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W:\My Documents\DB Updates\Updates\"/>
    </mc:Choice>
  </mc:AlternateContent>
  <bookViews>
    <workbookView xWindow="480" yWindow="345" windowWidth="19440" windowHeight="12015"/>
  </bookViews>
  <sheets>
    <sheet name="Data From Ellis" sheetId="1" r:id="rId1"/>
    <sheet name="Work Types" sheetId="4" r:id="rId2"/>
    <sheet name="Data from CAS-TAS" sheetId="5" r:id="rId3"/>
    <sheet name="data" sheetId="2" r:id="rId4"/>
  </sheets>
  <definedNames>
    <definedName name="_xlnm._FilterDatabase" localSheetId="3" hidden="1">data!$A$1:$H$324</definedName>
    <definedName name="_xlnm._FilterDatabase" localSheetId="2" hidden="1">'Data from CAS-TAS'!$A$3:$I$504</definedName>
    <definedName name="_xlnm._FilterDatabase" localSheetId="0" hidden="1">'Data From Ellis'!$A$3:$H$500</definedName>
    <definedName name="Database01">data!$A$1:$I$501</definedName>
    <definedName name="_xlnm.Print_Area" localSheetId="0">'Data From Ellis'!$A$1:$H$501</definedName>
  </definedNames>
  <calcPr calcId="152511"/>
  <pivotCaches>
    <pivotCache cacheId="4" r:id="rId5"/>
  </pivotCaches>
</workbook>
</file>

<file path=xl/calcChain.xml><?xml version="1.0" encoding="utf-8"?>
<calcChain xmlns="http://schemas.openxmlformats.org/spreadsheetml/2006/main">
  <c r="H501" i="1" l="1"/>
  <c r="F501" i="1"/>
  <c r="D501" i="1"/>
  <c r="J5" i="1"/>
  <c r="J7" i="1"/>
  <c r="J8" i="1"/>
  <c r="J9" i="1"/>
  <c r="J10" i="1"/>
  <c r="J11" i="1"/>
  <c r="J12" i="1"/>
  <c r="J13" i="1"/>
  <c r="J15" i="1"/>
  <c r="J16" i="1"/>
  <c r="J17" i="1"/>
  <c r="J18" i="1"/>
  <c r="J19" i="1"/>
  <c r="J20" i="1"/>
  <c r="J21" i="1"/>
  <c r="J22" i="1"/>
  <c r="J23" i="1"/>
  <c r="J24" i="1"/>
  <c r="J25" i="1"/>
  <c r="J26" i="1"/>
  <c r="J28" i="1"/>
  <c r="J29" i="1"/>
  <c r="J30" i="1"/>
  <c r="J31" i="1"/>
  <c r="J32" i="1"/>
  <c r="J33" i="1"/>
  <c r="J34" i="1"/>
  <c r="J35" i="1"/>
  <c r="J36" i="1"/>
  <c r="J37" i="1"/>
  <c r="J39" i="1"/>
  <c r="J40" i="1"/>
  <c r="J41" i="1"/>
  <c r="J42" i="1"/>
  <c r="J43" i="1"/>
  <c r="J44" i="1"/>
  <c r="J45" i="1"/>
  <c r="J46" i="1"/>
  <c r="J47" i="1"/>
  <c r="J48" i="1"/>
  <c r="J49" i="1"/>
  <c r="J50" i="1"/>
  <c r="J51" i="1"/>
  <c r="J52" i="1"/>
  <c r="J53" i="1"/>
  <c r="J54" i="1"/>
  <c r="J55" i="1"/>
  <c r="J56" i="1"/>
  <c r="J57" i="1"/>
  <c r="J58" i="1"/>
  <c r="J59" i="1"/>
  <c r="J60" i="1"/>
  <c r="J61" i="1"/>
  <c r="J62" i="1"/>
  <c r="J64" i="1"/>
  <c r="J65" i="1"/>
  <c r="J66" i="1"/>
  <c r="J67" i="1"/>
  <c r="J68" i="1"/>
  <c r="J69" i="1"/>
  <c r="J70" i="1"/>
  <c r="J71" i="1"/>
  <c r="J72" i="1"/>
  <c r="J73" i="1"/>
  <c r="J74" i="1"/>
  <c r="J75" i="1"/>
  <c r="J76" i="1"/>
  <c r="J77" i="1"/>
  <c r="J79" i="1"/>
  <c r="J80" i="1"/>
  <c r="J81" i="1"/>
  <c r="J82" i="1"/>
  <c r="J83" i="1"/>
  <c r="J85" i="1"/>
  <c r="J86" i="1"/>
  <c r="J87" i="1"/>
  <c r="J89" i="1"/>
  <c r="J90" i="1"/>
  <c r="J91" i="1"/>
  <c r="J92" i="1"/>
  <c r="J93" i="1"/>
  <c r="J94" i="1"/>
  <c r="J95" i="1"/>
  <c r="J96" i="1"/>
  <c r="J97" i="1"/>
  <c r="J98" i="1"/>
  <c r="J99" i="1"/>
  <c r="J100" i="1"/>
  <c r="J101"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4" i="1"/>
  <c r="J135" i="1"/>
  <c r="J136" i="1"/>
  <c r="J137" i="1"/>
  <c r="J138" i="1"/>
  <c r="J139" i="1"/>
  <c r="J140" i="1"/>
  <c r="J141" i="1"/>
  <c r="J142" i="1"/>
  <c r="J143" i="1"/>
  <c r="J144" i="1"/>
  <c r="J145" i="1"/>
  <c r="J146" i="1"/>
  <c r="J147" i="1"/>
  <c r="J148" i="1"/>
  <c r="J149" i="1"/>
  <c r="J151" i="1"/>
  <c r="J152" i="1"/>
  <c r="J153" i="1"/>
  <c r="J154" i="1"/>
  <c r="J155" i="1"/>
  <c r="J156" i="1"/>
  <c r="J157" i="1"/>
  <c r="J158" i="1"/>
  <c r="J159" i="1"/>
  <c r="J160" i="1"/>
  <c r="J161" i="1"/>
  <c r="J162" i="1"/>
  <c r="J163" i="1"/>
  <c r="J164"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4" i="1"/>
  <c r="J335" i="1"/>
  <c r="J336" i="1"/>
  <c r="J337" i="1"/>
  <c r="J338" i="1"/>
  <c r="J339" i="1"/>
  <c r="J340" i="1"/>
  <c r="J341" i="1"/>
  <c r="J342" i="1"/>
  <c r="J343" i="1"/>
  <c r="J344" i="1"/>
  <c r="J345" i="1"/>
  <c r="J346" i="1"/>
  <c r="J347" i="1"/>
  <c r="J348" i="1"/>
  <c r="J350" i="1"/>
  <c r="J351" i="1"/>
  <c r="J352" i="1"/>
  <c r="J353" i="1"/>
  <c r="J354" i="1"/>
  <c r="J355" i="1"/>
  <c r="J356" i="1"/>
  <c r="J358" i="1"/>
  <c r="J359" i="1"/>
  <c r="J360" i="1"/>
  <c r="J361" i="1"/>
  <c r="J362" i="1"/>
  <c r="J363" i="1"/>
  <c r="J365" i="1"/>
  <c r="J366" i="1"/>
  <c r="J368" i="1"/>
  <c r="J369" i="1"/>
  <c r="J370" i="1"/>
  <c r="J371" i="1"/>
  <c r="J372" i="1"/>
  <c r="J373" i="1"/>
  <c r="J374" i="1"/>
  <c r="J375" i="1"/>
  <c r="J376" i="1"/>
  <c r="J377" i="1"/>
  <c r="J378" i="1"/>
  <c r="I5" i="1"/>
  <c r="I7" i="1"/>
  <c r="I8" i="1"/>
  <c r="I9" i="1"/>
  <c r="I10" i="1"/>
  <c r="I11" i="1"/>
  <c r="I12" i="1"/>
  <c r="I13" i="1"/>
  <c r="I15" i="1"/>
  <c r="I16" i="1"/>
  <c r="I17" i="1"/>
  <c r="I18" i="1"/>
  <c r="I19" i="1"/>
  <c r="I20" i="1"/>
  <c r="I21" i="1"/>
  <c r="I22" i="1"/>
  <c r="I23" i="1"/>
  <c r="I24" i="1"/>
  <c r="I25" i="1"/>
  <c r="I26" i="1"/>
  <c r="I28" i="1"/>
  <c r="I29" i="1"/>
  <c r="I30" i="1"/>
  <c r="I31" i="1"/>
  <c r="I32" i="1"/>
  <c r="I33" i="1"/>
  <c r="I34" i="1"/>
  <c r="I35" i="1"/>
  <c r="I36" i="1"/>
  <c r="I37" i="1"/>
  <c r="I38" i="1"/>
  <c r="J38" i="1" s="1"/>
  <c r="I39" i="1"/>
  <c r="I40" i="1"/>
  <c r="I41" i="1"/>
  <c r="I42" i="1"/>
  <c r="I43" i="1"/>
  <c r="I44" i="1"/>
  <c r="I45" i="1"/>
  <c r="I46" i="1"/>
  <c r="I47" i="1"/>
  <c r="I48" i="1"/>
  <c r="I49" i="1"/>
  <c r="I50" i="1"/>
  <c r="I51" i="1"/>
  <c r="I52" i="1"/>
  <c r="I53" i="1"/>
  <c r="I54" i="1"/>
  <c r="I55" i="1"/>
  <c r="I56" i="1"/>
  <c r="I57" i="1"/>
  <c r="I58" i="1"/>
  <c r="I59" i="1"/>
  <c r="I60" i="1"/>
  <c r="I61" i="1"/>
  <c r="I62" i="1"/>
  <c r="I64" i="1"/>
  <c r="I65" i="1"/>
  <c r="I66" i="1"/>
  <c r="I67" i="1"/>
  <c r="I68" i="1"/>
  <c r="I69" i="1"/>
  <c r="I70" i="1"/>
  <c r="I71" i="1"/>
  <c r="I72" i="1"/>
  <c r="I73" i="1"/>
  <c r="I74" i="1"/>
  <c r="I75" i="1"/>
  <c r="I76" i="1"/>
  <c r="I77" i="1"/>
  <c r="I79" i="1"/>
  <c r="I80" i="1"/>
  <c r="I81" i="1"/>
  <c r="I82" i="1"/>
  <c r="I83" i="1"/>
  <c r="I84" i="1"/>
  <c r="J84" i="1" s="1"/>
  <c r="I85" i="1"/>
  <c r="I86" i="1"/>
  <c r="I87" i="1"/>
  <c r="I88" i="1"/>
  <c r="J88" i="1" s="1"/>
  <c r="I89" i="1"/>
  <c r="I90" i="1"/>
  <c r="I91" i="1"/>
  <c r="I92" i="1"/>
  <c r="I93" i="1"/>
  <c r="I94" i="1"/>
  <c r="I95" i="1"/>
  <c r="I96" i="1"/>
  <c r="I97" i="1"/>
  <c r="I98" i="1"/>
  <c r="I99" i="1"/>
  <c r="I100" i="1"/>
  <c r="I101"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30" i="1"/>
  <c r="I131" i="1"/>
  <c r="I132" i="1"/>
  <c r="I133" i="1"/>
  <c r="I134" i="1"/>
  <c r="I135" i="1"/>
  <c r="I136" i="1"/>
  <c r="I137" i="1"/>
  <c r="I138" i="1"/>
  <c r="I139" i="1"/>
  <c r="I140" i="1"/>
  <c r="I141" i="1"/>
  <c r="I142" i="1"/>
  <c r="I143" i="1"/>
  <c r="I144" i="1"/>
  <c r="I145" i="1"/>
  <c r="I146" i="1"/>
  <c r="I147" i="1"/>
  <c r="I148" i="1"/>
  <c r="I149" i="1"/>
  <c r="I151" i="1"/>
  <c r="I152" i="1"/>
  <c r="I153" i="1"/>
  <c r="I154" i="1"/>
  <c r="I155" i="1"/>
  <c r="I156" i="1"/>
  <c r="I157" i="1"/>
  <c r="I158" i="1"/>
  <c r="I159" i="1"/>
  <c r="I160" i="1"/>
  <c r="I161" i="1"/>
  <c r="I162" i="1"/>
  <c r="I163" i="1"/>
  <c r="I164"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J231" i="1" s="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4" i="1"/>
  <c r="I335" i="1"/>
  <c r="I336" i="1"/>
  <c r="I337" i="1"/>
  <c r="I338" i="1"/>
  <c r="I339" i="1"/>
  <c r="I340" i="1"/>
  <c r="I341" i="1"/>
  <c r="I343" i="1"/>
  <c r="I344" i="1"/>
  <c r="I345" i="1"/>
  <c r="I346" i="1"/>
  <c r="I347" i="1"/>
  <c r="I348" i="1"/>
  <c r="I350" i="1"/>
  <c r="I351" i="1"/>
  <c r="I352" i="1"/>
  <c r="I353" i="1"/>
  <c r="I354" i="1"/>
  <c r="I355" i="1"/>
  <c r="I356" i="1"/>
  <c r="I358" i="1"/>
  <c r="I359" i="1"/>
  <c r="I360" i="1"/>
  <c r="I361" i="1"/>
  <c r="I362" i="1"/>
  <c r="I363" i="1"/>
  <c r="I364" i="1"/>
  <c r="J364" i="1" s="1"/>
  <c r="I365" i="1"/>
  <c r="I366" i="1"/>
  <c r="I368" i="1"/>
  <c r="I369" i="1"/>
  <c r="I370" i="1"/>
  <c r="I371" i="1"/>
  <c r="I372" i="1"/>
  <c r="I374" i="1"/>
  <c r="I375" i="1"/>
  <c r="I376" i="1"/>
  <c r="I377" i="1"/>
  <c r="I378" i="1"/>
  <c r="I379" i="1"/>
  <c r="J379" i="1" s="1"/>
  <c r="C372" i="1"/>
  <c r="C369" i="1"/>
  <c r="C366" i="1"/>
  <c r="C363" i="1"/>
  <c r="C356" i="1"/>
  <c r="C348" i="1"/>
  <c r="C341" i="1"/>
  <c r="C332" i="1"/>
  <c r="C280" i="1"/>
  <c r="C230" i="1"/>
  <c r="C190" i="1"/>
  <c r="C164" i="1"/>
  <c r="C149" i="1"/>
  <c r="C128" i="1"/>
  <c r="C101" i="1"/>
  <c r="C94" i="1"/>
  <c r="C87" i="1"/>
  <c r="C83" i="1"/>
  <c r="C77" i="1"/>
  <c r="C71" i="1"/>
  <c r="C62" i="1"/>
  <c r="C37" i="1"/>
  <c r="C26" i="1"/>
  <c r="C13" i="1"/>
  <c r="C5" i="1"/>
  <c r="C378" i="1"/>
  <c r="I373" i="1"/>
  <c r="I367" i="1"/>
  <c r="J367" i="1" s="1"/>
  <c r="I357" i="1"/>
  <c r="J357" i="1" s="1"/>
  <c r="I349" i="1"/>
  <c r="J349" i="1" s="1"/>
  <c r="I342" i="1"/>
  <c r="I333" i="1"/>
  <c r="J333" i="1" s="1"/>
  <c r="I281" i="1"/>
  <c r="I191" i="1"/>
  <c r="J191" i="1" s="1"/>
  <c r="I165" i="1"/>
  <c r="J165" i="1" s="1"/>
  <c r="I150" i="1"/>
  <c r="J150" i="1" s="1"/>
  <c r="I129" i="1"/>
  <c r="J129" i="1" s="1"/>
  <c r="I102" i="1"/>
  <c r="J102" i="1" s="1"/>
  <c r="I78" i="1"/>
  <c r="J78" i="1" s="1"/>
  <c r="I63" i="1"/>
  <c r="J63" i="1" s="1"/>
  <c r="I27" i="1"/>
  <c r="J27" i="1" s="1"/>
  <c r="I14" i="1"/>
  <c r="J14" i="1" s="1"/>
  <c r="I6" i="1"/>
  <c r="J6" i="1" s="1"/>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2" i="2"/>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4" i="1"/>
  <c r="I2" i="2"/>
  <c r="I3"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4" i="1"/>
</calcChain>
</file>

<file path=xl/sharedStrings.xml><?xml version="1.0" encoding="utf-8"?>
<sst xmlns="http://schemas.openxmlformats.org/spreadsheetml/2006/main" count="2289" uniqueCount="722">
  <si>
    <t>Design Build Projects as recorded in ODOT Ellis computer system</t>
  </si>
  <si>
    <t>Query: Design Builds for Mike W</t>
  </si>
  <si>
    <t>Award Date Fiscal Year</t>
  </si>
  <si>
    <t>District</t>
  </si>
  <si>
    <t>PID</t>
  </si>
  <si>
    <t>Project Name (ie CRS)</t>
  </si>
  <si>
    <t>Primary Work Category</t>
  </si>
  <si>
    <t>Project Description</t>
  </si>
  <si>
    <t>Awarded Sale Amount</t>
  </si>
  <si>
    <t>No. of Projects:</t>
  </si>
  <si>
    <t>Sum of Awarded Sales:</t>
  </si>
  <si>
    <t>Sum of Estimated Sales:</t>
  </si>
  <si>
    <t>Date Saved:</t>
  </si>
  <si>
    <t>Data Updated:</t>
  </si>
  <si>
    <t>Grand Total</t>
  </si>
  <si>
    <t>Totals</t>
  </si>
  <si>
    <t>Amount</t>
  </si>
  <si>
    <t>Values</t>
  </si>
  <si>
    <t>Project Work Category by Year</t>
  </si>
  <si>
    <t>No. of Projects</t>
  </si>
  <si>
    <t>Design Build Projects as recorded in ODOT CMS computer system</t>
  </si>
  <si>
    <t>Query: Design Build_ImportPID from Ellis (run in CAS-TAS)</t>
  </si>
  <si>
    <t>Updated:</t>
  </si>
  <si>
    <t xml:space="preserve">Project Number </t>
  </si>
  <si>
    <t>Project Status</t>
  </si>
  <si>
    <t>Original Contract Amount ($)</t>
  </si>
  <si>
    <t>Total Paid-to-Date Amount ($)</t>
  </si>
  <si>
    <t>% Complete</t>
  </si>
  <si>
    <t>Letting Date</t>
  </si>
  <si>
    <t>Current Completion Date</t>
  </si>
  <si>
    <t>Filtered
Amount</t>
  </si>
  <si>
    <t>Sum Amount</t>
  </si>
  <si>
    <t>Construction Estimate (PE, R/W COSTS NOT INCLUDED)</t>
  </si>
  <si>
    <t>ASD SIGN REPLACEMENT FY2010</t>
  </si>
  <si>
    <t>Signs</t>
  </si>
  <si>
    <t>Systematic Sign ReplacementUNSELECTED Stimulus 2 Design Build candidate - SJN:437971Removed Funds ($70,000 PE / $735,723 CO UNFU) and Sale and Award (FY2011)</t>
  </si>
  <si>
    <t>LOR SIGN REPLACEMENT FY2010</t>
  </si>
  <si>
    <t>Systematic Sign ReplacementUNSELECTED Stimulus 2 Design Build candidate - SJN:437972Removed Funds ($168,000 PE / $1,662,615 CO UNFU) and Sale and Award (FY2011)</t>
  </si>
  <si>
    <t>RIC SIGN REPLACEMENT FY2010</t>
  </si>
  <si>
    <t>Systematic Sign ReplacementUNSELECTED Stimulus 2 Design Build candidate - SJN:437973Removed Funds ($217,000 PE / $2,012,400 CO UNFU) and Sale and Award (FY2011)</t>
  </si>
  <si>
    <t>WAY SIGN REPLACEMENT FY2010</t>
  </si>
  <si>
    <t>Systematic Sign Replacement Design Build - candidate</t>
  </si>
  <si>
    <t>CLA US 68 12.52</t>
  </si>
  <si>
    <t>New Construction</t>
  </si>
  <si>
    <t>CONSTRUCT A CONNECTION BETWEEN CLA-68-15.19 AND CHP-68-0.00, TO BETTER  UTILIZE EXISTING L/A SECTION OF ROADWAY. DESIGN &amp; BUILD PROJECT.</t>
  </si>
  <si>
    <t>MED IR 0271 00.00</t>
  </si>
  <si>
    <t>Major Reconstruction</t>
  </si>
  <si>
    <t>PAVEMENT RECONSTRUCTION DESIGN BUILD PROJECT</t>
  </si>
  <si>
    <t>ATB SR 0045 19.92</t>
  </si>
  <si>
    <t>Bridge Replacement</t>
  </si>
  <si>
    <t>WIDENING OF BRIDGE ATB-45-19.92 OVER IR 90. DESIGN/BUILD. HIGH PRIORITY PROJECT MAX $1,555,082.</t>
  </si>
  <si>
    <t>STA IR 0077 11.59</t>
  </si>
  <si>
    <t>MAJOR UPGRADE TO INCLUDE MODIFICATIONS TO MAINLINE, RAMPS, SERVICE ROADS AND BRIDGES. ADD LANE BOTH DIRCTIONS; CONSTRUCT FOR 12874; TRC ON DIST BRIDGE ONLY. DBrelates to pids 20410, 20412, 10769</t>
  </si>
  <si>
    <t>FRA IR 71 14.39</t>
  </si>
  <si>
    <t>IR71: PARTIAL AND FULL DEPTH PAVT REPAIR PAVT INLAY. SR315: REMOVE/REPLACE PAVT A ND SUBBASE, CURB, INLETS. REPLACE CONC BARRIER, LIGHTS, SIGNS, GUARDRAIL. D/B.</t>
  </si>
  <si>
    <t>MIA IR 75 4.94</t>
  </si>
  <si>
    <t>Major Widening</t>
  </si>
  <si>
    <t>ADD ADDITIONAL LANES AND RECONSTRUCT EXISTING ROADWAY, UPGRADE ALL STRUCTURES AND PROVIDE 16'6" VERTICAL CLEARANCE. REMOVE MIA-75-0733L&amp;R.* MNC MAX $18MIL.</t>
  </si>
  <si>
    <t>PRE IR 70 0.00</t>
  </si>
  <si>
    <t>Minor Rehabilitation - Pavement Prmy Sys</t>
  </si>
  <si>
    <t>PROJECT CONSISTS OF PLANING, SUPERPAVING, INSTALL RAISED PAVEMENT MARKERS, WIDENING MAINLINE BRIDGES, AND PAINTING 12 INTERSTATE BRIDGES.  DESIGN/BUILD. COMBINED WITH PIDS 19391 AND 19411.</t>
  </si>
  <si>
    <t>ALL US30 18.18</t>
  </si>
  <si>
    <t>Bridge Repair</t>
  </si>
  <si>
    <t>REPLACE DECKS ON STRUCTURES OVER IR75 AND NORFOLK SOUTHERN R.R. MICRO-SILICA   OVERLAY DECKS ON STRUCTURES OVER NAPOLEON ROAD. NO R/W REQ'D. DESIGN BUILD.</t>
  </si>
  <si>
    <t>LOR IR 0090 10.76</t>
  </si>
  <si>
    <t>Resurfacing, Divided System</t>
  </si>
  <si>
    <t>4-LANE RESURFACING &amp; BRIDGE DECK OVERLAY INCL. ADD A LANE SR611 TO EXIST 6-LANE ENVIRONMENTAL CLEARED WITH PID 11385 DESIGN BUILD PROJECT</t>
  </si>
  <si>
    <t>MAH SR 0011 16.04</t>
  </si>
  <si>
    <t>MAJOR BRIDGE WORK ON MAH. SR 11 - 16.04 L, SB OVER I80 EB AND MAH. SR 11 - 16.15 L, SB OVER I 680 WB RAMP &amp; SR 11-16.05L OVER IR80 EB.COMBINED W/CANCEL PID 19322</t>
  </si>
  <si>
    <t>POR US 0224 00.00</t>
  </si>
  <si>
    <t>Resurfacing,  Undivided System</t>
  </si>
  <si>
    <t>TWO LANE RESURFACING FROM SUMMIT CO. TO SR183.SAFETY IMPRV. BY ADDING TURN LANE TO MARTIN, CONGRESS LAKE AND WATERLOO INTERSECTION. DESIGN BUILD PROJECT.</t>
  </si>
  <si>
    <t>ATB SR 0011 23.33</t>
  </si>
  <si>
    <t>REDECK, ABUT. CARSON ROAD OVER SR 11. DESIGN BUILD PROJECT.</t>
  </si>
  <si>
    <t>TRU IR 0080 09.08</t>
  </si>
  <si>
    <t>4 LANE RESURFACING WITH BRIDGEWORK.</t>
  </si>
  <si>
    <t>HAM IR 471 0.26</t>
  </si>
  <si>
    <t>MAJOR REHABILITATION OF EXISTING PAVEMENT AND SAFETY UPGRADE.  0.47 MILES DESIGN BUILD PROJECT</t>
  </si>
  <si>
    <t>HAM IR 71 11.08</t>
  </si>
  <si>
    <t>PROJECT CONSISTS OF PLANING AND RESURFACING AND INSTALLING PAVEMENT      MARKINGS.CLOSURE OF NOISE WALL GAPS.  PAINT AND LANDSCAPE EXISTING WALLS.</t>
  </si>
  <si>
    <t>HAM IR 275 32.27</t>
  </si>
  <si>
    <t>PROJECT CONSISTS OF PLANING, RESURFACING, PAVEMEMT MARKINGS AND STRUCTURAL STEEL RETROFIT, OVERLAY AND NEW PARAPETS FOR MAINLINE BR. OVER GREAT MIAMI RIVER</t>
  </si>
  <si>
    <t>ATH US 33 10.41</t>
  </si>
  <si>
    <t>BRIDGE DECK REHABILITATION. INCLUDES ATH-33-10.41R. DETOUR APPLICATION REQUIRED. DESIGN BUILD.</t>
  </si>
  <si>
    <t>TUS IR 77 3.94</t>
  </si>
  <si>
    <t>4-LANE MAJOR RHABILITAION - RUBBLIZE AND ROLL; SIGNING, LIGHTING, FENCING, GUARD- RAIL, MODIFY OR REPAIR 5 BRIDGES. DESIGN BUILD.</t>
  </si>
  <si>
    <t>HAR SR 81 16.54</t>
  </si>
  <si>
    <t>REPLACE DECK ON STRUCTURE OVER THE BLANCHARD RIVER.</t>
  </si>
  <si>
    <t>ALL CR 88 0.36</t>
  </si>
  <si>
    <t>WIDEN EXISTING ROADWAY TO THREE LANES TO PROVIDE FOR A TWO WAY LEFT TURN LANE FROM WEST OF GRONE RD. TO EAST OF LEHMAN RD. FEDERAL MAX $116,500</t>
  </si>
  <si>
    <t>HEN SR 108 15.61</t>
  </si>
  <si>
    <t>REHAB EXISTING BRIDGE BY REPLACING PARAPETS, SIDEWALKS &amp; WEARING SURFACE; PATCH CONC SPANDRAL WALLS AS REQUIRED; PERFORM  NECESSARY RELATED WORK. DESIGN-BUILD</t>
  </si>
  <si>
    <t>PER CR 57 05.60</t>
  </si>
  <si>
    <t>REPLACE 4 BRIDGES. INCLUDES PID 21426.</t>
  </si>
  <si>
    <t>GUE CR 73 00.00</t>
  </si>
  <si>
    <t>REPLACE 6 BRIDGES</t>
  </si>
  <si>
    <t>MOT SR 4 4.83</t>
  </si>
  <si>
    <t>REPLACE 28FT STRUCTURE OVER DRY RUN WITH MINIMAL APPROACH WORK.  CLEAR SPAN = 25 FT</t>
  </si>
  <si>
    <t>MER CR 22 1.32</t>
  </si>
  <si>
    <t>REMOVE THREE EXISTING BRIDGE AND ASSOC.  ROADWAY APPROACH PAVT. CONSTRUCT NEW PRECAST CONCRETE BOX BRIDGES AND ASSOC. ROADWAY APPROACH. DESIGN/BUILD.</t>
  </si>
  <si>
    <t>PRE US 40 1.33</t>
  </si>
  <si>
    <t>REPLACE BRIDGE NO. PRE-40-0133 OVER TRIBUTARY OF THE EAST FORK OF THE        WHITEWATER RIVER.  DESIGN BUILD PROJECT</t>
  </si>
  <si>
    <t>PRE TR 444 0.80 &amp; VAR DB</t>
  </si>
  <si>
    <t>REPLACE THREE EXISTING TRUSS BRIDGES     (TR444-.80 TR453-1.25, AND TR409-1.60)   AND REPLACE EXISTINGSTEEL BEAM BRIDGE    (CR56-.60) DESIGN BUILD PROJECT.</t>
  </si>
  <si>
    <t>PAU CR 111 4.65</t>
  </si>
  <si>
    <t>REHABILITATE TWO EXISTING STRUCTURES BY REPLACING THE EXISTING DECKS. THIS WILL BE A DESIGN BUILD PROJECT.</t>
  </si>
  <si>
    <t>HAN CR 8 4.85</t>
  </si>
  <si>
    <t>REPLACE 6 EXISTING STRUCTURES IN HANCOCK COUNTY WITH NEW STRUCTURES. THIS WILL BE A DESIGN BUILD PROJECT.</t>
  </si>
  <si>
    <t>HUR CR 0124 01.880</t>
  </si>
  <si>
    <t>DESIGN BUILD PROJECT ON TR91 (TERRY RD) OVER THE HURON RIVER AND ON CR241 (WASHINGTON RD) OVER A BRANCH OF THE HURON RIVER</t>
  </si>
  <si>
    <t>SUM SR 0021 01.79</t>
  </si>
  <si>
    <t>REHAB ONE STRUCTURE ON SR21 IN SUMMIT CO INCLUDES PIDS 18719 AND 13337.</t>
  </si>
  <si>
    <t>STA IR 0077 00.00</t>
  </si>
  <si>
    <t>FOUR LANE RESURFACING/UPGRADING FROM TUSCARAWAS COUNTY TO CANTON CORPORATION LIMIT.  INCLUDING WORK ON 5 BRIDGES</t>
  </si>
  <si>
    <t>ATB SR 0011 25.16</t>
  </si>
  <si>
    <t>REDECK STRUCTURE, MAKE STRUCTURAL STEEL CONTINUOUS AND PAINT STRUCTURAL STEEL ON THE LEFT AND RIGHT PARTS OF THE BRIDGE</t>
  </si>
  <si>
    <t>SUM IR 0077 15.47</t>
  </si>
  <si>
    <t>REDECK/PAINT BRIDGE UNDER STONER ST. OLD PID 19922</t>
  </si>
  <si>
    <t>SUM Main Street</t>
  </si>
  <si>
    <t>DECK REPLACEMENT AND RELATED IMPROVEMENT.DESIGN-BUILD PROJECT.</t>
  </si>
  <si>
    <t>TRU SR 0011 09.08</t>
  </si>
  <si>
    <t>Lighting</t>
  </si>
  <si>
    <t>INSTALL INTERCHANGE LIGHTING FOR SR82 AT SR11 INTERCHANGE, ALSO RESURFACE THE INTERCHANGE INCLUDING ALL RAMPS WITH SKID-RESISTANT MATERIAL</t>
  </si>
  <si>
    <t>ATB CR 0020 00.02</t>
  </si>
  <si>
    <t>REPLACE A 3 SPAN 60FOOT BY 116FOOT BY 50FOOT PRATT TRUSS BRIDGE OVER NORFOLK &amp; SOUTHERN RAILROAD (PLYMOUTH RIDGE ROAD)</t>
  </si>
  <si>
    <t>POR CR 0176 00.17</t>
  </si>
  <si>
    <t>BRIDGE REPLACEMENT. DESIGN BUILD PROJECT</t>
  </si>
  <si>
    <t>TRU CR 0302 02.40</t>
  </si>
  <si>
    <t>(DONLEY ROAD) REPLACE EXISTING BRIDGES OVER SWINE CREEK &amp; BRAND RIVER</t>
  </si>
  <si>
    <t>GUE IR 77 07.68</t>
  </si>
  <si>
    <t>DECK REPLACEMENT AND PAINTING ON TWO BRIDGES / DESIGN BUILD LANDSCAPING TE FUNDS</t>
  </si>
  <si>
    <t>COS SR 16 07.18</t>
  </si>
  <si>
    <t>Culvert Construction/Reconstr/Repair</t>
  </si>
  <si>
    <t>Replace 2 culverts/1 bridge using the ODOT Design Build PolicyCos-16-7.18 = From SR 16E: SR 83S to CR-271E to Second Street E to SR 541N to SR 16ELic-13-17.11 = From SR 13N to TR-76 (Weaver Rd) to TR-75 (Preston Rd) to TR-105 (Joseph Rd) to SR 13Gue-821-0</t>
  </si>
  <si>
    <t>PIC US 22 16.96</t>
  </si>
  <si>
    <t>REHAB 633FT BRIDGE OVER SCIOTO RIVER WITH SHORT APPROACH AND APPROACH GUARDRAIL. DESIGN/BUILD FAST TRACK CONST</t>
  </si>
  <si>
    <t>UNI CR 23 02.070</t>
  </si>
  <si>
    <t>CEAO DESIGN/BUILD PROJECT TO REPLACE TWO STRUCTURES ON CR23 AND CR213. PREVIOUSLY PROGRAMMED AS 2 SEPARATE PIDS; PID 23949 (CR213) COMBINED WITH THIS PID.</t>
  </si>
  <si>
    <t>FRA IR 270 1.52</t>
  </si>
  <si>
    <t>Noise Wall</t>
  </si>
  <si>
    <t>CONSTRUCTION OF TYPE2 (RETROFIT) NOISE WALL.  DESIGN/BUILD.</t>
  </si>
  <si>
    <t>DAR SR 705 11.02</t>
  </si>
  <si>
    <t>REPLACE A 27FT STRUCTURE OVER BRANCH OF MILE CREEK WITH MINIMAL APPROACH WORK. DESIGN/BUILD.</t>
  </si>
  <si>
    <t>BUT TR 175 0.51</t>
  </si>
  <si>
    <t>REPLACE TWO DEFICIENT STRUCTURES.  COUNTY DESIGN BUILD PROJECT.</t>
  </si>
  <si>
    <t>MEG CR0028 06.240</t>
  </si>
  <si>
    <t>BRIDGE REPLACEMENT PROJECT USING THE DESIGN/BUILD PROCESS. INCLUDES MEG- CR029-0268.</t>
  </si>
  <si>
    <t>TUS IR 77 7.55</t>
  </si>
  <si>
    <t>4 LANE MAJ REHAB-RUBBLIZE &amp;ROLL;SIGNING GUARDRAIL,REPAIR 5 BRIDGES.   SIGNING IN CLUDED 00.00-3.88SECTION</t>
  </si>
  <si>
    <t>CUY SPAFFORD ROAD</t>
  </si>
  <si>
    <t>REPLACE THE SPAFFORD RD BRIDGE #23 OVER E.BRCH OF ROCKY RIVER IN BROOK PARK AND OLMSTED TWP LOCAL, NON-TRADITIONAL, DESIGN BUILD</t>
  </si>
  <si>
    <t>LAK RAVENNA ROAD /VARIOUS</t>
  </si>
  <si>
    <t>REPLACE BRIDGES: RAVENNA ROAD OVER KELLOG CREEK / CUNNINGHAM ROAD OVER ARCOLA CREEK / PINEHILL ROAD OVER ELLISON CREEK IN MADISON &amp; CONCORD TOWNSHIPS. LOCAL, NON-TRADITIONAL, DESIGN-BUILD</t>
  </si>
  <si>
    <t>HAN SR 37 10.81</t>
  </si>
  <si>
    <t>REHABILITATE EXISTING STRUCTURE OVER THE BLANCHARD RIVER BY REPLACING THE DECK,   BACKWALLS AND APPROACH SLABS.</t>
  </si>
  <si>
    <t>SEN SR 67 9.87</t>
  </si>
  <si>
    <t>2-LANE RESURFACING WITH PAVEMENT REPAIRS  AS NEEDED (Cold in Place recycling); PERFORM NECESSARY RELATED WORK.</t>
  </si>
  <si>
    <t>D02-SIGN-FY2004(A)</t>
  </si>
  <si>
    <t>District wide sign upgrade; perform necessary related work</t>
  </si>
  <si>
    <t>FRA IR 270 20.03</t>
  </si>
  <si>
    <t>Construct noisewalls along both sides of I-270 to fulfill commitments made when I-270 was widened to four lanes in each direction.  Noise abatement for PIDs-12505, 12504, 12494, and 12495.</t>
  </si>
  <si>
    <t>MOT SR 48 5.16</t>
  </si>
  <si>
    <t>REPLACE 21FT STRUCTURE OVER TRIBUTARY TO HOLES CREEK WITH MINIMAL APPROACH WORK. ELIMINATE GUARDRAIL. CLEAR SPAN = 19FT.</t>
  </si>
  <si>
    <t>D11 Sign FY2004A</t>
  </si>
  <si>
    <t>REPLACE OR EPOXY SEAL OVERHEAD SIGN SUPPORT STRUCTURES IN  COL, HAS, JEF AND TUS COUNTIESUpgrade existing signs including all interchanges and intersections on Has-22 and Jef-22 locations.  Includes Hopedale.</t>
  </si>
  <si>
    <t>D11 Sign FY2004 B</t>
  </si>
  <si>
    <t>UPGRADE EXISTING SIGNS INCLUDING ALL INTERCHANGES ON IR 470</t>
  </si>
  <si>
    <t>FRA/DEL IR 71 25.36/1.16</t>
  </si>
  <si>
    <t>Construct noise walls along both sides of I-71 to fulfill environmental commitments when I-71 was widened (under PID-7278).</t>
  </si>
  <si>
    <t>FAY SR 41 22.18</t>
  </si>
  <si>
    <t>REPLACE DECK WITH A WIDER (THREE LANE) DECK AND APPROACH WORK FOR FUTURE WIDENING OF SR 41. DESIGN/BUILD PROJECT.</t>
  </si>
  <si>
    <t>MER SR 117 9.31</t>
  </si>
  <si>
    <t>REPLACE TWO BRIDGES.  DESIGN BUILD PROJECT.</t>
  </si>
  <si>
    <t>WAS IR 77 6.59</t>
  </si>
  <si>
    <t>Major Rehabilitation</t>
  </si>
  <si>
    <t>Four-lane major rehabilitation project.  WAS IR 77 6.59-17.59 and NOB IR 77 0.00-1.56.  Includes WAS IR 77 11.53 LT and WAS IR 77 12.08 RT bridges.  PID's now combined with this job are: 76239 (WAS 77 10.90 and NOB 77 0.13 Landslide locations) and 21857 (</t>
  </si>
  <si>
    <t>STA US 0062 08.32</t>
  </si>
  <si>
    <t>REDECK AND PAINTING OF ONE STRUCTURE.Design/Build.</t>
  </si>
  <si>
    <t>STA SR 0225 00.76</t>
  </si>
  <si>
    <t>REPLACEMENT OF EXISTING DECK.</t>
  </si>
  <si>
    <t>HAM SR 562 0.00</t>
  </si>
  <si>
    <t>REHABILITATE SR 562.</t>
  </si>
  <si>
    <t>SCI CR 15 0.12 Dixon Mill Road</t>
  </si>
  <si>
    <t>Replace existing deficient bridge on Dixon Mill ROad over the Little Scioto River, Scioto County Road 15. This project is a Design Build project per the Scioto County Engineer.</t>
  </si>
  <si>
    <t>SCI CR 48 2.85 Arion Road Brdg</t>
  </si>
  <si>
    <t>Replace existing deficient one lane bridge on Arion Road over Scioto Brush Creek. Scioto County Road 48.</t>
  </si>
  <si>
    <t>CUY IR 071 11.88 NOISE WALL</t>
  </si>
  <si>
    <t>Construct noise walls.</t>
  </si>
  <si>
    <t>CRA SR 0602 06.00</t>
  </si>
  <si>
    <t>NEW DECK, CHANGE TO SEMI-INTREGAL ABUT INCL NEW APPROACH SLAB</t>
  </si>
  <si>
    <t>STA SR 0021 08.98</t>
  </si>
  <si>
    <t>REDECK with Widening AND PAINTING OF ONE STRUCTURE IN STARK COUNTY ON SR 21.</t>
  </si>
  <si>
    <t>FRA IR 71 19.09</t>
  </si>
  <si>
    <t>Provide noise barrier walls along I-71 at various locations as warranted.  Preliminary studies and public involvement will be performed under an OES task order contract.  Construction will be under a design/build contract.</t>
  </si>
  <si>
    <t>UNI CR 307 4.89</t>
  </si>
  <si>
    <t>STRUCTURE REPLACEMENT WITH APPROACH ROADWAY IMPROVEMENTS.LOCAL-LET PROJECT SOLD/ADMINISTERED BY UNI COUNTY ENGINEER.</t>
  </si>
  <si>
    <t>CLE SR 32 13.14</t>
  </si>
  <si>
    <t>Bridge rehabilitation project of twin mainline SR 32 bridges over SR 276.  Bridge Nos. CLE-32-1314 L/R, SFNs:  1300458/1300466, will receive new reinforced concrete decks; have the structural steel painted; and will receive other minor bridge work.  Desig</t>
  </si>
  <si>
    <t>HAN CR 26-17.59</t>
  </si>
  <si>
    <t>REMOVE AND REPLACE EXISTING STRUCTURALLY DEFICIENT BRIDGE OVER THE BLANCHARD RIVER.</t>
  </si>
  <si>
    <t>SUM IR 0077 30.96</t>
  </si>
  <si>
    <t>Re-deck and paint of 8 structures.</t>
  </si>
  <si>
    <t>UNI CR 310 0.70</t>
  </si>
  <si>
    <t>STRUCTURE REPLACEMENT WITH APPROACH ROADWAY IMPROVEMENTS.LOCAL-LET DESIGN/BUILD PROJECT SOLD/ADMINISTERED BY UNI COUNTY ENGINEER.</t>
  </si>
  <si>
    <t>HAM IR 275 7.02</t>
  </si>
  <si>
    <t>Slide Repair</t>
  </si>
  <si>
    <t>CONSTRUCT EARTHWORK BENCH AND COUNTER BERM TO STABILIZE THE LANDSLIDE ALONG EB IR275 RAMP TO EB IR74.PID 79999 combined for Construction. Installation of drainage tile to dewater landslide area at 0.59 miles south of IR74.</t>
  </si>
  <si>
    <t>BEL IR 70 0.000</t>
  </si>
  <si>
    <t>Upgrade existing signing along IR 70 and the signing at the interchanges in the project area.</t>
  </si>
  <si>
    <t>HAN IR 75 22.12</t>
  </si>
  <si>
    <t>Replace CR 109 bridge over Interstate 75.  DESIGN/BUILD.</t>
  </si>
  <si>
    <t>HAN CR 169-0.83</t>
  </si>
  <si>
    <t>REPLACE BRIDGE ON HAN CR 169-0.83 over Blanchard River (Design Build)</t>
  </si>
  <si>
    <t>OTT TR 54 (Billman Rd) Brdg ARRA</t>
  </si>
  <si>
    <t>An ARRA funded project to rehabilitate  the steel truss bridge on Billman Rd (TR 54) over Cedar Creek; perform necessary related work.</t>
  </si>
  <si>
    <t>LOR SR 0058 09.83</t>
  </si>
  <si>
    <t>Bridge Deck Replacement</t>
  </si>
  <si>
    <t>Replace the Deck of LOR-058-09.83 over the West Branch of the Black Rivercoordinate with PID:82773 LOR SR 0058 08.34 - Resurfacing</t>
  </si>
  <si>
    <t>HUR US 0224 08.55</t>
  </si>
  <si>
    <t>LOR SR 0058 25.34</t>
  </si>
  <si>
    <t>Bridge Rehabilitation(Design by Burgess &amp; Niple under D/B contract with Perk Company)</t>
  </si>
  <si>
    <t>WAY US 0042 00.60</t>
  </si>
  <si>
    <t>LOR SR 0057 12.54</t>
  </si>
  <si>
    <t>Repair twin structures LOR-057-12.54 L&amp;R over branch of Black RiverBridge Deck ReplacementsPID:18982 previously awarded and then terminated</t>
  </si>
  <si>
    <t>TRU SR 0011 07.69</t>
  </si>
  <si>
    <t>REMOVE AND REPLACE EXISTING DECK OF TWO STRUCTURES, TRU-SR11-0959L &amp; TRU-SR11- 0959R. Redeck of TRU-11-9.28. Replacement of TRU-11-19.52.Minor rehabilitation from SLM 7.69 to King Graves interchange.</t>
  </si>
  <si>
    <t>UNI 2009 HISTORIC BRIDGE PRESERV</t>
  </si>
  <si>
    <t>Bridge Maintenance</t>
  </si>
  <si>
    <t>INSTALLATION OF LIGHTING SYSTEMS AND HEAT DETECTION SYSTEMS ON FOUR HISTORIC COVERED BRIDGES IN UNION COUNTY. POTTERSBURG COVERED BRIDGE ON NORTH LEWISBURG MULTI PURPOSE TRAIL; SPAIN CREEK COVERED BRIDGE ON CR163 (INSKEEP-CRATTY ROAD) OVER SPAIN CREEK; CU</t>
  </si>
  <si>
    <t>FRA IR 71 19.09 (Phase 2)</t>
  </si>
  <si>
    <t>Provide noise barrier walls along I-71 at various locations as waranted.  Design/build contract.</t>
  </si>
  <si>
    <t>MAD CR 12 (Old Xenia Rd)</t>
  </si>
  <si>
    <t>Replace bridge on MAD CR 12 (Old Xenia Rd) on Woolsey Ditch/Paint Creek.</t>
  </si>
  <si>
    <t>DEL CR 24 5.020</t>
  </si>
  <si>
    <t>Replace deck and superstructure members.Modify or replace bridge abutments.Possible piers work, minor roadway approach work, guardrail replacement.MORPC Stimulus funded project - cap amount of $1,500,000.</t>
  </si>
  <si>
    <t>HAM IR 75 10.09</t>
  </si>
  <si>
    <t>Resurface and perform pavement repair on I-75 from south of SR 126 to south of the Lockland Corp. Project includes several minor bridge rehabilitations.</t>
  </si>
  <si>
    <t>LAW S.P. INTERMODAL ROADWAY</t>
  </si>
  <si>
    <t>Inter-modal Facility</t>
  </si>
  <si>
    <t>It is proposed to improve access roads that would allow for better access and handling between river barges, rail, and highway freight.    Note: Split to PID 86717 "LAW S.P. INTERMODAL RAIL"</t>
  </si>
  <si>
    <t>LAW S.P. Intermodal Rail</t>
  </si>
  <si>
    <t>It is proposed to construct rail lines and a concrete transfer pad to facilitate cargo transfer from rail to highway. Note: Split from PID 85830 "LAW S.P. INTERMODAL ROADWAY"</t>
  </si>
  <si>
    <t>BEL IR 70 7.61</t>
  </si>
  <si>
    <t>UBCO on existing mainline and ramps, full depth removal and rigid replacement at overhead bridges, reconstruct median and median drainage, replace guardrail and signs, rehabilitation of 4 bridges, reconstruction of passenger car parking are in EB rest are</t>
  </si>
  <si>
    <t>COL US0030/SR0011 25.09/10.82</t>
  </si>
  <si>
    <t>Upgrade all existing signing along US 30 &amp; SR 11 including the signing at the interchanges</t>
  </si>
  <si>
    <t>HAS US 250 11.720</t>
  </si>
  <si>
    <t>Major rehabilitation of existing pavement with unbonded concrete overlay - Major 2 funding; ADDED BY CHANGE ORDER: FHWA OH11-02 flood site; DSR HAS-002: Embankment Failure/ Two Slides - 250ft. Landslide above SR250. The crown of slide is located  near old</t>
  </si>
  <si>
    <t>JEF SR 43 0.00</t>
  </si>
  <si>
    <t>Concrete pavement replacement, spot roadway base repair, curb repair and replacement, catch basin replacements, guardrail replacement, street lighting replacement, retaining wall repair, signing and pavement marking replacement.  ARRA ODOT Tracking ID is</t>
  </si>
  <si>
    <t>BEL Shadyside - salt storage</t>
  </si>
  <si>
    <t>Buildings - Mix Shed,etc.</t>
  </si>
  <si>
    <t>construction of 500 ton salt storage - tensioned Fabric structure</t>
  </si>
  <si>
    <t>JEF Dillonvale - salt storage</t>
  </si>
  <si>
    <t>construction of 1000 ton salt storage - Tensioned Fabric Structure</t>
  </si>
  <si>
    <t>JEF SR 7 1.660</t>
  </si>
  <si>
    <t>Remove existing MSC overlay and replace with new MSC overlay (including approach slabs) and perform some full-depth repairs to the deck.</t>
  </si>
  <si>
    <t>CUY IR 077 00.38/VAR</t>
  </si>
  <si>
    <t>Bridge Deck:  Replace the bridge decks over I-77 at Snowville Road, Highland Drive, Valley Parkway, and Oakes Road in Brecksville.  Valley Parkway moved to PID 91820.</t>
  </si>
  <si>
    <t>CUY IR 077 03.45/VAR</t>
  </si>
  <si>
    <t>Bridge Deck:  Replace the bridge decks over I-77 at Harris Road, Lacey Lane, and Chestnut Road in the Cities of Independence and Broadview Heights. Design Build</t>
  </si>
  <si>
    <t>ALL SR 81 4.89</t>
  </si>
  <si>
    <t>REPLACE THE CONCRETE BRIDGE DECK ON THE BRIDGE OVER THE AUGLAIZE RIVER</t>
  </si>
  <si>
    <t>SAN US 20 03.77 Rehab</t>
  </si>
  <si>
    <t>A district funded project to rehabilitate SAN-20 from east of Woodville east corp line to a butt joint west of TR138; perform necessary related work. See PID 85241 for WB resurf. Update: Central office pavement visited the project site. New treatment reco</t>
  </si>
  <si>
    <t>MED Mud Lake Rd Replace Bridge</t>
  </si>
  <si>
    <t>MED Mud Lake Rd Bridge Replacement (SFN #5238714) - Split from PID 85697.</t>
  </si>
  <si>
    <t>FACD03 ERI/HUR Salt Storage bldg</t>
  </si>
  <si>
    <t>Salt Dome</t>
  </si>
  <si>
    <t>Design Build contract for Salt Storage structure at Erie and Huron County Garages.Design Build-will contain PE and CO Phase funding eventsD3 Building Superintendent: Richard Feldkamp</t>
  </si>
  <si>
    <t>WAY SR 0003 24.25</t>
  </si>
  <si>
    <t>Culvert Replacement WAY-003-24.25 +/-</t>
  </si>
  <si>
    <t>ATB SR 0011 13.30</t>
  </si>
  <si>
    <t>PAVEMENT REPAIR AND BRIDGE WORK</t>
  </si>
  <si>
    <t>TRU US 0422 19.94</t>
  </si>
  <si>
    <t>Superstructure replacement.</t>
  </si>
  <si>
    <t>ATB 90/45 (2.33)(7.43)/19.89</t>
  </si>
  <si>
    <t>Bridge re-deck. Second structure at SLM ATB-90-7.43. Sealing sfn#0402591 at ATB-45-19.89.</t>
  </si>
  <si>
    <t>POR-Rock Spring/Knapp Rds Brdgs</t>
  </si>
  <si>
    <t>POR Rock Springs Rd Replace Bridge (SFN #6730809)- Split from PID 85697.   SEE PID 80658 $700,000 replacement of same bridge (SFN 6730809).  Added POR Knapp Rd Replace Bridge, PID 87317 (SFN #6741150) as of 01/20/2010.</t>
  </si>
  <si>
    <t>TRU 5th Street Replace Bridge</t>
  </si>
  <si>
    <t>TRU 5th Street Replace Bridge replacement - Split from PID 85697.</t>
  </si>
  <si>
    <t>POR IR 0076 (17.59)(19.61)</t>
  </si>
  <si>
    <t>Superstructure replacements.</t>
  </si>
  <si>
    <t>FRA IR 71 17.760 (Pjt 1)</t>
  </si>
  <si>
    <t>FIRST CONSTRUCTION PROJECT RESULTING FROM MAJOR INVESTMENT/PRELIMINARY ENGINEERING STUDY (PID 23318).Reconstruction of the 670/71 Interchange. Work involves realignment of I-670 EB so through traffic stays to the left and traffic to I-71 exits to the righ</t>
  </si>
  <si>
    <t>UNI TR 279 1.04</t>
  </si>
  <si>
    <t>CEAO FUNDED BRIDGE REPLACEMENT PROJECT.UNI-TR279-1.04 (SNEDIKER ROAD) OVER FULTON CREEK. CLAIBOURNE TOWNSHIP.PROJECT TO BE SOLD AS DESIGN/BUILD BY UNION COUNTY ENGINEER.</t>
  </si>
  <si>
    <t>D06 ExtruSign FY11A</t>
  </si>
  <si>
    <t>Signing</t>
  </si>
  <si>
    <t>Extru sign replacement for improved reflectivity for safety.  Limits include I-270 and lead-in signs.Upgrade existing ground and overhead mounted extrusheet signs on mainline and ramps.Upgrade extrusheet signs on side street approaches to interchanges tha</t>
  </si>
  <si>
    <t>Pre TR259/329 Des Build Br Rep</t>
  </si>
  <si>
    <t>Junction Road (TR 259) Replace S.D. steel truss bridge Ketterman Road (TR 329) Replace S.D. bridge with minimal approach work</t>
  </si>
  <si>
    <t>GRE IR 675 3.10</t>
  </si>
  <si>
    <t>Noise Wall Maintenance/Repair (NEW)</t>
  </si>
  <si>
    <t>Replace existing noise wall panels on existing noise wall, investigate salvaging existing steel posts, replace steel posts where warranted.(Design Build Project)</t>
  </si>
  <si>
    <t>ADA US 52 1.10 Brdg Replace</t>
  </si>
  <si>
    <t>It is proposed to replace bridge number 0101621.</t>
  </si>
  <si>
    <t>COL SR 7 0.00</t>
  </si>
  <si>
    <t>Upgrading the existing signing along SR 7 in Columbiana and Jefferson county and US 36 and US 250 in Tuscarawas county.</t>
  </si>
  <si>
    <t>CUY IR 090 14.90 WB Design Build</t>
  </si>
  <si>
    <t>New Bridge</t>
  </si>
  <si>
    <t>Design Build ContractOther Consultant Contracts: DBE Outreach(Dec 7 2009), Project Controls-Scheduling(Apr 12 2010), Project Controls-Reporting, Document Management, etc.(Apr 12 2010), Construction Inspection (2)(Fall 2010), Material Testing (2) (Fall 201</t>
  </si>
  <si>
    <t>OTT Ferry Terminal Building</t>
  </si>
  <si>
    <t>Dock Facilities</t>
  </si>
  <si>
    <t>A ferry boat discretionary (FBD) funded project to utilize and showcase solar technology at the Port Clinton and Put-in-Bay terminal buildings.  The terminal buildings will receive new roofing and solar technology will be incorporated with either solar pa</t>
  </si>
  <si>
    <t>SEN/WIL Vestibule Additions</t>
  </si>
  <si>
    <t>Facility Renovation</t>
  </si>
  <si>
    <t>A lands &amp; building funded project to remove and re-install of the entrance door so as to open outward.  A new wall and door will be added within the vastibule in a similar format; perform necessary related work. UPDATE (3-8-11): project includes PID 89227</t>
  </si>
  <si>
    <t>LOR SR 0002 SYSSIGN FY2012</t>
  </si>
  <si>
    <t>Systematic Sign ReplacementLOR-002-03.50 - 11.14 / LOR-090-10.78 - 23.33exclude signs associated with Avon Interchange PID:83607I-90 was previously programmed as PID:82256</t>
  </si>
  <si>
    <t>ATB SR 0011 23.85</t>
  </si>
  <si>
    <t>Miscellaneous bridge work to six structures.</t>
  </si>
  <si>
    <t>SUM IR 0077 24.29</t>
  </si>
  <si>
    <t>Seven Bridge re-decks. Miscellaneous bridge work.</t>
  </si>
  <si>
    <t>POR IR 0076 (3.93)(4.74)</t>
  </si>
  <si>
    <t>Re-deck and painting of two structures.</t>
  </si>
  <si>
    <t>UNI CR 338 0.39</t>
  </si>
  <si>
    <t>CEAO FUNDED BRIDGE REPLACEMENT PROJECT.UNI-CR338-0.39 (COBB-HARRIMAN ROAD) OVER RUSH CREEK (JACKSON TOWNSHIP).DESIGN/BUILD PROJECT.</t>
  </si>
  <si>
    <t>MRW IR 71 12.190</t>
  </si>
  <si>
    <t>Full depth pavement replacement with addition of third median lane in each direction.Multi-lane Reconstruction funding.  Pvmt work - 19% NH and 81% IM approved by S Lowry via e-mail dated 11/4/10.Env phase also for PID's 86920   &amp; 86921D6 Environmental Co</t>
  </si>
  <si>
    <t>DEL IR 71 11.500</t>
  </si>
  <si>
    <t>Full depth pavement replacement and addition of 3rd median lane.Replace and widen ML Bridge MRW-71-3.00Env on PID 86916Consultant Project Manager - Jim Prevost</t>
  </si>
  <si>
    <t>FRA Various Noisewall Repair</t>
  </si>
  <si>
    <t>Repair damaged noisewalls along IR 71, IR 270, IR 670, and SR 315 in Franklin CountySR-315:  SLM 5.18-6.17 (Ackerman Rd to Olentangy River Rd)IR-670:  SLM 7.15-7.56 (US-62 to US-62/Fifth Ave)IR-71:  SLM 18.75-19.09 (E Second Ave to 5th Ave)IR-71:  SLM 24.</t>
  </si>
  <si>
    <t>HAM SR 562 0004L</t>
  </si>
  <si>
    <t>Rehabilitate Bridge HAM-562-0.04L by replacing the concrete deck and including other related rehabilitation work.Design Build project.</t>
  </si>
  <si>
    <t>CLI US 68 14.39</t>
  </si>
  <si>
    <t>Replace bridge CLI-68-1443 (SFN 1401173) over Lytle Creek in the City of Wilmington.</t>
  </si>
  <si>
    <t>BEL SR 7 6.110</t>
  </si>
  <si>
    <t>Upgrading existing sigining along SR 7 including the signing at the interchanges in Belmont and Jefferson counties.</t>
  </si>
  <si>
    <t>D02 GR FY2013 Safety</t>
  </si>
  <si>
    <t>Guardrail Maintenance/Repair (NEW)</t>
  </si>
  <si>
    <t>A safety funded project to upgarde guardrail at various D-2 locations, perform necessary related work</t>
  </si>
  <si>
    <t>RIC IR 0071 SYSSIGN FY2013</t>
  </si>
  <si>
    <t>Design Build - Supports and signs on those supports along RIC/ASD/WAY 71Project to include Sign Structures that were to be replaced with PID:82254 ASD IR 0071 SYSSIGN FY2012Plan filed as:  RIC-71-12.93, ASD-71/60-0.00/15.28, WAY-71-0.00</t>
  </si>
  <si>
    <t>LOR Boston Road R/R Xing</t>
  </si>
  <si>
    <t>Spot Safety</t>
  </si>
  <si>
    <t>Improve vertical profile to meet 45MPH design speed criteria  Replace existing pavement  Replace small culvert</t>
  </si>
  <si>
    <t>TRU IR 0080 04.70</t>
  </si>
  <si>
    <t>Minor rehabilitation with bridge work.</t>
  </si>
  <si>
    <t>UNI CR 110 1.16</t>
  </si>
  <si>
    <t>CEAO FUNDED BRIDGE REPLACEMENT PROJECT.UNI-CR110-1.16 (DELAWARE COUNTY LINE ROAD) OVER BLUES CREEK. DOVER TOWNSHIP.</t>
  </si>
  <si>
    <t>MAD IR 70 10.270 Phase 1</t>
  </si>
  <si>
    <t>Interchange, Reconstruction</t>
  </si>
  <si>
    <t>Improve MAD IR 70 at SR 29 interchange by constructing a roundabout at the IR 70 WB on and off ramps, widen SR 29 to accommodate the roundabout, and widen the EB off ramp.  This PID to include environmental clearance for the footprint of work on the south</t>
  </si>
  <si>
    <t>PIC SR 674 4.210</t>
  </si>
  <si>
    <t>Bridge Replacement and widening of structure over Turkey Run</t>
  </si>
  <si>
    <t>FRA US 62 32.780</t>
  </si>
  <si>
    <t>Bridge Replacement over Blacklick Creek. Single-span steel beam.Design Build Project. No R/W. FY12 Reservoir.</t>
  </si>
  <si>
    <t>MRW IR 71 3.170</t>
  </si>
  <si>
    <t>Full depth replacement and addition of 3rd median lane.Remove mainline bridge SLM 5.96 over abandoned RR.Bridge painting of overhead structure, sealing of mainline structuresEnv on PID 86916D6 Environmental Coordinator - Brian Tatman</t>
  </si>
  <si>
    <t>FRA IR 270 52.720</t>
  </si>
  <si>
    <t>Major Rehab Funding.   Final design and construction of the widening of I-270 between I-71 and US-23 on south side of Columbus.  Replace the mainline pavement with a 20 year design. Widening of the mainline pavement to accommodate one (1) additional throu</t>
  </si>
  <si>
    <t>FRA IR 270 35.520 (Noise Wall)</t>
  </si>
  <si>
    <t>Design build noise wall on I-270 from Johnstown Rd to Goshen Lane (north side of I-270 near I-670).FY13 noise wall funding</t>
  </si>
  <si>
    <t>DAR SR 705 9.02/9.47/10.33</t>
  </si>
  <si>
    <t>Three span concrete slab deck removal and replacement with minimal approach work,  possible guardrail end treatment upgrades.SFN 1903845 Darke 705 0947 over Holsapple DitchSFN 1903969 Darke 705 1033 over East Branch Baurers DitchSFN 1903810 Darke 705 0902</t>
  </si>
  <si>
    <t>PRE CR18/TR150 1.55/1.35 Des-Bld</t>
  </si>
  <si>
    <t>Project involves the replacement of the structurally deficient Bridge No. PRE-CR18-0155 (SFN: 6836267), which carries California School Road (CR-18) over Four Mile Creek and the replacement of structurally deficient Bridge No. PRE-TR 15-0135 (SFN: 6839401</t>
  </si>
  <si>
    <t>PRE CR 80 0.12 Des-Build Br Repl</t>
  </si>
  <si>
    <t>Project includes replacing structurally deficient Bridge No. PRE-CR 80-0010 (SFN: 6835643) which carries Barnets Mill Road (CR-80) over Seven Mile Creek. Work includes minor approach work, pavement repairs, and vertical alignment adjustments, as necessary</t>
  </si>
  <si>
    <t>BUT Lakota SRTS</t>
  </si>
  <si>
    <t>Install sidewalks along Beckett Ridge, Beckett Station, and Spruce Roads.   Upgrade school signing in the vicinity of Freedom Elementary and Lakota Rigde Schools.</t>
  </si>
  <si>
    <t>GRE CR25 2.48 Des-Build Br Rehab</t>
  </si>
  <si>
    <t>Repair deteriorated bridge by replacing the existing box beams, minor repairs to the existing abutments and wingwalls, installation of guardrail, and a new wearing surface. Design Build project.</t>
  </si>
  <si>
    <t>CLE E. Fork State Park Resurface</t>
  </si>
  <si>
    <t>Mill and Fill</t>
  </si>
  <si>
    <t>Design-Build project will resurface roadways and parking areas within East Fork State Park in Clermont County.</t>
  </si>
  <si>
    <t>HAM IR 275 24.40</t>
  </si>
  <si>
    <t>Drainage Improvement</t>
  </si>
  <si>
    <t>Drainage improvement in the ramp infields of Ramps C &amp; D of the interchange of I-275 and SR 747 in Hamilton County.</t>
  </si>
  <si>
    <t>SCI US 52 16.75</t>
  </si>
  <si>
    <t>It is proposed to repair and the resurface the highway.</t>
  </si>
  <si>
    <t>D09 Scioto Trail &amp; ShawneeForest</t>
  </si>
  <si>
    <t>In Shawnee State Forest, it is proposed to repair/replace 43 culverts on Forest Road #1, 66 culverts on Forest Road #2, and 3 culverts on Forest Road #16. The work ranges from placing headwalls at the inlet, replacing some deteriorated corrugated metal pi</t>
  </si>
  <si>
    <t>WAS CR 14 0.060</t>
  </si>
  <si>
    <t>Bridge replacement project over the Little Musking River.  WAS CR 14 0.06, SFN 8430403.  CEAO funded project using Credit Bridge.</t>
  </si>
  <si>
    <t>BEL SR 7 11.870</t>
  </si>
  <si>
    <t>Priority System minor rehabilation of existing concrete pavement:  minimal joint repair, overlay with asphalt, replace median barrier, replace guardrail.  The project will also include minor deck patching on bridges within the project limits.</t>
  </si>
  <si>
    <t>COL US 30 34.40</t>
  </si>
  <si>
    <t>Upgrade existing signing along US 30 and SR 39 in Columbiana County and along US 22 in Jefferson County.  This includes all signing at the interchanges along these routes.</t>
  </si>
  <si>
    <t>CUY IR 090 18.15</t>
  </si>
  <si>
    <t>Replace the deck of the South Marginal Rd bridge over IR-90 in Cleveland.</t>
  </si>
  <si>
    <t>ALL - County Bridge 3</t>
  </si>
  <si>
    <t>Replacement of deficient bridges in Allen County as part of the Governor's Ohio Bridge Partnership Initiative. Package 3</t>
  </si>
  <si>
    <t>HAN/WOO 75 19.22/0.00 Pav Widen</t>
  </si>
  <si>
    <t>A major new funded project to widen I-75 to three lanes in each direction; perform necessary related work.</t>
  </si>
  <si>
    <t>SAN/HUR County Bridge 1</t>
  </si>
  <si>
    <t>Replacement of deficient bridges in Huron and Sandusky Counties as part of the Governor's Ohio Bridge Partnership Initiative.  Package 1. URS developing the D-B project scope.</t>
  </si>
  <si>
    <t>WOO County Bridge 2</t>
  </si>
  <si>
    <t>Replacement of deficient bridges in Wood County  as part of the Governor's Ohio Bridge Partnership Initiative. Package 2. Burgess &amp; Niple developing the D-B project scope.</t>
  </si>
  <si>
    <t>RIC SR 0096 13.41</t>
  </si>
  <si>
    <t>Box Beam Replacement @ RIC-096-13.41</t>
  </si>
  <si>
    <t>LOR IR 480/Turnpike Noise Walls</t>
  </si>
  <si>
    <t>Study..... Prepare a Rumble Strip and Traffic Noise Analysis for the residential community along the north side of the IR480 WB entrance ramp to the IR80 Ohio Turnpike (Root Road to Lear Nagle Road)Construction.......Project will be Design Build Construct</t>
  </si>
  <si>
    <t>RIC/ASD County Bridge 5</t>
  </si>
  <si>
    <t>Replacement of deficient bridges in Richland and Ashland Counties as part of the Governor's Ohio Bridge Partnership Initiative. Package 5</t>
  </si>
  <si>
    <t>STA US 62/62T/173/183/225 VAR</t>
  </si>
  <si>
    <t>Re-Deck of 2 bridges (Beeson &amp; Vine) and Miscellaneous bridge work to 9 structures.</t>
  </si>
  <si>
    <t>MAH IR 680 12.10/14.37</t>
  </si>
  <si>
    <t>Bridge rehabilitation and widening. Construct a Westbound right turn lane on Western Reserve Road at the intersection with the IR-680 Northbound on-ramp. Resurfacing of IR-680 from US-224 to Ohio Turnpike, with minor bridge work.</t>
  </si>
  <si>
    <t>POR Rock Spring (CR 0052) 02.78</t>
  </si>
  <si>
    <t>Bridge rehabilitation.Credit Bridge funding being utilized. MAXed at $340,650.</t>
  </si>
  <si>
    <t>SUM IR 0271 12.47</t>
  </si>
  <si>
    <t>This project will widen four to six lanes, including the replacing and widening of four structures (Over SR82 and over Norfolk Southern Railroad).This will be sold as a 2 Step Low Bid Design Build Project.</t>
  </si>
  <si>
    <t>SUM SR 0008 16.66</t>
  </si>
  <si>
    <t>Construction of noise wall.</t>
  </si>
  <si>
    <t>MAH US 0422 03.62</t>
  </si>
  <si>
    <t>Bridge re-deck of sfn# 5004434, provide repairs to slope protection, including steel retaining wall. Replace signing. In the City of Youngstown, Mahoning County, Ohio.</t>
  </si>
  <si>
    <t>MUS/COS  County Bridge 6</t>
  </si>
  <si>
    <t>Replacement of deficient bridges in Muskingum and Coshocton Counties as part of the Governor's County Bridge Initiative and City Bridge Initiative</t>
  </si>
  <si>
    <t>UNI CR 84 0.261</t>
  </si>
  <si>
    <t>Replace existing steel truss bridge with a new structure.Over Little Darby Creek.Local-let with Union County as lead agency.</t>
  </si>
  <si>
    <t>DEL SR 605 1.900</t>
  </si>
  <si>
    <t>Replace bridge over Duncan Run.</t>
  </si>
  <si>
    <t>FRA IR 270-49.00 (at Alum Cr Dr)</t>
  </si>
  <si>
    <t>Construct new IR 270 SB to WB on ramp, widen IR 270 EB off ramp, widen Alum Creek Dr to provide appropriate turn lanes including the structure over IR 2703rd project resulting from study of I-270/Alum Creek interchange for safety and capacityPlanning PID</t>
  </si>
  <si>
    <t>FRA IR 70/Hilliard Rome Int</t>
  </si>
  <si>
    <t>Section Improvement</t>
  </si>
  <si>
    <t>FRA-70/Hilliard Rome Rd interflush projectNew Signal at N side of interchang with ramp realigments and wideningAdd lane both directions between I-70 &amp; Meijer DriveAdd NB dual left turn lanes on Hilliard Rome at Renner Rd</t>
  </si>
  <si>
    <t>MRW County Bridge 4</t>
  </si>
  <si>
    <t>Replacement of deficient bridges in Morrow County as part of the Governor's Ohio Bridge Partnership Initiative. Package 4.  Bridge included are CAN-C0028-07.69, HAR-C0025-08.67, BEN-C0213-00.25, BEN-C0170-03.01 and WES-T0021-00.28 and TR-233-0.42</t>
  </si>
  <si>
    <t>PIC - County Bridge 8</t>
  </si>
  <si>
    <t>Replacement of deficient bridges in Pickaway County as part of the Governor's Ohio Bridge Partnership Initiative. Package 8.  The bridges included in this project are MAD-T095-1.86 and MAD-C008-10.50.</t>
  </si>
  <si>
    <t>MOT IR 70 10.79</t>
  </si>
  <si>
    <t>Full depth removal and replacement of the existing IR 70 mainline pavement, including interchange ramps; Addition of a third lane in each direction as a result of MOT operations; rehabilitation or replacement of various bridges; and, other roadway improve</t>
  </si>
  <si>
    <t>HAM IR 71 3.81</t>
  </si>
  <si>
    <t>Two-Step Low-Bid Design Build: Provide a full movement interchange at IR-71 &amp; MLK Drive while maintaining existing connections to WHT and McMillan. Provide ramp metering on the northbound entrance ramp from McMillan. Provide a northbound auxiliary lane fr</t>
  </si>
  <si>
    <t>HAM IR 275 10.57</t>
  </si>
  <si>
    <t>Plane, repair, and pave a portion of IR 275 in Hamilton County from the overlap section with I-74 (SLM 10.57) to approximately milepost 34 (SLM 16.12). Overlay and misc bridge work to bridges including HAM-74-0979 (SFN 3108414), HAM-275-1070R (SFN 3116298</t>
  </si>
  <si>
    <t>WAR SR 48 8.94</t>
  </si>
  <si>
    <t>Rehabilitate bridge WAR-48-0896 by replacing the concrete deck and painting the structural steel.</t>
  </si>
  <si>
    <t>HAM/WAR IR71 19.41/0.00 Loop Rmp</t>
  </si>
  <si>
    <t>Project will improve safety and reduce congestion by constructing a NB loop ramp from I-71 to Mason Montgomery Rd. This ramp will reduce traffic at the intersection of the existing NB exit ramp with Mason Rd. and the intersection of Fields-Ertel Rd. with</t>
  </si>
  <si>
    <t>PRE TR218 0.20 Des-Build Br Repl</t>
  </si>
  <si>
    <t>Project involves replacement of the structurally deficient Bridge No. PRE-TR 218-0020 (SFN: 6836402), which carries Concord-Fairhaven Road (TR-218) over Four Mile Creek. Work includes minor approach work, pavement repairs, and vertical alignment adjustmen</t>
  </si>
  <si>
    <t>WAR/GRE US 42 17.94/0.00</t>
  </si>
  <si>
    <t>Minor Rehabilitation - Pavement Gnrl Sys</t>
  </si>
  <si>
    <t>Rehabilitation of the 4-Lane section of US 42 in Warren and Greene Counites.  This work is primarily pavement rehabilitation.  The existing pavement to be break &amp; seat with a new asphalt overlay.</t>
  </si>
  <si>
    <t>BUT Lakota SRTS 2012</t>
  </si>
  <si>
    <t>Add Sidewalks</t>
  </si>
  <si>
    <t>Establish a PED crossing at Kyles Station &amp; Aspen Valley Drive; provide approximately 1,100 ft of shared use path along Kyles Station from Aspen Valley to Lesourdsville-West Chester; provide PED crossing at Aspenwood Drive &amp; Aspen Trails Blvd; improve exi</t>
  </si>
  <si>
    <t>BUT TR 134 7.36 D-B Bridge Rehab</t>
  </si>
  <si>
    <t>Improvements to Bridge No. BUT-TR 134-7.36 which carries Yankee Road over Dick's Creek. Improvements include replacement of the existing concrete deck, replacement of existing steel beams, removing and replacing the concrete backwalls and expansion joints</t>
  </si>
  <si>
    <t>HAM IR 71 14.33</t>
  </si>
  <si>
    <t>Provide an auxiliary lane for southbound IR71 from the Pfeiffer on ramp to the SR126 off ramp.  Requires moving of a short section of noise wall.</t>
  </si>
  <si>
    <t>CLE CR 62 5.63 Des-Bld Br Rehab</t>
  </si>
  <si>
    <t>Project proposes to replace the existing bridge deck, painting of the existing steel beams and cross frames, bearing replacement, end cross frame replacement, and beam end repairs. Bridge carries CR-62 (Jackson Pike) over the East Fork Little Miami River.</t>
  </si>
  <si>
    <t>PRE - County Bridge 10</t>
  </si>
  <si>
    <t>Replacement of deficient bridges in Preble County as part of the Governor's Ohio Bridge Partnership Initiative. Package 10</t>
  </si>
  <si>
    <t>BRO US 68 30.72 Safety</t>
  </si>
  <si>
    <t>Turn Lane Addition</t>
  </si>
  <si>
    <t>Within the Village of Mt. Orab, it is proposed to add left turn lanes on US68 at both SR32 ramp intersections and coordinate the signaels with adjacent signals. Add right turn lane on SR32 eastbound off ramp at it intersections with US68.</t>
  </si>
  <si>
    <t>GAL CR 20 9.370</t>
  </si>
  <si>
    <t>Bridge replacement project. Work includes removal of superstructure and selective demolition of piers, abutments and substructure.  Replacement to include widening to new standards. GAL CR 20 9.37 SFN 2734109. Bridge width 20', Pavement/Roadway width 19',</t>
  </si>
  <si>
    <t>MEG/MOE County Bridge 7</t>
  </si>
  <si>
    <t>Replacement of deficient bridges in Meigs and Monroe Counties as part of the Governor's Ohio Bridge Partnership Initiative. Package 7</t>
  </si>
  <si>
    <t>COL SR 11 17.770</t>
  </si>
  <si>
    <t>Replace existing superstructure on two (L &amp; R) continuous steel beam bridges. Slight profile adjustment will be required to increase vertical clearance.</t>
  </si>
  <si>
    <t>CUY IR 090 14.90 EB Design Build</t>
  </si>
  <si>
    <t>Design-Build ContractConstruct a new structure to replace existng Innerbelt Bridge (1809393).  CCG2.  Work includes the demolition of the existing structure,  (PID 88318) and the replacement of the I-71 bridge deck over I-90/490 (PID 86824).</t>
  </si>
  <si>
    <t>CUY IR 480 11.60 Interchange</t>
  </si>
  <si>
    <t>Intersection Improvement</t>
  </si>
  <si>
    <t>Upgrade the IR-480 and Tiedeman Interchange in the City of Brooklyn to improve traffic flow.  SFY2013 pilot Quick Clear project.</t>
  </si>
  <si>
    <t>ALL Collett OBPP</t>
  </si>
  <si>
    <t>Part of the Governor's Ohio Bridge Partnership Program.  Replace bridge deck on Collett St bridge over the Ottawa River (SFN 0249610).  Design-Build contract.</t>
  </si>
  <si>
    <t>WOO TR23 Var Gp 4 FY15</t>
  </si>
  <si>
    <t>An Ohio Bridge Partnership Program funded project to rehab/replace various bridges in Wood County; perform necessary related work.</t>
  </si>
  <si>
    <t>WOO CR321/TR65/TR102 Var Gp5FY15</t>
  </si>
  <si>
    <t>OBPP funded project to rehab/replace various bridges in Wood County; perform necssary related work.</t>
  </si>
  <si>
    <t>WIL CR49 0.17 Gp 8 FY15</t>
  </si>
  <si>
    <t>An OBPP funded project to replace CR-49 bridge over Beaver Creek; perform necessary related work.</t>
  </si>
  <si>
    <t>LUC Taylor Rd Gp4 Muni FY15</t>
  </si>
  <si>
    <t>An OBPP funded project to replace Taylor Road bridge over Otter Creek in the City of Oregon; perform necessary related work.  Design plan 90% completed by Oregon.</t>
  </si>
  <si>
    <t>LOR SR 0018 12.29</t>
  </si>
  <si>
    <t>Replace Box Beam Superstructure  LOR-SR-18-12.29 Over East Branch of Black River.Design Build selected at 07/18/11 WP Meeting</t>
  </si>
  <si>
    <t>D03 SRTS Perkins Township</t>
  </si>
  <si>
    <t>Construct pedestrian paths and improve crossings at Briar Middle School in Perkins Township.</t>
  </si>
  <si>
    <t>MED IR 0071 24.02 (SR303 RmpClr)</t>
  </si>
  <si>
    <t>FY2014 Design Acquire Build project (M May approved D-A-B in FY 2014)  MED-071-24.02 - 24.22/MED-303-09.04  Improve southbound exit from I-71 to SR 303 with exit ramp widening/extending/restriping on I-71 and SR 303.  (Scope of Services to be completed by</t>
  </si>
  <si>
    <t>CRA TR 0050 00.26</t>
  </si>
  <si>
    <t>Ohio Bridge Partnership Program  Bridge Replacement(s)  CRA TR 050 00.26, Scott Road over Nogle Ditch</t>
  </si>
  <si>
    <t>RIC TR 383 / CR 31</t>
  </si>
  <si>
    <t>Ohio Bridge Partnership Program  2 Bridge Replacements in Richland County  RIC TR 383 01.05 / RIC CR 031 04.25</t>
  </si>
  <si>
    <t>MED CR 29 / CR 46</t>
  </si>
  <si>
    <t>Ohio Bridge Partnership Program  2 Bridge Replacements Medina County  MED CR 029 04.69 / MED CR 046 03.41</t>
  </si>
  <si>
    <t>HUR CR 0048 00.55</t>
  </si>
  <si>
    <t>Ohio Bridge Partnership Program Bridge ReplacementHUR TR 048 00.55</t>
  </si>
  <si>
    <t>MED TR 33 / CR 4</t>
  </si>
  <si>
    <t>Ohio Bridge Partnership Program 2 Bridge Replacements MED TR 033 03.23 / MED CR 004 07.19</t>
  </si>
  <si>
    <t>MAH SR 0164 05.27</t>
  </si>
  <si>
    <t>Replacement and widening of sfn# 5003229.</t>
  </si>
  <si>
    <t>POR OBPP15 CR 47/CR 50/CR 72</t>
  </si>
  <si>
    <t>FY 2015 Ohio bridge partnership program...replace the following structures:SFN 6731252 POR-CR 47-5.49 Industry Road bridge over Barrell RunSFN 6739555 POR-CR 50-3.71 Stroup Rd over Unnamed StreamSFN 6734952 POR-CR 72-0.43 Johnnycake Road over Feeder Canal</t>
  </si>
  <si>
    <t>STA OBPP15 CR 25/TR 153/CR 212</t>
  </si>
  <si>
    <t>FY 2015 Ohio bridge partnership program...replace the following structures:SFN 7633491 STA-CR 25-0.71 Aebi Avenue over Beech Creek SFN 7633270 STA-CR 212-0.18 High Mill Ave NW over Mudbrook Creek SFN 7634188 STA-TR 153-1.15 Elson St SE over Little Sandy C</t>
  </si>
  <si>
    <t>TRU OBPP15 CH 287/TR 237</t>
  </si>
  <si>
    <t>FY 2015 Ohio bridge partnership program...replace the following structures:SFN 7843836 TRU-TR 237-00.41 Fenton Rd NW over Baughman Creek, SFN 7845073 TRU-CH 287-1.11 Barclay North Rd over Unnamed Stream, replacing both structures.</t>
  </si>
  <si>
    <t>SUM 76/77 7.58 / 9.59</t>
  </si>
  <si>
    <t>Widening  of SFN 7702671, SUM-IR77-9.58L, in Coventry Township, Summit County, Ohio. Deck replacement of SFN 7705794, Pedestrian bridge at Chester, in the City of Akron, Summit County, Ohio.</t>
  </si>
  <si>
    <t>FAI US 22 23.88</t>
  </si>
  <si>
    <t>Two Step Low Bid Design Build Project.  Replace existing truss bridge with new beam bridge, with new piers and abutments. Project will use the design-build process for design and construction.</t>
  </si>
  <si>
    <t>COS CR 19/LIC CR 204/TR 211</t>
  </si>
  <si>
    <t>Design-Build contract to replace 3 deficient bridges under the Governor's Ohio Bridge Partnership  Program - District 5 Group 1.  Location 1 (SFN 1631578) is the deficient 25 foot bridge located 0.09 miles west of SR 83 carrying CR 19 over Big Run; Locati</t>
  </si>
  <si>
    <t>GUE CR 366/MUS CR 31/38</t>
  </si>
  <si>
    <t>Replacement of 3 deficient local bridges as part of the Governor's Ohio Bridge Partnership Program - Distict 5 Group 4. Location 1 (SFN 3030814) is the deficient 29 foot bridge located 0.27 miles south of CR 633 (Eckleberry Rd) carrying CR 366 over a stre</t>
  </si>
  <si>
    <t>LIC TR 303 06.45</t>
  </si>
  <si>
    <t>Replacement of deficient bridge as part of the Governor's Ohio Bridge Partnership Program - District 5 Group 3. This location (SFN 4537009) is the deficient 51 foot bridge located 0.44 miles north of TR 308 (Ridgely Tract Rd) carrying TR 303 (Licking Trai</t>
  </si>
  <si>
    <t>MAD SR 665 3.950</t>
  </si>
  <si>
    <t>Replace structure over Deer Creek. No R/W is anticipated.</t>
  </si>
  <si>
    <t>MAR US 23 12.650</t>
  </si>
  <si>
    <t>Rehabilitate and raise Marion-Williamsport Road structure over US23</t>
  </si>
  <si>
    <t>MRW CR 201/TR 198 (6-1)</t>
  </si>
  <si>
    <t>Ohio Bridge Partnership Program Package 6-1.Replace MRW-CR 201 (Ramey Rd) structure over a tributary of Dry Creek SFN 5930391Replace MRW-TR 198 (Mt Liberty Chesterville Rd) structure over Dry Creek SFN 5930340</t>
  </si>
  <si>
    <t>PIC CR 8/CR 9 (6-2)</t>
  </si>
  <si>
    <t>Ohio Bridge Partnership Program Package 6-2Replace PIC-CR 8-2.29 (Winchester Rd) structure over Slate Run  SFN 6532160Replace PIC-CR 9-3.88 (Kingston Pike) structure over Scippo Creek  SFN 6533841</t>
  </si>
  <si>
    <t>MRW CR131/137/28 TR132/138 (6-3)</t>
  </si>
  <si>
    <t>Ohio Bridge Partnership Program Package 6-3Replace MRW-CR 131-0.31 (Tabor Rd) structure over Shaw Creek  SFN 5931126Replace MRW-CR 137-0.70 (Curtis Rd) structure over Shaw Creek  SFN 5931789Replace MRW-CR 137-0.70 (Curtis Rd) structure over Shaw Creek  SF</t>
  </si>
  <si>
    <t>MRW TR161/TR166/TR191/TR21 (6-4)</t>
  </si>
  <si>
    <t>Ohio Bridge Partnership Program Package 6-4Replace MRW-TR 161-0.25 (Phillips Rd) structure over Alum Creek  SFN 5931622Replace MRW-TR 166-0.28 (Pompey Rd) structure over Turkey Run  SFN 5932238Replace MRW-TR 191-1.00 (Bennington Harmon Rd) structure over</t>
  </si>
  <si>
    <t>MAD CR 113/CR 84/TR 48 (6-5)</t>
  </si>
  <si>
    <t>Ohio Bridge Partnership Program Package 6-5Replace MAD-CR 113-0.60 (Tradersville-Brighton Rd) structure over Georges Creek SFN 4931726.  0.60 mi NE of Clark County LineReplace MAD-CR 84-2.51 (Van Wagner Rd) structure over Bradford Creek SFN 4930576.  2.51</t>
  </si>
  <si>
    <t>MAR TR 28D/MRW CR 30/TR 50 (6-6)</t>
  </si>
  <si>
    <t>Ohio Bridge Partnership Program Package 6-6Replace MAR-TR 28D-3.78 (Dry Lane Rd S) structure over Clements Ditch SFN 5130603.  0.8 mi N of Wildcat Pike (CR 33)Replace MRW-CR 30-6.28 (Mt Gilead-Iberia Galion Rd) structure over Tributary of Thorne Run SFN 5</t>
  </si>
  <si>
    <t>MOT CR 46</t>
  </si>
  <si>
    <t>Ohio Bridge Partnership ProgramReplace bridge super structure SFN 5738121 MOT 46-0124 Hemple Road Over Stream.Montgomery County Engineer</t>
  </si>
  <si>
    <t>WAR Carlisle &amp; Mason Des-Build</t>
  </si>
  <si>
    <t>Replacement of Bridge No. WAR-MONTG-0011 (SFN: 8361029) in the City of Carlisle. Rehabilitation of Bridge No. WAR-HANOV-0005 (SFN: 8362165) in the City of Mason.</t>
  </si>
  <si>
    <t>BUT/CLE TR 8/960 Des-Build</t>
  </si>
  <si>
    <t>Replacement of Bridge No. BUT-TR 8-0002 (SFN: 0933910) which carries Strebee Road over a tributary to Elk Creek, and Bridge No. CLE-TR 960-0010 (SFN: 1331957) which carries Old US-52 over Pond Run.</t>
  </si>
  <si>
    <t>CLE CR 45 3.26 Des-Build</t>
  </si>
  <si>
    <t>Replacement of Bridge No. CLE-CR 45-0326 (SFN: 1359495) which carries Felicity Cedron Rural Road over Slickaway Run.</t>
  </si>
  <si>
    <t>SCI SR 823 0.00 Ports ByPass</t>
  </si>
  <si>
    <t>Bypass</t>
  </si>
  <si>
    <t>It is proposed to construct a new Bypass beginning @ US52 (SR823 SLM 0.00), north and terminate @ US23 (SR823 SLM 16.78).The project includes 5 new interchanges and several new bridges. Portsmouth Bypass was previously programmed under 3 PID's. Phase 1 wa</t>
  </si>
  <si>
    <t>ADA-32-16.99 &amp; 19.42 L&amp;R</t>
  </si>
  <si>
    <t>It is proposed to perform a deck overlay on the following structures:ADA-32-16.99 L&amp;R And deck replacement on the following structuresADA-32-19.42 L&amp;R</t>
  </si>
  <si>
    <t>JAC DICKA/HUR 0023/0062</t>
  </si>
  <si>
    <t>It is proposed to replace the Huron Street Bridge and the Dickason Street Bridge. Part of Ohio Brdg Partnership</t>
  </si>
  <si>
    <t>HIG - County Bridge 9</t>
  </si>
  <si>
    <t>Replacement of deficient bridges in Highland County as part of the Governor's Ohio Bridge Partnership Initiative. Package 9</t>
  </si>
  <si>
    <t>LAW CR4/CR6/CR13 0014/0870/0206</t>
  </si>
  <si>
    <t>Replace CR 4 (SFN 4430328), CR 6(4432002), CR 13(4432983) in Lawrence Co. Part of Ohio Brdg Partenership</t>
  </si>
  <si>
    <t>SCI Var. Brdg Partnership 2015</t>
  </si>
  <si>
    <t>SCI Co TR79 (SFN 7332785), TR262 (SFN 7334362). Part of Ohio Brdg Part.</t>
  </si>
  <si>
    <t>WAS SR 7 10.12</t>
  </si>
  <si>
    <t>Preventive Maintenance</t>
  </si>
  <si>
    <t>FOUR-LANE RESURFACING PROJECT using Mill and Fill process.  PM for WAS 7 10.12-14.05.</t>
  </si>
  <si>
    <t>ATH CR 17/Var 0.12/Var</t>
  </si>
  <si>
    <t>Replacement of deficient bridges in Athens County as part of the Ohio Bridge Partnership Program.ATH CR17C 0.12 (SFN 0550108)ATH CR48C 1.15 (SFN 0537837)ATH CR90C 4.05 (SFN 0546429)ATH TR129T 3.32 (SFN 0545538)</t>
  </si>
  <si>
    <t>MEG CR 29/TR 262 0.01/0.25</t>
  </si>
  <si>
    <t>Bridge replacement project of deficient bridges in Meigs County as part of the Ohio Bridge Partnership Program.MEG 12029 0.01 (SFN 5342120)MEG 2262 0.25 (SFN 5332168)</t>
  </si>
  <si>
    <t>MOE CR 16 3.36</t>
  </si>
  <si>
    <t>Bridge replacement project of a deficient bridge in Monroe County as part of the Ohio Bridge Partnership Program. MOE CR 16 3.36, (SFN 5632358).</t>
  </si>
  <si>
    <t>BEL OBPP CR4/TR 289/TR304/TR426</t>
  </si>
  <si>
    <t>OBPP - Replacement of 4 deficient bridges in Belmont county. District package 1.  BEL CR 4 9.62, BEL-TR 289 0.91, BEL TR 304 2.27, BEL TR 426 0.05</t>
  </si>
  <si>
    <t>HOL OBPP CR 207 0.06</t>
  </si>
  <si>
    <t>OBPP - Replacemtn of one deficient bridge in Holmes county. District package 7. HOL-CR 207-0.06</t>
  </si>
  <si>
    <t>LAK CASHEN ROAD</t>
  </si>
  <si>
    <t>CEAO Bridge Replacement Project; Local-let Design Build</t>
  </si>
  <si>
    <t>CUY SR 010 20.98</t>
  </si>
  <si>
    <t>Opportunity Corridor Project: Section 2 (formerly 2A); New Construction from East 93rd Street to Quebec Avenue in the City of Cleveland. Construct new bridge over Norfolk Southern and GCRTA tracks. Extend platform and install ADA compliant stair elevator</t>
  </si>
  <si>
    <t>HAR CR 155 OBPP</t>
  </si>
  <si>
    <t>Part of the Ohio Bridge Partnership Program.  Replace existing CR 155 bridge over Taylor Creek (SFN 3346900).  Design-Build contract.</t>
  </si>
  <si>
    <t>ALL CR 222/TR 87/TR 108 OBPP</t>
  </si>
  <si>
    <t>Part of the Ohio Bridge Partnership Program.  Replace existing CR 222 (Napoleon Rd) bridge over Little Hog creek (SFN 0238872) between Rumbaugh Rd and Swaney Rd , TR 87 (Hook Waltz Rd) bridge over Little Cranberry Creek (SFN 0243329) between Mayberry Rd a</t>
  </si>
  <si>
    <t>HEN/WOO Keyser/CR46 Var Gp6 FY16</t>
  </si>
  <si>
    <t>An OBPP funded project to repair/replace v arious bridges in Wood County and one bridge in Village of Deshler in Henry County; perform necessary related work.</t>
  </si>
  <si>
    <t>WOO CR9/TR92/TR111 Var Gp 7 FY16</t>
  </si>
  <si>
    <t>An OBPP funded project to rehab/replace various bridges in Wood County; perform necessary related work. Invite Rossford to the field review &amp; scoping meeting</t>
  </si>
  <si>
    <t>WIL CR4 0.13 Gp 9 FY16</t>
  </si>
  <si>
    <t>An OBPP funded project to replace/rehab CR-4 bridge over XXXXXXX; peform necssary related work.</t>
  </si>
  <si>
    <t>LUC Crabb Rd Gp 5 Muni FY16</t>
  </si>
  <si>
    <t>An OBPP funded project to replace/Rehab bridge on Crabb Rd over Shantee Creek in Toledo; perform necessary related work.</t>
  </si>
  <si>
    <t>HEN Stevenson St Gp 6 FY16</t>
  </si>
  <si>
    <t>An OBPP funded project to replace a bridge over Oberhaus Creek incity of Napoleon; perform necessary related work.</t>
  </si>
  <si>
    <t>LOR TR 0073 03.54 (Hughes Rd)</t>
  </si>
  <si>
    <t>HUR TR 107 / CR 138 / RIC CR 184</t>
  </si>
  <si>
    <t>Ohio Bridge Partnership Program 3 Bridge Replacements HUR TR 107 00.16 (Plymouth East over East Branch of the Huron River)HUR CR 138 01.91 (Fairfield Angling over East Branch of the Huron River)RIC CR 184 02.17 (Kuhn Road over Marsh Run)</t>
  </si>
  <si>
    <t>LOR TR 15 / TR 129 / MED CR 44</t>
  </si>
  <si>
    <t>Ohio Bridge Partnership Program 4 Bridge ReplacementsLOR TR 015 02.42 / LOR TR 129 00.67 / MED CR 044 04.70</t>
  </si>
  <si>
    <t>RIC CR 371 / TR 37 / CR 48</t>
  </si>
  <si>
    <t>Ohio Bridge Partnership Program RIC CR 0371 02.86, Moffet Rd/Union St. over unamed branchRIC TR 0037 00.19, Shauk Rd over Cedar ForkRIC CR 0048 01.61, Millsboro West Rd. over unamed creek</t>
  </si>
  <si>
    <t>MED MR 4 / TR 170 / Harmony St.</t>
  </si>
  <si>
    <t>Ohio Bridge Partnership Program 3 Bridge ReplacementsMED MR 004 00.00 / MED TR 170 00.65 / MED Harmony St</t>
  </si>
  <si>
    <t>LOR MR 1 / TR 137</t>
  </si>
  <si>
    <t>Ohio Bridge Partnership Program 2 Bridge Replacements LOR MR 001 00.00/LOR TR 137 00.07</t>
  </si>
  <si>
    <t>RIC CR 0048 04.18</t>
  </si>
  <si>
    <t>Replace a SFN 7033990 on CR 48 AKA Millsboro West Road over an unnamed stream using the OBPP by Design/Build</t>
  </si>
  <si>
    <t>MED CR 0037 08.19</t>
  </si>
  <si>
    <t>OBPP Design/Build SFN 5234026 on CR 37 AKA Remsen Road over a branch of the East Branch of the Rocky River</t>
  </si>
  <si>
    <t>POR OBPP16 TR 240/TR 280/MR 277</t>
  </si>
  <si>
    <t>FY 2016 Ohio bridge partnership program...replace the following structures:SFN 6734464 POR-TR 280-0.47 Norton Rd over Silver CreekSFN 6730558 POR-TR 240-0.24 Canada Road over Trib of Cuyahoga RiverSFN 6760023 POR-MR 277-0.04 Allen Drive over Fish Creek</t>
  </si>
  <si>
    <t>STA TR 118/TR 196/MR 1400 OPBB</t>
  </si>
  <si>
    <t>FY 2015 Ohio bridge partnership program...replace the following structures:SFN 7633904 STA-TR 118-6.05 Freed St SE over Hugle RunSFN 7670907 STA-TR 196-0.06 Easthill St SE over W Branch Nimishillen Creek (City of North Canton)SFN 7666187 STA-MR 1400-0.55</t>
  </si>
  <si>
    <t>TRU OBPP16 TR 33/CR 56/CR 108</t>
  </si>
  <si>
    <t>FY 2016 Ohio bridge partnership program...replace the following structures:SFN 7841175 TRU-CR 56-3.10 Niles Vienna Rd over Liberty Lake Stream,SFN 7835248 TRU-CR 108-04.21 Risher Rd over Duck Creek,SFN 7841272 TRU-TR 33-3.31 Pleasant Valley Rd over Squaw</t>
  </si>
  <si>
    <t>KNO CR 13/TR 399/TR366</t>
  </si>
  <si>
    <t>Replacement of 3 deficient local bridges as part of the Governor's Ohio Bridge Partnership Program - District 5 Group 2. Location 1 (SFN 4234308) is the deficient 85 foot bridge located 0.01 miles east of CR 59 (Braddock Rd) carrying CR 13 (Green Valley R</t>
  </si>
  <si>
    <t>MUS CR 31/38/71/301 Various</t>
  </si>
  <si>
    <t>Replacement of 4 deficient local bridges as part of the Governor's Ohio Bridge Partnership Program - District 5 Group 5. Location 1 (SFN 6030106) is the deficient 28 foot bridge located 0.09 miles south east of CR 45 (Cutter Lake Rd) carrying CR 31 (Rural</t>
  </si>
  <si>
    <t>LIC SR 161 02.30</t>
  </si>
  <si>
    <t>Interchange, New</t>
  </si>
  <si>
    <t>Construction of interchange facility along SR 161 near the Mink Street Road overpass.</t>
  </si>
  <si>
    <t>MAD TR 24 02.750</t>
  </si>
  <si>
    <t>Replacement of deficient narrow structure over Little Darby Creek</t>
  </si>
  <si>
    <t>DEL GEMINI PKWY EXT</t>
  </si>
  <si>
    <t>Extend Gemini Pkwy from Orion Place eastward to Worthington Rd.  Intersection work on E Powell Road</t>
  </si>
  <si>
    <t>MRW CR180/TR 175/TR 82 (6-7)</t>
  </si>
  <si>
    <t>Ohio Bridge Partnership Program Package 6-7Replace MRW-CR 180-0.19 (Dailey Rd) structure over Kokosing river SFN 5932157.  0.2 mi N of Penlan Rd (CR 179)Replace MRW-TR 175-0.12 (Shurr Rd) structure over South Branch of Kokosing river SFN 5931894.  0.1 mi</t>
  </si>
  <si>
    <t>MAR CR138C/MRW TR129/TR152 (6-8)</t>
  </si>
  <si>
    <t>Ohio Bridge Partnership Program Package 6-8Replace MAR-CR 138 C -1.64 (Barks Rd East) structure over Qu Qua Ditch SFN 5132347.  0.3 mi E of SR 423Replace MRW-TR 129-0.14 (Bennett Rd) structure over Whetstone Creek SFN 5931614.  0.2 mi E of Olds Rd (TR 128</t>
  </si>
  <si>
    <t>MRW CR109/CR20/TR110/TR121 (6-9)</t>
  </si>
  <si>
    <t>Ohio Bridge Partnership Program Package 6-9Replace MRW-CR 109-0.86 (Pulaskiville Rd) structure over Kokosing River SFN 5932769.  0.9 mi E of SR 95Replace MRW-CR 20-2.40 (Williamsport-Bloomingrove Rd) structure over Kokosing River SFN 5933005.  0.3 mi N of</t>
  </si>
  <si>
    <t>FRA-Beechtree Rd (6-10)</t>
  </si>
  <si>
    <t>Ohio Bridge Partnership Program Package 6-10Replace Beechtree Rd structure (SFN 2567660) over Mason Run.  0.5 mi S of Broad ST (SR 16)</t>
  </si>
  <si>
    <t>CLA/MIA/MOT CR35/21/MR 43/MR163</t>
  </si>
  <si>
    <t>Ohio Bridge Parnership Program Replace 5531179 MIA CR 21-0632 N Casstown/Sidney Rd over Lost Creek - Miami County EngineerReplace 5769019 MOT 43-0080 Old Mill Road over Pigeye Creek - City of ClaytonReplace 1239503 CLA 350-0459 Moorefield Road over Buck C</t>
  </si>
  <si>
    <t>CLE SR 32 7.69N</t>
  </si>
  <si>
    <t>Replace continuous slab superstructure of bridge CLE-32-0769N.</t>
  </si>
  <si>
    <t>PRE CR 45 6.89 Des-Build Br Repl</t>
  </si>
  <si>
    <t>Project includes replacement of structurally deficient Bridge No. PRE-CR 45-0100 (SFN: 6835414), which serves to carry CR-45 over Paint Creek. Improvements include pavement repairs, and improvements to the vertical alignment/profile of the roadway.</t>
  </si>
  <si>
    <t>PRE CR 21/97 Des-Build</t>
  </si>
  <si>
    <t>Replacement of Bridge No. PRE-CR 21-0495 (SFN: 6830374) which carries Greenbush Road over Pleasant Run, PRE-CR 97-0290 (SFN: 6836348) which carries Concord Road over Four Mile Creek, and PRE-CR 97-0300 (SFN: 6830242) which carries Halderman Road over Ride</t>
  </si>
  <si>
    <t>PRE CALNT 0.05 New Paris Des-Bld</t>
  </si>
  <si>
    <t>Replacement of Bridge No. PRE-CALNT-0005 (SFN: 6842356) which carries Walnut Street over an unnamed tributary stream in the Village of New Paris, OH.</t>
  </si>
  <si>
    <t>WAR CR 7 8.46 Design-Build</t>
  </si>
  <si>
    <t>Replacement of Bridge No. WAR-CR 7-0846 (SFN: 8330441) which carries Wilmington Road over Gum Run.</t>
  </si>
  <si>
    <t>ADA US 52 12.49 Brdg Replace</t>
  </si>
  <si>
    <t>It is proposed to replace the deficient structure (SFN0101982).</t>
  </si>
  <si>
    <t>ADA CO2E/CO2F/TR110 960/2915/004</t>
  </si>
  <si>
    <t>ADA Co CR 02 (SFN 132160), CR 03 (SFN130621), TR 110 (SFN135216). Part of Ohio Brdg Partnership</t>
  </si>
  <si>
    <t>MEG CR 35 3.75</t>
  </si>
  <si>
    <t>Bridge replacement project. Replacement of a steel beam span on stone abutments. MEG CR 35 3.75, SFN 5334020.</t>
  </si>
  <si>
    <t>MOE CR 2 3.90</t>
  </si>
  <si>
    <t>Bridge replacement project. MOE CR 2 3.90, SFN 5630282. CEAO funded project.</t>
  </si>
  <si>
    <t>MRG CR 75 4.41</t>
  </si>
  <si>
    <t>Replacement of deficient bridge on MRG-CR75-0W4.41 (SFN 5838673) as part of the Governor's Ohio Bridge Partnership Program.</t>
  </si>
  <si>
    <t>ATH CR 24/Var 1.35/Var</t>
  </si>
  <si>
    <t>Bridge replacement project of deficient bridges in Athens County as part of the Ohio Bridge Partnership Program.ATH CR24C 1.35 (SFN 0534404)ATH CR343T 0.65 (SFN 0543632)ATH TR229T 0.85 (SFN 0545511)ATH TR265T 0.25 (SFN 0547697)</t>
  </si>
  <si>
    <t>BEL OBPP CR 72 12.16/CR 72 12.43</t>
  </si>
  <si>
    <t>OBPP - Replacement of 2 deficient bridges in Belmont County. District package 2. BEL CR 72 12.16 and BEL CR 72 12.43.</t>
  </si>
  <si>
    <t>BEL OBPP CR 2 2.19</t>
  </si>
  <si>
    <t>OBPP 0 Replacement of 1 deficient bridge in Belmont county.  District package 3.</t>
  </si>
  <si>
    <t>BEL OBPP CR 4 23.52/TR 291 0.01</t>
  </si>
  <si>
    <t>OBPP - Replacemetn of 2 deficient bridges in Belmont county.  District package 4. BEL CR 4 23.52 and BEL TR 292 0.01.</t>
  </si>
  <si>
    <t>BEL OBPP TR 454 0.00</t>
  </si>
  <si>
    <t>OBPP - Replacement of a deficient bridge in Belmont county. District package 5. BEL TR 454 0.00</t>
  </si>
  <si>
    <t>COL OBPP TR 848 0.61</t>
  </si>
  <si>
    <t>OBPP - Replacement of 1 deficient bridge in Columbiana county. District package 6. COL-TR 848 0.61</t>
  </si>
  <si>
    <t>JEF OBPP CR 7 1.10/CR 7 2.45</t>
  </si>
  <si>
    <t>OBPP - Replacement of 2 deficient bridges in Jefferson county. District package 8. JEF CR 7 2.45 and JEF CR 7 1.10</t>
  </si>
  <si>
    <t>JEF OBPP CR 10 2.62</t>
  </si>
  <si>
    <t>OBPP - Replacement of one deficient bridge in Jefferson county. District Package 9. JEF-CR10 2.62.</t>
  </si>
  <si>
    <t>JEF OBPP CR 50 1.24</t>
  </si>
  <si>
    <t>OBPP - Replacement of one deficient bridge in Jefferson county. District package 10. JEF CR 50 1.24</t>
  </si>
  <si>
    <t>CUY/SUM IR 077 00.00/32.73</t>
  </si>
  <si>
    <t>Add lane and major rehab from the Ohio Turnpike to south of Oakes Road in Richfield and Brecksville.</t>
  </si>
  <si>
    <t>CUY IR 077 13.80 CCG6B</t>
  </si>
  <si>
    <t>CCG6B-CUY-77-13.80Remove and build a new longer bridge for Broadway (SR 14) over IR-77 and reconstruct  Ramp J5 and Ramp J6 to provide standard lane widths and merge distances.  The existing Broadway entrance ramp to IR 77 SB will be redirected along a ne</t>
  </si>
  <si>
    <t>CUY WETZEL AVENUE</t>
  </si>
  <si>
    <t>Ohio Bridge Partnership Program Project - replace local bridges at Wetzel Avenue over Stickney Creek in the City of Cleveland.</t>
  </si>
  <si>
    <t>MED N Carpenter Road</t>
  </si>
  <si>
    <t>Reconstruct Pavement, Sidewalks, Storm Sewers and Traffic Control. MPO's STP</t>
  </si>
  <si>
    <t>LOR CR 0042 04.12 (Bursley Rd)</t>
  </si>
  <si>
    <t>The project will include removal of the existing structure and construction of new roadway approaches, concrete stub abutments on steel H piles, concrete wingwalls with a pre-stressed concrete box beam deck</t>
  </si>
  <si>
    <t>SUM IR 0076 00.00</t>
  </si>
  <si>
    <t>Complete pavement replacement from Medina County line to State Route 21. Pavement replacement and widening to six lanes from State Route 21 to approximately Central Ave.</t>
  </si>
  <si>
    <t>GUE TR 365 00.86</t>
  </si>
  <si>
    <t>Replacement of deficient local bridge (SFN 3030768) carrying TR 365 over Wills Creek.  Overall structure length is 155 feet.  Addition to the Ohio Bridge Partnership Program - District 5.</t>
  </si>
  <si>
    <t>KNO TR 127 00.10</t>
  </si>
  <si>
    <t>Addition to the Ohio Bridge Partnership Program - District 5.  Replacement of deficient local bridge (SFN 4235568) carrying CR 127 over Dry Creek.  Overall structure length is 95 feet.</t>
  </si>
  <si>
    <t>MUS CR 5/TR 136 03.68/00.73</t>
  </si>
  <si>
    <t>Addition to the Ohio Bridge Partnership Program - District 5.  Replacement of two deficient local bridges (SFNs 6032028 and 6034659).  MUS-CR5-W368 (SFN 6032028) carries Clay Pike Road over Little Salt Creek and is 31 feet long.  MUS-TR136-S073 (SFN 60346</t>
  </si>
  <si>
    <t>BUT TR190 1.05 Cochran Rd Bridge</t>
  </si>
  <si>
    <t>Replacement of Bridge No. BUT-TR 190-1.05 (SFN: 0931616), which carries Cochran Road over Indian Creek. In addition, horizontal and vertical alignment of Cochran Road associated with the bridge will be improved. Pavement will be widened approximately 4 fe</t>
  </si>
  <si>
    <t>HAM CR 67 2.19 Duck Creek Rd Ext</t>
  </si>
  <si>
    <t>Extend Duck Creek Road to Madison Road near the intersection of Medpace Way. Minimize impacts to John P. Parker Elementary School to the extent possible. Two lane section with turn lanes at the intersections. New culvert will be required over Duck Creek.</t>
  </si>
  <si>
    <t>SCI TR 99 4.81 Brdg Replace</t>
  </si>
  <si>
    <t>On TR 99, Mackletree Road, 4.81m 0.29 miles from where it ends and intersects with SR125, it is proposed to replace the structure (SFN 7332882).</t>
  </si>
  <si>
    <t>GAL CR 121 1.52</t>
  </si>
  <si>
    <t>Bridge replacement project. GAL CR 121 1.52 (SFN 2740516).</t>
  </si>
  <si>
    <t>D10 FLAT SHEET SIGN FY2018</t>
  </si>
  <si>
    <t>Flat Sheet sign replacement project in FY2018. Routes and sections in HOC/VIN/WAS Counties.</t>
  </si>
  <si>
    <t>MEG CR 29 0.170</t>
  </si>
  <si>
    <t>Bridge replacement project. MEG CR 29 0.17, SFN 5342171.</t>
  </si>
  <si>
    <t>HAM IR 74 9.53</t>
  </si>
  <si>
    <t>Minor rehab on the pavement including structures of I-74 from the overlap section to I-75.  The mainline and ramp work at the North Bend interchange is omitted with this project and included in pid 93079.</t>
  </si>
  <si>
    <t>HAM CR 331 0.00 Old Red Bank Rd</t>
  </si>
  <si>
    <t>Minor Widening</t>
  </si>
  <si>
    <t>Reconstruct Red Bank Road from Red Bank Drive to its existing southern terminus at Red Bank Expressway including accommodations for bicyclists and a sidewalk. Construct a new bridge over the Indiana &amp; Ohio Railroad. Maintain existing access points to Red</t>
  </si>
  <si>
    <t>HAM Babson/Hetzel Conn</t>
  </si>
  <si>
    <t>Relocation</t>
  </si>
  <si>
    <t xml:space="preserve"> Extend Babson Place to Red Bank Expressway at existing location of Hetzel Street. Remove existing right-in right out access on Red Bank Expressway north of this intersection. New bridge or culvert over Duck Creek will be required. Maintain parking and ac</t>
  </si>
  <si>
    <t>MRG CR 35-S 4.79</t>
  </si>
  <si>
    <t>Bridge replacement project funded by CEAO. MRG CR 35-S 4.79, SFN 5837251. Approach work on both sides is included.</t>
  </si>
  <si>
    <t>D10 Lighting FY2017</t>
  </si>
  <si>
    <t>Lighting project in D10. Various routes and sections.</t>
  </si>
  <si>
    <t>D10 Lighting FY2019</t>
  </si>
  <si>
    <t>Lighting project on various routes and sections in D10 for FY2019.</t>
  </si>
  <si>
    <t>UNI US 42 0.000</t>
  </si>
  <si>
    <t>Two lane resurfacing from MAD county line (Plain City) to US33 interchange.</t>
  </si>
  <si>
    <t>LOG CR 21 1.00</t>
  </si>
  <si>
    <t>LOG CR 21 1.00 (SFN 4631838) - Build new 2-lane structure adjacent to the historic truss.  New structure will be on 55 mph curve alignment north of existing, approximately 900' of roadway work is required.  Existing truss will remain in place as is.  This</t>
  </si>
  <si>
    <t>HAM IR 71 0.00</t>
  </si>
  <si>
    <t>This PID is to cover Ohio's share of design and construction of the new Ohio River bridge being constructed by the State of Kentucky as part of the Brent Spence Bridge project.</t>
  </si>
  <si>
    <t>HAM CR 67 1.20 RBX/Erie/Brothert</t>
  </si>
  <si>
    <t>Intersection</t>
  </si>
  <si>
    <t>Reconstruct and realign intersection of Brotherton, Erie and Murray Avenues. Evaluate consolidation of intersections. Provide accommodations for bicyclists and pedestrians as appropriate.</t>
  </si>
  <si>
    <t>D10 FLAT SHEET SIGN FY2020</t>
  </si>
  <si>
    <t>Flat Sheet sign replacement project in FY2020. Routes and sections in ATH/MEG/NOB counties.</t>
  </si>
  <si>
    <t>D10 Lighting FY2021</t>
  </si>
  <si>
    <t>Lighting project on various routes and sections in D10 for FY2021.</t>
  </si>
  <si>
    <t>D10 FLAT SHEET SIGN FY2024</t>
  </si>
  <si>
    <t>Flat Sheet sign replacement project in FY2024. Routes and sections in MOE county.</t>
  </si>
  <si>
    <t>MAD IR 70 10.270 Phase 2</t>
  </si>
  <si>
    <t>Construction of the second phase of work at the I-70 and SR-29 interchange.Includes construction of an adjacent bridge structure over I-70, a two-lane roundabout at the I-70 EB exit/entrance ramps, pavement widening, RW south of I-70, and expansion of sec</t>
  </si>
  <si>
    <t>-</t>
  </si>
  <si>
    <t>_</t>
  </si>
  <si>
    <t>Subtotal</t>
  </si>
  <si>
    <t>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</si>
</sst>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quot;%&quot;;;"/>
  </numFmts>
  <fonts count="7" x14ac:knownFonts="1">
    <font>
      <sz val="11"/>
      <color theme="1"/>
      <name val="Calibri"/>
      <family val="2"/>
      <scheme val="minor"/>
    </font>
    <font>
      <b/>
      <sz val="16"/>
      <name val="Arial"/>
      <family val="2"/>
    </font>
    <font>
      <b/>
      <sz val="12"/>
      <name val="Arial"/>
      <family val="2"/>
    </font>
    <font>
      <b/>
      <sz val="10"/>
      <name val="Arial"/>
      <family val="2"/>
    </font>
    <font>
      <sz val="11"/>
      <color theme="4" tint="-0.249977111117893"/>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rgb="FF99CCFF"/>
        <bgColor indexed="64"/>
      </patternFill>
    </fill>
    <fill>
      <patternFill patternType="solid">
        <fgColor rgb="FFFF99CC"/>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theme="6"/>
      </top>
      <bottom/>
      <diagonal/>
    </border>
    <border>
      <left/>
      <right style="thin">
        <color indexed="64"/>
      </right>
      <top style="thin">
        <color theme="6"/>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95">
    <xf numFmtId="0" fontId="0" fillId="0" borderId="0" xfId="0"/>
    <xf numFmtId="22" fontId="0" fillId="0" borderId="0" xfId="0" applyNumberFormat="1"/>
    <xf numFmtId="0" fontId="1" fillId="2" borderId="2"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14" fontId="2" fillId="2" borderId="3" xfId="0" applyNumberFormat="1" applyFont="1" applyFill="1" applyBorder="1" applyAlignment="1" applyProtection="1">
      <alignment horizontal="center" vertical="center" wrapText="1"/>
      <protection locked="0"/>
    </xf>
    <xf numFmtId="0" fontId="0" fillId="0" borderId="0" xfId="0" applyProtection="1">
      <protection locked="0"/>
    </xf>
    <xf numFmtId="0" fontId="3" fillId="2" borderId="5"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protection locked="0"/>
    </xf>
    <xf numFmtId="22" fontId="3" fillId="2" borderId="5"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14" fontId="2" fillId="2" borderId="6" xfId="0"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0" fillId="0" borderId="0" xfId="0" applyFill="1" applyBorder="1" applyProtection="1">
      <protection locked="0"/>
    </xf>
    <xf numFmtId="0" fontId="4" fillId="0" borderId="11" xfId="0" applyFont="1" applyFill="1" applyBorder="1" applyAlignment="1" applyProtection="1">
      <alignment horizontal="center" vertical="center" wrapText="1"/>
      <protection locked="0"/>
    </xf>
    <xf numFmtId="4" fontId="0" fillId="0" borderId="0" xfId="0" applyNumberFormat="1" applyFill="1" applyBorder="1" applyProtection="1">
      <protection locked="0"/>
    </xf>
    <xf numFmtId="0" fontId="0" fillId="0" borderId="0" xfId="0" applyFill="1" applyBorder="1" applyProtection="1"/>
    <xf numFmtId="0" fontId="5" fillId="3" borderId="13" xfId="0" applyFont="1" applyFill="1" applyBorder="1" applyProtection="1">
      <protection locked="0"/>
    </xf>
    <xf numFmtId="0" fontId="5" fillId="3" borderId="13" xfId="0" applyFont="1" applyFill="1" applyBorder="1" applyAlignment="1" applyProtection="1">
      <alignment horizontal="right"/>
      <protection locked="0"/>
    </xf>
    <xf numFmtId="0" fontId="5" fillId="3" borderId="13" xfId="0" applyFont="1" applyFill="1" applyBorder="1" applyAlignment="1" applyProtection="1">
      <alignment horizontal="left"/>
      <protection locked="0"/>
    </xf>
    <xf numFmtId="164" fontId="5" fillId="3" borderId="13" xfId="0" applyNumberFormat="1" applyFont="1" applyFill="1" applyBorder="1" applyAlignment="1" applyProtection="1">
      <alignment horizontal="left"/>
      <protection locked="0"/>
    </xf>
    <xf numFmtId="164" fontId="5" fillId="3" borderId="13" xfId="0" applyNumberFormat="1" applyFont="1" applyFill="1" applyBorder="1" applyAlignment="1" applyProtection="1">
      <alignment horizontal="right"/>
      <protection locked="0"/>
    </xf>
    <xf numFmtId="164" fontId="5" fillId="3" borderId="14" xfId="0" applyNumberFormat="1" applyFont="1" applyFill="1" applyBorder="1" applyProtection="1">
      <protection locked="0"/>
    </xf>
    <xf numFmtId="4" fontId="0" fillId="0" borderId="0" xfId="0" applyNumberFormat="1"/>
    <xf numFmtId="0" fontId="0" fillId="0" borderId="0" xfId="0" quotePrefix="1"/>
    <xf numFmtId="0" fontId="0" fillId="0" borderId="0" xfId="0" pivotButton="1"/>
    <xf numFmtId="0" fontId="0" fillId="0" borderId="0" xfId="0" applyAlignment="1">
      <alignment horizontal="left"/>
    </xf>
    <xf numFmtId="0" fontId="0" fillId="0" borderId="0" xfId="0" applyNumberFormat="1"/>
    <xf numFmtId="164" fontId="2" fillId="2" borderId="0" xfId="0" applyNumberFormat="1" applyFont="1" applyFill="1" applyBorder="1" applyAlignment="1" applyProtection="1">
      <alignment horizontal="center" vertical="center" wrapText="1"/>
      <protection locked="0"/>
    </xf>
    <xf numFmtId="164" fontId="0" fillId="0" borderId="0" xfId="0" applyNumberFormat="1" applyFill="1" applyBorder="1" applyProtection="1"/>
    <xf numFmtId="164" fontId="0" fillId="0" borderId="0" xfId="0" applyNumberFormat="1"/>
    <xf numFmtId="0" fontId="6" fillId="0" borderId="0" xfId="0" applyFont="1" applyProtection="1"/>
    <xf numFmtId="0" fontId="6" fillId="0" borderId="0" xfId="0" applyFont="1" applyFill="1" applyBorder="1" applyProtection="1"/>
    <xf numFmtId="0" fontId="1" fillId="5" borderId="15" xfId="0" applyFont="1" applyFill="1" applyBorder="1" applyAlignment="1">
      <alignment vertical="center"/>
    </xf>
    <xf numFmtId="0" fontId="1" fillId="5" borderId="16" xfId="0" applyFont="1" applyFill="1" applyBorder="1" applyAlignment="1">
      <alignment vertical="center"/>
    </xf>
    <xf numFmtId="0" fontId="1" fillId="5" borderId="17" xfId="0" applyFont="1" applyFill="1" applyBorder="1" applyAlignment="1">
      <alignment vertical="center"/>
    </xf>
    <xf numFmtId="0" fontId="3" fillId="5" borderId="18" xfId="0" applyFont="1" applyFill="1" applyBorder="1" applyAlignment="1">
      <alignment horizontal="left" vertical="center"/>
    </xf>
    <xf numFmtId="0" fontId="3" fillId="5" borderId="5" xfId="0" applyFont="1" applyFill="1" applyBorder="1" applyAlignment="1">
      <alignment horizontal="left" vertical="center"/>
    </xf>
    <xf numFmtId="0" fontId="3" fillId="5" borderId="5" xfId="0" applyFont="1" applyFill="1" applyBorder="1" applyAlignment="1">
      <alignment horizontal="right" vertical="center" wrapText="1"/>
    </xf>
    <xf numFmtId="14" fontId="3" fillId="5" borderId="19" xfId="0" applyNumberFormat="1" applyFont="1" applyFill="1" applyBorder="1" applyAlignment="1">
      <alignment horizontal="left" vertical="center" wrapText="1"/>
    </xf>
    <xf numFmtId="0" fontId="3" fillId="6" borderId="20"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0" fillId="0" borderId="11" xfId="0" applyBorder="1" applyAlignment="1">
      <alignment horizontal="center"/>
    </xf>
    <xf numFmtId="14" fontId="0" fillId="0" borderId="11" xfId="0" applyNumberFormat="1" applyBorder="1" applyAlignment="1">
      <alignment horizontal="center"/>
    </xf>
    <xf numFmtId="165" fontId="1" fillId="5" borderId="16" xfId="0" applyNumberFormat="1" applyFont="1" applyFill="1" applyBorder="1" applyAlignment="1">
      <alignment vertical="center"/>
    </xf>
    <xf numFmtId="165" fontId="0" fillId="5" borderId="5" xfId="0" applyNumberFormat="1" applyFont="1" applyFill="1" applyBorder="1"/>
    <xf numFmtId="165" fontId="3" fillId="6" borderId="19" xfId="0" applyNumberFormat="1" applyFont="1" applyFill="1" applyBorder="1" applyAlignment="1">
      <alignment horizontal="center" vertical="center" wrapText="1"/>
    </xf>
    <xf numFmtId="165" fontId="0" fillId="0" borderId="11" xfId="0" applyNumberFormat="1" applyBorder="1" applyAlignment="1">
      <alignment horizontal="center"/>
    </xf>
    <xf numFmtId="165" fontId="0" fillId="0" borderId="0" xfId="0" applyNumberFormat="1"/>
    <xf numFmtId="164" fontId="1" fillId="5" borderId="16" xfId="0" applyNumberFormat="1" applyFont="1" applyFill="1" applyBorder="1" applyAlignment="1">
      <alignment vertical="center"/>
    </xf>
    <xf numFmtId="164" fontId="3" fillId="5" borderId="5" xfId="0" applyNumberFormat="1" applyFont="1" applyFill="1" applyBorder="1" applyAlignment="1">
      <alignment horizontal="left" vertical="center"/>
    </xf>
    <xf numFmtId="164" fontId="0" fillId="5" borderId="5" xfId="0" applyNumberFormat="1" applyFont="1" applyFill="1" applyBorder="1"/>
    <xf numFmtId="164" fontId="3" fillId="6" borderId="19" xfId="0" applyNumberFormat="1" applyFont="1" applyFill="1" applyBorder="1" applyAlignment="1">
      <alignment horizontal="center" vertical="center" wrapText="1"/>
    </xf>
    <xf numFmtId="164" fontId="0" fillId="0" borderId="11" xfId="0" applyNumberFormat="1" applyBorder="1" applyAlignment="1">
      <alignment horizontal="center"/>
    </xf>
    <xf numFmtId="0" fontId="0" fillId="0" borderId="0" xfId="0" applyProtection="1"/>
    <xf numFmtId="164" fontId="2" fillId="2" borderId="0" xfId="0" applyNumberFormat="1" applyFont="1" applyFill="1" applyBorder="1" applyAlignment="1" applyProtection="1">
      <alignment horizontal="center" vertical="center" wrapText="1"/>
      <protection locked="0"/>
    </xf>
    <xf numFmtId="0" fontId="0" fillId="0" borderId="0" xfId="0" applyAlignment="1">
      <alignment horizontal="left" indent="1"/>
    </xf>
    <xf numFmtId="0" fontId="1" fillId="2" borderId="1" xfId="0" applyNumberFormat="1" applyFont="1" applyFill="1" applyBorder="1" applyAlignment="1" applyProtection="1">
      <alignment vertical="center"/>
      <protection locked="0"/>
    </xf>
    <xf numFmtId="0" fontId="3" fillId="2" borderId="4" xfId="0" applyNumberFormat="1" applyFont="1" applyFill="1" applyBorder="1" applyAlignment="1" applyProtection="1">
      <alignment horizontal="left" vertical="center"/>
      <protection locked="0"/>
    </xf>
    <xf numFmtId="0" fontId="2" fillId="2" borderId="9" xfId="0" applyNumberFormat="1" applyFont="1" applyFill="1" applyBorder="1" applyAlignment="1" applyProtection="1">
      <alignment horizontal="center" vertical="center" wrapText="1"/>
      <protection locked="0"/>
    </xf>
    <xf numFmtId="0" fontId="4" fillId="4" borderId="11"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5" fillId="3" borderId="12" xfId="0" applyNumberFormat="1" applyFont="1" applyFill="1" applyBorder="1" applyProtection="1">
      <protection locked="0"/>
    </xf>
    <xf numFmtId="0" fontId="0" fillId="0" borderId="0" xfId="0" applyNumberFormat="1" applyFill="1" applyBorder="1" applyProtection="1">
      <protection locked="0"/>
    </xf>
    <xf numFmtId="164" fontId="4" fillId="4" borderId="11" xfId="0" applyNumberFormat="1" applyFont="1" applyFill="1" applyBorder="1" applyAlignment="1" applyProtection="1">
      <alignment horizontal="center" vertical="center" wrapText="1"/>
      <protection locked="0"/>
    </xf>
    <xf numFmtId="164" fontId="4" fillId="0" borderId="11" xfId="0" applyNumberFormat="1" applyFont="1" applyFill="1" applyBorder="1" applyAlignment="1" applyProtection="1">
      <alignment horizontal="center" vertical="center" wrapText="1"/>
      <protection locked="0"/>
    </xf>
    <xf numFmtId="0" fontId="4" fillId="4" borderId="21" xfId="0" applyNumberFormat="1"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164" fontId="4" fillId="4" borderId="21"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164" fontId="4" fillId="0" borderId="20" xfId="0" applyNumberFormat="1" applyFont="1" applyFill="1" applyBorder="1" applyAlignment="1" applyProtection="1">
      <alignment horizontal="center" vertical="center" wrapText="1"/>
      <protection locked="0"/>
    </xf>
    <xf numFmtId="0" fontId="5" fillId="3" borderId="22" xfId="0" applyNumberFormat="1"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164" fontId="5" fillId="3" borderId="23" xfId="0" applyNumberFormat="1" applyFont="1" applyFill="1" applyBorder="1" applyAlignment="1" applyProtection="1">
      <alignment horizontal="center" vertical="center" wrapText="1"/>
      <protection locked="0"/>
    </xf>
    <xf numFmtId="164" fontId="5" fillId="3" borderId="24" xfId="0" applyNumberFormat="1" applyFont="1" applyFill="1" applyBorder="1" applyAlignment="1" applyProtection="1">
      <alignment horizontal="center" vertical="center" wrapText="1"/>
      <protection locked="0"/>
    </xf>
    <xf numFmtId="0" fontId="5" fillId="3" borderId="25" xfId="0" applyNumberFormat="1"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164" fontId="5" fillId="3" borderId="26" xfId="0" applyNumberFormat="1" applyFont="1" applyFill="1" applyBorder="1" applyAlignment="1" applyProtection="1">
      <alignment horizontal="center" vertical="center" wrapText="1"/>
      <protection locked="0"/>
    </xf>
    <xf numFmtId="164" fontId="5" fillId="3" borderId="27"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wrapText="1"/>
      <protection locked="0"/>
    </xf>
    <xf numFmtId="0" fontId="4" fillId="4" borderId="20" xfId="0" applyNumberFormat="1"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164" fontId="4" fillId="4" borderId="20"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164" fontId="4" fillId="0" borderId="28" xfId="0" applyNumberFormat="1" applyFont="1" applyFill="1" applyBorder="1" applyAlignment="1" applyProtection="1">
      <alignment horizontal="center" vertical="center" wrapText="1"/>
      <protection locked="0"/>
    </xf>
    <xf numFmtId="0" fontId="4" fillId="4" borderId="28" xfId="0" applyNumberFormat="1"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164" fontId="4" fillId="4" borderId="28" xfId="0" applyNumberFormat="1" applyFont="1" applyFill="1" applyBorder="1" applyAlignment="1" applyProtection="1">
      <alignment horizontal="center" vertical="center" wrapText="1"/>
      <protection locked="0"/>
    </xf>
  </cellXfs>
  <cellStyles count="1">
    <cellStyle name="Normal" xfId="0" builtinId="0"/>
  </cellStyles>
  <dxfs count="4">
    <dxf>
      <numFmt numFmtId="164" formatCode="&quot;$&quot;#,##0.00"/>
    </dxf>
    <dxf>
      <numFmt numFmtId="164" formatCode="&quot;$&quot;#,##0.00"/>
    </dxf>
    <dxf>
      <numFmt numFmtId="164" formatCode="&quot;$&quot;#,##0.00"/>
    </dxf>
    <dxf>
      <numFmt numFmtId="164" formatCode="&quot;$&quot;#,##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1752600</xdr:colOff>
      <xdr:row>0</xdr:row>
      <xdr:rowOff>114300</xdr:rowOff>
    </xdr:from>
    <xdr:to>
      <xdr:col>5</xdr:col>
      <xdr:colOff>4838700</xdr:colOff>
      <xdr:row>1</xdr:row>
      <xdr:rowOff>142875</xdr:rowOff>
    </xdr:to>
    <xdr:sp macro="[0]!Import_Data" textlink="">
      <xdr:nvSpPr>
        <xdr:cNvPr id="2" name="Rectangle 1"/>
        <xdr:cNvSpPr/>
      </xdr:nvSpPr>
      <xdr:spPr>
        <a:xfrm>
          <a:off x="8439150" y="114300"/>
          <a:ext cx="3086100" cy="428625"/>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n-US" sz="1100"/>
            <a:t>IMPORT</a:t>
          </a:r>
          <a:r>
            <a:rPr lang="en-US" sz="1100" baseline="0"/>
            <a:t> DATA FROM QUERIES</a:t>
          </a:r>
          <a:endParaRPr lang="en-US" sz="1100"/>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ric Kahlig" refreshedDate="42013.535769675924" createdVersion="3" refreshedVersion="5" minRefreshableVersion="3" recordCount="499">
  <cacheSource type="worksheet">
    <worksheetSource ref="A1:J500" sheet="data"/>
  </cacheSource>
  <cacheFields count="10">
    <cacheField name="Award Date Fiscal Year" numFmtId="0">
      <sharedItems containsBlank="1" containsMixedTypes="1" containsNumber="1" containsInteger="1" minValue="1" maxValue="2025" count="28">
        <s v="-"/>
        <n v="1998"/>
        <n v="2000"/>
        <n v="2001"/>
        <n v="2002"/>
        <n v="2003"/>
        <n v="2004"/>
        <n v="2005"/>
        <n v="2006"/>
        <n v="2007"/>
        <n v="2008"/>
        <n v="2009"/>
        <n v="2010"/>
        <n v="2011"/>
        <n v="2012"/>
        <n v="2013"/>
        <n v="2014"/>
        <n v="2015"/>
        <n v="2016"/>
        <n v="2017"/>
        <n v="2018"/>
        <n v="2019"/>
        <n v="2020"/>
        <n v="2021"/>
        <n v="2024"/>
        <n v="2025"/>
        <m/>
        <n v="1" u="1"/>
      </sharedItems>
    </cacheField>
    <cacheField name="District" numFmtId="0">
      <sharedItems containsString="0" containsBlank="1" containsNumber="1" containsInteger="1" minValue="1" maxValue="12"/>
    </cacheField>
    <cacheField name="PID" numFmtId="0">
      <sharedItems containsString="0" containsBlank="1" containsNumber="1" containsInteger="1" minValue="8410" maxValue="98904"/>
    </cacheField>
    <cacheField name="Project Name (ie CRS)" numFmtId="0">
      <sharedItems containsBlank="1"/>
    </cacheField>
    <cacheField name="Primary Work Category" numFmtId="0">
      <sharedItems containsBlank="1" containsMixedTypes="1" containsNumber="1" containsInteger="1" minValue="1" maxValue="1" count="42">
        <s v="Signs"/>
        <s v="New Construction"/>
        <s v="Major Reconstruction"/>
        <s v="Bridge Replacement"/>
        <s v="Major Widening"/>
        <s v="Minor Rehabilitation - Pavement Prmy Sys"/>
        <s v="Bridge Repair"/>
        <s v="Resurfacing, Divided System"/>
        <s v="Resurfacing,  Undivided System"/>
        <s v="Lighting"/>
        <s v="Culvert Construction/Reconstr/Repair"/>
        <s v="Noise Wall"/>
        <s v="Major Rehabilitation"/>
        <s v="Slide Repair"/>
        <s v="Bridge Deck Replacement"/>
        <s v="Bridge Maintenance"/>
        <s v="Inter-modal Facility"/>
        <s v="Buildings - Mix Shed,etc."/>
        <s v="Salt Dome"/>
        <s v="Signing"/>
        <s v="Noise Wall Maintenance/Repair (NEW)"/>
        <s v="New Bridge"/>
        <s v="Dock Facilities"/>
        <s v="Facility Renovation"/>
        <s v="Guardrail Maintenance/Repair (NEW)"/>
        <s v="Spot Safety"/>
        <s v="Interchange, Reconstruction"/>
        <s v="Mill and Fill"/>
        <s v="Drainage Improvement"/>
        <s v="Section Improvement"/>
        <s v="Minor Rehabilitation - Pavement Gnrl Sys"/>
        <s v="Add Sidewalks"/>
        <s v="Turn Lane Addition"/>
        <s v="Intersection Improvement"/>
        <s v="Bypass"/>
        <s v="Preventive Maintenance"/>
        <s v="Interchange, New"/>
        <s v="Minor Widening"/>
        <s v="Relocation"/>
        <s v="Intersection"/>
        <m/>
        <n v="1" u="1"/>
      </sharedItems>
    </cacheField>
    <cacheField name="Project Description" numFmtId="0">
      <sharedItems containsBlank="1"/>
    </cacheField>
    <cacheField name="Awarded Sale Amount" numFmtId="0">
      <sharedItems containsString="0" containsBlank="1" containsNumber="1" minValue="95000" maxValue="287400000"/>
    </cacheField>
    <cacheField name="Construction Estimate (PE, R/W COSTS NOT INCLUDED)" numFmtId="0">
      <sharedItems containsString="0" containsBlank="1" containsNumber="1" minValue="0" maxValue="370347088"/>
    </cacheField>
    <cacheField name="Amount" numFmtId="164">
      <sharedItems containsSemiMixedTypes="0" containsString="0" containsNumber="1" minValue="0" maxValue="370347088"/>
    </cacheField>
    <cacheField name="Filtered_x000a_Amount" numFmtId="0">
      <sharedItems containsSemiMixedTypes="0" containsString="0" containsNumber="1" minValue="0" maxValue="3703470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9">
  <r>
    <x v="0"/>
    <n v="3"/>
    <n v="87914"/>
    <s v="ASD SIGN REPLACEMENT FY2010"/>
    <x v="0"/>
    <s v="Systematic Sign ReplacementUNSELECTED Stimulus 2 Design Build candidate - SJN:437971Removed Funds ($70,000 PE / $735,723 CO UNFU) and Sale and Award (FY2011)"/>
    <m/>
    <m/>
    <n v="0"/>
    <n v="0"/>
  </r>
  <r>
    <x v="0"/>
    <n v="3"/>
    <n v="87915"/>
    <s v="LOR SIGN REPLACEMENT FY2010"/>
    <x v="0"/>
    <s v="Systematic Sign ReplacementUNSELECTED Stimulus 2 Design Build candidate - SJN:437972Removed Funds ($168,000 PE / $1,662,615 CO UNFU) and Sale and Award (FY2011)"/>
    <m/>
    <m/>
    <n v="0"/>
    <n v="0"/>
  </r>
  <r>
    <x v="0"/>
    <n v="3"/>
    <n v="87916"/>
    <s v="RIC SIGN REPLACEMENT FY2010"/>
    <x v="0"/>
    <s v="Systematic Sign ReplacementUNSELECTED Stimulus 2 Design Build candidate - SJN:437973Removed Funds ($217,000 PE / $2,012,400 CO UNFU) and Sale and Award (FY2011)"/>
    <m/>
    <m/>
    <n v="0"/>
    <n v="0"/>
  </r>
  <r>
    <x v="0"/>
    <n v="3"/>
    <n v="87917"/>
    <s v="WAY SIGN REPLACEMENT FY2010"/>
    <x v="0"/>
    <s v="Systematic Sign Replacement Design Build - candidate"/>
    <m/>
    <m/>
    <n v="0"/>
    <n v="0"/>
  </r>
  <r>
    <x v="1"/>
    <n v="7"/>
    <n v="8410"/>
    <s v="CLA US 68 12.52"/>
    <x v="1"/>
    <s v="CONSTRUCT A CONNECTION BETWEEN CLA-68-15.19 AND CHP-68-0.00, TO BETTER  UTILIZE EXISTING L/A SECTION OF ROADWAY. DESIGN &amp; BUILD PROJECT."/>
    <n v="13888653"/>
    <n v="15926877.4"/>
    <n v="13888653"/>
    <n v="13888653"/>
  </r>
  <r>
    <x v="2"/>
    <n v="3"/>
    <n v="18200"/>
    <s v="MED IR 0271 00.00"/>
    <x v="2"/>
    <s v="PAVEMENT RECONSTRUCTION DESIGN BUILD PROJECT"/>
    <n v="17312975"/>
    <n v="21362542.210000001"/>
    <n v="17312975"/>
    <n v="17312975"/>
  </r>
  <r>
    <x v="2"/>
    <n v="4"/>
    <n v="18703"/>
    <s v="ATB SR 0045 19.92"/>
    <x v="3"/>
    <s v="WIDENING OF BRIDGE ATB-45-19.92 OVER IR 90. DESIGN/BUILD. HIGH PRIORITY PROJECT MAX $1,555,082."/>
    <n v="2963821"/>
    <n v="3133281.08"/>
    <n v="2963821"/>
    <n v="2963821"/>
  </r>
  <r>
    <x v="2"/>
    <n v="4"/>
    <n v="20411"/>
    <s v="STA IR 0077 11.59"/>
    <x v="2"/>
    <s v="MAJOR UPGRADE TO INCLUDE MODIFICATIONS TO MAINLINE, RAMPS, SERVICE ROADS AND BRIDGES. ADD LANE BOTH DIRCTIONS; CONSTRUCT FOR 12874; TRC ON DIST BRIDGE ONLY. DBrelates to pids 20410, 20412, 10769"/>
    <n v="24018600"/>
    <n v="24905922.300000001"/>
    <n v="24018600"/>
    <n v="24018600"/>
  </r>
  <r>
    <x v="2"/>
    <n v="6"/>
    <n v="20681"/>
    <s v="FRA IR 71 14.39"/>
    <x v="2"/>
    <s v="IR71: PARTIAL AND FULL DEPTH PAVT REPAIR PAVT INLAY. SR315: REMOVE/REPLACE PAVT A ND SUBBASE, CURB, INLETS. REPLACE CONC BARRIER, LIGHTS, SIGNS, GUARDRAIL. D/B."/>
    <n v="3686600"/>
    <n v="3758870.58"/>
    <n v="3686600"/>
    <n v="3686600"/>
  </r>
  <r>
    <x v="2"/>
    <n v="7"/>
    <n v="11160"/>
    <s v="MIA IR 75 4.94"/>
    <x v="4"/>
    <s v="ADD ADDITIONAL LANES AND RECONSTRUCT EXISTING ROADWAY, UPGRADE ALL STRUCTURES AND PROVIDE 16'6&quot; VERTICAL CLEARANCE. REMOVE MIA-75-0733L&amp;R.* MNC MAX $18MIL."/>
    <n v="45480095"/>
    <n v="50524044.439999998"/>
    <n v="45480095"/>
    <n v="45480095"/>
  </r>
  <r>
    <x v="2"/>
    <n v="8"/>
    <n v="18899"/>
    <s v="PRE IR 70 0.00"/>
    <x v="5"/>
    <s v="PROJECT CONSISTS OF PLANING, SUPERPAVING, INSTALL RAISED PAVEMENT MARKERS, WIDENING MAINLINE BRIDGES, AND PAINTING 12 INTERSTATE BRIDGES.  DESIGN/BUILD. COMBINED WITH PIDS 19391 AND 19411."/>
    <n v="20534350.289999999"/>
    <n v="21869858.879999999"/>
    <n v="20534350.289999999"/>
    <n v="20534350.289999999"/>
  </r>
  <r>
    <x v="3"/>
    <n v="1"/>
    <n v="21082"/>
    <s v="ALL US30 18.18"/>
    <x v="6"/>
    <s v="REPLACE DECKS ON STRUCTURES OVER IR75 AND NORFOLK SOUTHERN R.R. MICRO-SILICA   OVERLAY DECKS ON STRUCTURES OVER NAPOLEON ROAD. NO R/W REQ'D. DESIGN BUILD."/>
    <n v="2171900"/>
    <n v="2514997"/>
    <n v="2171900"/>
    <n v="2171900"/>
  </r>
  <r>
    <x v="3"/>
    <n v="3"/>
    <n v="17891"/>
    <s v="LOR IR 0090 10.76"/>
    <x v="7"/>
    <s v="4-LANE RESURFACING &amp; BRIDGE DECK OVERLAY INCL. ADD A LANE SR611 TO EXIST 6-LANE ENVIRONMENTAL CLEARED WITH PID 11385 DESIGN BUILD PROJECT"/>
    <n v="13838853.460000001"/>
    <n v="17843111.109999999"/>
    <n v="13838853.460000001"/>
    <n v="13838853.460000001"/>
  </r>
  <r>
    <x v="3"/>
    <n v="4"/>
    <n v="18722"/>
    <s v="MAH SR 0011 16.04"/>
    <x v="3"/>
    <s v="MAJOR BRIDGE WORK ON MAH. SR 11 - 16.04 L, SB OVER I80 EB AND MAH. SR 11 - 16.15 L, SB OVER I 680 WB RAMP &amp; SR 11-16.05L OVER IR80 EB.COMBINED W/CANCEL PID 19322"/>
    <n v="4139117.91"/>
    <n v="4266200"/>
    <n v="4139117.91"/>
    <n v="4139117.91"/>
  </r>
  <r>
    <x v="3"/>
    <n v="4"/>
    <n v="19854"/>
    <s v="POR US 0224 00.00"/>
    <x v="8"/>
    <s v="TWO LANE RESURFACING FROM SUMMIT CO. TO SR183.SAFETY IMPRV. BY ADDING TURN LANE TO MARTIN, CONGRESS LAKE AND WATERLOO INTERSECTION. DESIGN BUILD PROJECT."/>
    <n v="3700065"/>
    <n v="3726804"/>
    <n v="3700065"/>
    <n v="3700065"/>
  </r>
  <r>
    <x v="3"/>
    <n v="4"/>
    <n v="19899"/>
    <s v="ATB SR 0011 23.33"/>
    <x v="6"/>
    <s v="REDECK, ABUT. CARSON ROAD OVER SR 11. DESIGN BUILD PROJECT."/>
    <n v="624735"/>
    <n v="607458.5"/>
    <n v="624735"/>
    <n v="624735"/>
  </r>
  <r>
    <x v="3"/>
    <n v="4"/>
    <n v="22163"/>
    <s v="TRU IR 0080 09.08"/>
    <x v="7"/>
    <s v="4 LANE RESURFACING WITH BRIDGEWORK."/>
    <n v="4933370.3899999997"/>
    <n v="5219099.9800000004"/>
    <n v="4933370.3899999997"/>
    <n v="4933370.3899999997"/>
  </r>
  <r>
    <x v="3"/>
    <n v="8"/>
    <n v="12412"/>
    <s v="HAM IR 471 0.26"/>
    <x v="5"/>
    <s v="MAJOR REHABILITATION OF EXISTING PAVEMENT AND SAFETY UPGRADE.  0.47 MILES DESIGN BUILD PROJECT"/>
    <n v="15444670"/>
    <n v="16583439.98"/>
    <n v="15444670"/>
    <n v="15444670"/>
  </r>
  <r>
    <x v="3"/>
    <n v="8"/>
    <n v="19705"/>
    <s v="HAM IR 71 11.08"/>
    <x v="7"/>
    <s v="PROJECT CONSISTS OF PLANING AND RESURFACING AND INSTALLING PAVEMENT      MARKINGS.CLOSURE OF NOISE WALL GAPS.  PAINT AND LANDSCAPE EXISTING WALLS."/>
    <n v="10826458.74"/>
    <n v="11789259.99"/>
    <n v="10826458.74"/>
    <n v="10826458.74"/>
  </r>
  <r>
    <x v="3"/>
    <n v="8"/>
    <n v="19786"/>
    <s v="HAM IR 275 32.27"/>
    <x v="7"/>
    <s v="PROJECT CONSISTS OF PLANING, RESURFACING, PAVEMEMT MARKINGS AND STRUCTURAL STEEL RETROFIT, OVERLAY AND NEW PARAPETS FOR MAINLINE BR. OVER GREAT MIAMI RIVER"/>
    <n v="29509560.280000001"/>
    <n v="31561632.690000001"/>
    <n v="29509560.280000001"/>
    <n v="29509560.280000001"/>
  </r>
  <r>
    <x v="3"/>
    <n v="10"/>
    <n v="21053"/>
    <s v="ATH US 33 10.41"/>
    <x v="6"/>
    <s v="BRIDGE DECK REHABILITATION. INCLUDES ATH-33-10.41R. DETOUR APPLICATION REQUIRED. DESIGN BUILD."/>
    <n v="1744180"/>
    <n v="1899900"/>
    <n v="1744180"/>
    <n v="1744180"/>
  </r>
  <r>
    <x v="3"/>
    <n v="11"/>
    <n v="12761"/>
    <s v="TUS IR 77 3.94"/>
    <x v="7"/>
    <s v="4-LANE MAJOR RHABILITAION - RUBBLIZE AND ROLL; SIGNING, LIGHTING, FENCING, GUARD- RAIL, MODIFY OR REPAIR 5 BRIDGES. DESIGN BUILD."/>
    <n v="9192000"/>
    <n v="9618699.9900000002"/>
    <n v="9192000"/>
    <n v="9192000"/>
  </r>
  <r>
    <x v="4"/>
    <n v="1"/>
    <n v="21490"/>
    <s v="HAR SR 81 16.54"/>
    <x v="6"/>
    <s v="REPLACE DECK ON STRUCTURE OVER THE BLANCHARD RIVER."/>
    <n v="329590"/>
    <n v="337250"/>
    <n v="329590"/>
    <n v="329590"/>
  </r>
  <r>
    <x v="4"/>
    <n v="1"/>
    <n v="23567"/>
    <s v="ALL CR 88 0.36"/>
    <x v="4"/>
    <s v="WIDEN EXISTING ROADWAY TO THREE LANES TO PROVIDE FOR A TWO WAY LEFT TURN LANE FROM WEST OF GRONE RD. TO EAST OF LEHMAN RD. FEDERAL MAX $116,500"/>
    <n v="116500"/>
    <n v="239694.04"/>
    <n v="116500"/>
    <n v="116500"/>
  </r>
  <r>
    <x v="4"/>
    <n v="2"/>
    <n v="22516"/>
    <s v="HEN SR 108 15.61"/>
    <x v="6"/>
    <s v="REHAB EXISTING BRIDGE BY REPLACING PARAPETS, SIDEWALKS &amp; WEARING SURFACE; PATCH CONC SPANDRAL WALLS AS REQUIRED; PERFORM  NECESSARY RELATED WORK. DESIGN-BUILD"/>
    <n v="941600"/>
    <n v="934490"/>
    <n v="941600"/>
    <n v="941600"/>
  </r>
  <r>
    <x v="4"/>
    <n v="5"/>
    <n v="22587"/>
    <s v="PER CR 57 05.60"/>
    <x v="3"/>
    <s v="REPLACE 4 BRIDGES. INCLUDES PID 21426."/>
    <n v="672850"/>
    <n v="673850"/>
    <n v="672850"/>
    <n v="672850"/>
  </r>
  <r>
    <x v="4"/>
    <n v="5"/>
    <n v="22627"/>
    <s v="GUE CR 73 00.00"/>
    <x v="3"/>
    <s v="REPLACE 6 BRIDGES"/>
    <n v="493288"/>
    <n v="494288"/>
    <n v="493288"/>
    <n v="493288"/>
  </r>
  <r>
    <x v="4"/>
    <n v="7"/>
    <n v="19669"/>
    <s v="MOT SR 4 4.83"/>
    <x v="3"/>
    <s v="REPLACE 28FT STRUCTURE OVER DRY RUN WITH MINIMAL APPROACH WORK.  CLEAR SPAN = 25 FT"/>
    <n v="281450"/>
    <n v="299860"/>
    <n v="281450"/>
    <n v="281450"/>
  </r>
  <r>
    <x v="4"/>
    <n v="7"/>
    <n v="24375"/>
    <s v="MER CR 22 1.32"/>
    <x v="3"/>
    <s v="REMOVE THREE EXISTING BRIDGE AND ASSOC.  ROADWAY APPROACH PAVT. CONSTRUCT NEW PRECAST CONCRETE BOX BRIDGES AND ASSOC. ROADWAY APPROACH. DESIGN/BUILD."/>
    <n v="372390.5"/>
    <n v="373390"/>
    <n v="372390.5"/>
    <n v="372390.5"/>
  </r>
  <r>
    <x v="4"/>
    <n v="8"/>
    <n v="21713"/>
    <s v="PRE US 40 1.33"/>
    <x v="3"/>
    <s v="REPLACE BRIDGE NO. PRE-40-0133 OVER TRIBUTARY OF THE EAST FORK OF THE        WHITEWATER RIVER.  DESIGN BUILD PROJECT"/>
    <n v="241400"/>
    <n v="265540"/>
    <n v="241400"/>
    <n v="241400"/>
  </r>
  <r>
    <x v="4"/>
    <n v="8"/>
    <n v="24434"/>
    <s v="PRE TR 444 0.80 &amp; VAR DB"/>
    <x v="3"/>
    <s v="REPLACE THREE EXISTING TRUSS BRIDGES     (TR444-.80 TR453-1.25, AND TR409-1.60)   AND REPLACE EXISTINGSTEEL BEAM BRIDGE    (CR56-.60) DESIGN BUILD PROJECT."/>
    <n v="1313771.3999999999"/>
    <n v="1579238.71"/>
    <n v="1313771.3999999999"/>
    <n v="1313771.3999999999"/>
  </r>
  <r>
    <x v="5"/>
    <n v="1"/>
    <n v="24297"/>
    <s v="PAU CR 111 4.65"/>
    <x v="6"/>
    <s v="REHABILITATE TWO EXISTING STRUCTURES BY REPLACING THE EXISTING DECKS. THIS WILL BE A DESIGN BUILD PROJECT."/>
    <n v="870650"/>
    <n v="540955.35"/>
    <n v="870650"/>
    <n v="870650"/>
  </r>
  <r>
    <x v="5"/>
    <n v="1"/>
    <n v="24518"/>
    <s v="HAN CR 8 4.85"/>
    <x v="3"/>
    <s v="REPLACE 6 EXISTING STRUCTURES IN HANCOCK COUNTY WITH NEW STRUCTURES. THIS WILL BE A DESIGN BUILD PROJECT."/>
    <n v="935200"/>
    <n v="817520"/>
    <n v="935200"/>
    <n v="935200"/>
  </r>
  <r>
    <x v="5"/>
    <n v="3"/>
    <n v="24442"/>
    <s v="HUR CR 0124 01.880"/>
    <x v="3"/>
    <s v="DESIGN BUILD PROJECT ON TR91 (TERRY RD) OVER THE HURON RIVER AND ON CR241 (WASHINGTON RD) OVER A BRANCH OF THE HURON RIVER"/>
    <n v="720874"/>
    <n v="730581.4"/>
    <n v="720874"/>
    <n v="720874"/>
  </r>
  <r>
    <x v="5"/>
    <n v="4"/>
    <n v="18718"/>
    <s v="SUM SR 0021 01.79"/>
    <x v="6"/>
    <s v="REHAB ONE STRUCTURE ON SR21 IN SUMMIT CO INCLUDES PIDS 18719 AND 13337."/>
    <n v="999400"/>
    <n v="1066510"/>
    <n v="999400"/>
    <n v="999400"/>
  </r>
  <r>
    <x v="5"/>
    <n v="4"/>
    <n v="19791"/>
    <s v="STA IR 0077 00.00"/>
    <x v="7"/>
    <s v="FOUR LANE RESURFACING/UPGRADING FROM TUSCARAWAS COUNTY TO CANTON CORPORATION LIMIT.  INCLUDING WORK ON 5 BRIDGES"/>
    <n v="4764330"/>
    <n v="5077263"/>
    <n v="4764330"/>
    <n v="4764330"/>
  </r>
  <r>
    <x v="5"/>
    <n v="4"/>
    <n v="22174"/>
    <s v="ATB SR 0011 25.16"/>
    <x v="6"/>
    <s v="REDECK STRUCTURE, MAKE STRUCTURAL STEEL CONTINUOUS AND PAINT STRUCTURAL STEEL ON THE LEFT AND RIGHT PARTS OF THE BRIDGE"/>
    <n v="9259925"/>
    <n v="10140920"/>
    <n v="9259925"/>
    <n v="9259925"/>
  </r>
  <r>
    <x v="5"/>
    <n v="4"/>
    <n v="22229"/>
    <s v="SUM IR 0077 15.47"/>
    <x v="6"/>
    <s v="REDECK/PAINT BRIDGE UNDER STONER ST. OLD PID 19922"/>
    <n v="1410800"/>
    <n v="1545830"/>
    <n v="1410800"/>
    <n v="1410800"/>
  </r>
  <r>
    <x v="5"/>
    <n v="4"/>
    <n v="23672"/>
    <s v="SUM Main Street"/>
    <x v="2"/>
    <s v="DECK REPLACEMENT AND RELATED IMPROVEMENT.DESIGN-BUILD PROJECT."/>
    <n v="4829681"/>
    <n v="5920548.7699999996"/>
    <n v="4829681"/>
    <n v="4829681"/>
  </r>
  <r>
    <x v="5"/>
    <n v="4"/>
    <n v="23929"/>
    <s v="TRU SR 0011 09.08"/>
    <x v="9"/>
    <s v="INSTALL INTERCHANGE LIGHTING FOR SR82 AT SR11 INTERCHANGE, ALSO RESURFACE THE INTERCHANGE INCLUDING ALL RAMPS WITH SKID-RESISTANT MATERIAL"/>
    <n v="2067500"/>
    <n v="2235652.1"/>
    <n v="2067500"/>
    <n v="2067500"/>
  </r>
  <r>
    <x v="5"/>
    <n v="4"/>
    <n v="24038"/>
    <s v="ATB CR 0020 00.02"/>
    <x v="3"/>
    <s v="REPLACE A 3 SPAN 60FOOT BY 116FOOT BY 50FOOT PRATT TRUSS BRIDGE OVER NORFOLK &amp; SOUTHERN RAILROAD (PLYMOUTH RIDGE ROAD)"/>
    <n v="993500"/>
    <n v="865977"/>
    <n v="993500"/>
    <n v="993500"/>
  </r>
  <r>
    <x v="5"/>
    <n v="4"/>
    <n v="24447"/>
    <s v="POR CR 0176 00.17"/>
    <x v="3"/>
    <s v="BRIDGE REPLACEMENT. DESIGN BUILD PROJECT"/>
    <n v="218812"/>
    <n v="203039.9"/>
    <n v="218812"/>
    <n v="218812"/>
  </r>
  <r>
    <x v="5"/>
    <n v="4"/>
    <n v="24663"/>
    <s v="TRU CR 0302 02.40"/>
    <x v="3"/>
    <s v="(DONLEY ROAD) REPLACE EXISTING BRIDGES OVER SWINE CREEK &amp; BRAND RIVER"/>
    <n v="444700"/>
    <n v="463586.98"/>
    <n v="444700"/>
    <n v="444700"/>
  </r>
  <r>
    <x v="5"/>
    <n v="5"/>
    <n v="19821"/>
    <s v="GUE IR 77 07.68"/>
    <x v="6"/>
    <s v="DECK REPLACEMENT AND PAINTING ON TWO BRIDGES / DESIGN BUILD LANDSCAPING TE FUNDS"/>
    <n v="1997110"/>
    <n v="2120800"/>
    <n v="1997110"/>
    <n v="1997110"/>
  </r>
  <r>
    <x v="5"/>
    <n v="5"/>
    <n v="24369"/>
    <s v="COS SR 16 07.18"/>
    <x v="10"/>
    <s v="Replace 2 culverts/1 bridge using the ODOT Design Build PolicyCos-16-7.18 = From SR 16E: SR 83S to CR-271E to Second Street E to SR 541N to SR 16ELic-13-17.11 = From SR 13N to TR-76 (Weaver Rd) to TR-75 (Preston Rd) to TR-105 (Joseph Rd) to SR 13Gue-821-0"/>
    <n v="481152"/>
    <n v="553324.80000000005"/>
    <n v="481152"/>
    <n v="481152"/>
  </r>
  <r>
    <x v="5"/>
    <n v="6"/>
    <n v="12769"/>
    <s v="PIC US 22 16.96"/>
    <x v="6"/>
    <s v="REHAB 633FT BRIDGE OVER SCIOTO RIVER WITH SHORT APPROACH AND APPROACH GUARDRAIL. DESIGN/BUILD FAST TRACK CONST"/>
    <n v="2724570"/>
    <n v="3528190"/>
    <n v="2724570"/>
    <n v="2724570"/>
  </r>
  <r>
    <x v="5"/>
    <n v="6"/>
    <n v="23948"/>
    <s v="UNI CR 23 02.070"/>
    <x v="3"/>
    <s v="CEAO DESIGN/BUILD PROJECT TO REPLACE TWO STRUCTURES ON CR23 AND CR213. PREVIOUSLY PROGRAMMED AS 2 SEPARATE PIDS; PID 23949 (CR213) COMBINED WITH THIS PID."/>
    <n v="641441"/>
    <n v="832293.9"/>
    <n v="641441"/>
    <n v="641441"/>
  </r>
  <r>
    <x v="5"/>
    <n v="6"/>
    <n v="23997"/>
    <s v="FRA IR 270 1.52"/>
    <x v="11"/>
    <s v="CONSTRUCTION OF TYPE2 (RETROFIT) NOISE WALL.  DESIGN/BUILD."/>
    <n v="524750"/>
    <n v="569250"/>
    <n v="524750"/>
    <n v="524750"/>
  </r>
  <r>
    <x v="5"/>
    <n v="7"/>
    <n v="24384"/>
    <s v="DAR SR 705 11.02"/>
    <x v="3"/>
    <s v="REPLACE A 27FT STRUCTURE OVER BRANCH OF MILE CREEK WITH MINIMAL APPROACH WORK. DESIGN/BUILD."/>
    <n v="215850"/>
    <n v="208670"/>
    <n v="215850"/>
    <n v="215850"/>
  </r>
  <r>
    <x v="5"/>
    <n v="8"/>
    <n v="21019"/>
    <s v="BUT TR 175 0.51"/>
    <x v="3"/>
    <s v="REPLACE TWO DEFICIENT STRUCTURES.  COUNTY DESIGN BUILD PROJECT."/>
    <n v="969228"/>
    <n v="989592.46"/>
    <n v="969228"/>
    <n v="969228"/>
  </r>
  <r>
    <x v="5"/>
    <n v="10"/>
    <n v="24446"/>
    <s v="MEG CR0028 06.240"/>
    <x v="3"/>
    <s v="BRIDGE REPLACEMENT PROJECT USING THE DESIGN/BUILD PROCESS. INCLUDES MEG- CR029-0268."/>
    <n v="313000"/>
    <n v="292900"/>
    <n v="313000"/>
    <n v="313000"/>
  </r>
  <r>
    <x v="5"/>
    <n v="11"/>
    <n v="20996"/>
    <s v="TUS IR 77 7.55"/>
    <x v="7"/>
    <s v="4 LANE MAJ REHAB-RUBBLIZE &amp;ROLL;SIGNING GUARDRAIL,REPAIR 5 BRIDGES.   SIGNING IN CLUDED 00.00-3.88SECTION"/>
    <n v="8444900"/>
    <n v="8853710"/>
    <n v="8444900"/>
    <n v="8444900"/>
  </r>
  <r>
    <x v="5"/>
    <n v="12"/>
    <n v="24356"/>
    <s v="CUY SPAFFORD ROAD"/>
    <x v="3"/>
    <s v="REPLACE THE SPAFFORD RD BRIDGE #23 OVER E.BRCH OF ROCKY RIVER IN BROOK PARK AND OLMSTED TWP LOCAL, NON-TRADITIONAL, DESIGN BUILD"/>
    <n v="802350"/>
    <n v="938585"/>
    <n v="802350"/>
    <n v="802350"/>
  </r>
  <r>
    <x v="5"/>
    <n v="12"/>
    <n v="24364"/>
    <s v="LAK RAVENNA ROAD /VARIOUS"/>
    <x v="3"/>
    <s v="REPLACE BRIDGES: RAVENNA ROAD OVER KELLOG CREEK / CUNNINGHAM ROAD OVER ARCOLA CREEK / PINEHILL ROAD OVER ELLISON CREEK IN MADISON &amp; CONCORD TOWNSHIPS. LOCAL, NON-TRADITIONAL, DESIGN-BUILD"/>
    <n v="1324243"/>
    <n v="1367347.34"/>
    <n v="1324243"/>
    <n v="1324243"/>
  </r>
  <r>
    <x v="6"/>
    <n v="1"/>
    <n v="21607"/>
    <s v="HAN SR 37 10.81"/>
    <x v="6"/>
    <s v="REHABILITATE EXISTING STRUCTURE OVER THE BLANCHARD RIVER BY REPLACING THE DECK,   BACKWALLS AND APPROACH SLABS."/>
    <n v="452281"/>
    <n v="480910"/>
    <n v="452281"/>
    <n v="452281"/>
  </r>
  <r>
    <x v="6"/>
    <n v="2"/>
    <n v="24102"/>
    <s v="SEN SR 67 9.87"/>
    <x v="8"/>
    <s v="2-LANE RESURFACING WITH PAVEMENT REPAIRS  AS NEEDED (Cold in Place recycling); PERFORM NECESSARY RELATED WORK."/>
    <n v="1648255"/>
    <n v="1703351"/>
    <n v="1648255"/>
    <n v="1648255"/>
  </r>
  <r>
    <x v="6"/>
    <n v="2"/>
    <n v="75172"/>
    <s v="D02-SIGN-FY2004(A)"/>
    <x v="0"/>
    <s v="District wide sign upgrade; perform necessary related work"/>
    <n v="334500"/>
    <n v="322850"/>
    <n v="334500"/>
    <n v="334500"/>
  </r>
  <r>
    <x v="6"/>
    <n v="6"/>
    <n v="75280"/>
    <s v="FRA IR 270 20.03"/>
    <x v="11"/>
    <s v="Construct noisewalls along both sides of I-270 to fulfill commitments made when I-270 was widened to four lanes in each direction.  Noise abatement for PIDs-12505, 12504, 12494, and 12495."/>
    <n v="7246000"/>
    <n v="7970600"/>
    <n v="7246000"/>
    <n v="7246000"/>
  </r>
  <r>
    <x v="6"/>
    <n v="7"/>
    <n v="19670"/>
    <s v="MOT SR 48 5.16"/>
    <x v="3"/>
    <s v="REPLACE 21FT STRUCTURE OVER TRIBUTARY TO HOLES CREEK WITH MINIMAL APPROACH WORK. ELIMINATE GUARDRAIL. CLEAR SPAN = 19FT."/>
    <n v="312685"/>
    <n v="286480"/>
    <n v="312685"/>
    <n v="312685"/>
  </r>
  <r>
    <x v="6"/>
    <n v="11"/>
    <n v="19572"/>
    <s v="D11 Sign FY2004A"/>
    <x v="0"/>
    <s v="REPLACE OR EPOXY SEAL OVERHEAD SIGN SUPPORT STRUCTURES IN  COL, HAS, JEF AND TUS COUNTIESUpgrade existing signs including all interchanges and intersections on Has-22 and Jef-22 locations.  Includes Hopedale."/>
    <n v="543450"/>
    <n v="510130"/>
    <n v="543450"/>
    <n v="543450"/>
  </r>
  <r>
    <x v="6"/>
    <n v="11"/>
    <n v="19575"/>
    <s v="D11 Sign FY2004 B"/>
    <x v="0"/>
    <s v="UPGRADE EXISTING SIGNS INCLUDING ALL INTERCHANGES ON IR 470"/>
    <n v="523825"/>
    <n v="514942"/>
    <n v="523825"/>
    <n v="523825"/>
  </r>
  <r>
    <x v="7"/>
    <n v="6"/>
    <n v="75279"/>
    <s v="FRA/DEL IR 71 25.36/1.16"/>
    <x v="11"/>
    <s v="Construct noise walls along both sides of I-71 to fulfill environmental commitments when I-71 was widened (under PID-7278)."/>
    <n v="8574500"/>
    <n v="8843450"/>
    <n v="8574500"/>
    <n v="8574500"/>
  </r>
  <r>
    <x v="7"/>
    <n v="6"/>
    <n v="76564"/>
    <s v="FAY SR 41 22.18"/>
    <x v="6"/>
    <s v="REPLACE DECK WITH A WIDER (THREE LANE) DECK AND APPROACH WORK FOR FUTURE WIDENING OF SR 41. DESIGN/BUILD PROJECT."/>
    <n v="2133700"/>
    <n v="2300761"/>
    <n v="2133700"/>
    <n v="2133700"/>
  </r>
  <r>
    <x v="7"/>
    <n v="7"/>
    <n v="25295"/>
    <s v="MER SR 117 9.31"/>
    <x v="3"/>
    <s v="REPLACE TWO BRIDGES.  DESIGN BUILD PROJECT."/>
    <n v="404810"/>
    <n v="403929.8"/>
    <n v="404810"/>
    <n v="404810"/>
  </r>
  <r>
    <x v="7"/>
    <n v="10"/>
    <n v="76160"/>
    <s v="WAS IR 77 6.59"/>
    <x v="12"/>
    <s v="Four-lane major rehabilitation project.  WAS IR 77 6.59-17.59 and NOB IR 77 0.00-1.56.  Includes WAS IR 77 11.53 LT and WAS IR 77 12.08 RT bridges.  PID's now combined with this job are: 76239 (WAS 77 10.90 and NOB 77 0.13 Landslide locations) and 21857 ("/>
    <n v="20066295"/>
    <n v="20279824"/>
    <n v="20066295"/>
    <n v="20066295"/>
  </r>
  <r>
    <x v="8"/>
    <n v="4"/>
    <n v="23703"/>
    <s v="STA US 0062 08.32"/>
    <x v="6"/>
    <s v="REDECK AND PAINTING OF ONE STRUCTURE.Design/Build."/>
    <n v="831850"/>
    <n v="826506.54"/>
    <n v="831850"/>
    <n v="831850"/>
  </r>
  <r>
    <x v="8"/>
    <n v="4"/>
    <n v="25072"/>
    <s v="STA SR 0225 00.76"/>
    <x v="6"/>
    <s v="REPLACEMENT OF EXISTING DECK."/>
    <n v="603818.5"/>
    <n v="579280"/>
    <n v="603818.5"/>
    <n v="603818.5"/>
  </r>
  <r>
    <x v="8"/>
    <n v="8"/>
    <n v="25499"/>
    <s v="HAM SR 562 0.00"/>
    <x v="7"/>
    <s v="REHABILITATE SR 562."/>
    <n v="5438809.0999999996"/>
    <n v="5768190"/>
    <n v="5438809.0999999996"/>
    <n v="5438809.0999999996"/>
  </r>
  <r>
    <x v="8"/>
    <n v="9"/>
    <n v="76169"/>
    <s v="SCI CR 15 0.12 Dixon Mill Road"/>
    <x v="3"/>
    <s v="Replace existing deficient bridge on Dixon Mill ROad over the Little Scioto River, Scioto County Road 15. This project is a Design Build project per the Scioto County Engineer."/>
    <n v="1453500"/>
    <n v="1365475.03"/>
    <n v="1453500"/>
    <n v="1453500"/>
  </r>
  <r>
    <x v="9"/>
    <n v="9"/>
    <n v="76170"/>
    <s v="SCI CR 48 2.85 Arion Road Brdg"/>
    <x v="3"/>
    <s v="Replace existing deficient one lane bridge on Arion Road over Scioto Brush Creek. Scioto County Road 48."/>
    <n v="1500000"/>
    <n v="1687500"/>
    <n v="1500000"/>
    <n v="1500000"/>
  </r>
  <r>
    <x v="9"/>
    <n v="12"/>
    <n v="79599"/>
    <s v="CUY IR 071 11.88 NOISE WALL"/>
    <x v="11"/>
    <s v="Construct noise walls."/>
    <n v="5883920"/>
    <n v="6255500"/>
    <n v="5883920"/>
    <n v="5883920"/>
  </r>
  <r>
    <x v="10"/>
    <n v="3"/>
    <n v="20375"/>
    <s v="CRA SR 0602 06.00"/>
    <x v="6"/>
    <s v="NEW DECK, CHANGE TO SEMI-INTREGAL ABUT INCL NEW APPROACH SLAB"/>
    <n v="610437.56999999995"/>
    <n v="629850"/>
    <n v="610437.56999999995"/>
    <n v="610437.56999999995"/>
  </r>
  <r>
    <x v="10"/>
    <n v="4"/>
    <n v="23753"/>
    <s v="STA SR 0021 08.98"/>
    <x v="6"/>
    <s v="REDECK with Widening AND PAINTING OF ONE STRUCTURE IN STARK COUNTY ON SR 21."/>
    <n v="1863902"/>
    <n v="1776526.5"/>
    <n v="1863902"/>
    <n v="1863902"/>
  </r>
  <r>
    <x v="10"/>
    <n v="6"/>
    <n v="81281"/>
    <s v="FRA IR 71 19.09"/>
    <x v="11"/>
    <s v="Provide noise barrier walls along I-71 at various locations as warranted.  Preliminary studies and public involvement will be performed under an OES task order contract.  Construction will be under a design/build contract."/>
    <n v="4072000"/>
    <n v="4209700"/>
    <n v="4072000"/>
    <n v="4072000"/>
  </r>
  <r>
    <x v="10"/>
    <n v="6"/>
    <n v="81547"/>
    <s v="UNI CR 307 4.89"/>
    <x v="3"/>
    <s v="STRUCTURE REPLACEMENT WITH APPROACH ROADWAY IMPROVEMENTS.LOCAL-LET PROJECT SOLD/ADMINISTERED BY UNI COUNTY ENGINEER."/>
    <n v="490837.5"/>
    <n v="539921.25"/>
    <n v="490837.5"/>
    <n v="490837.5"/>
  </r>
  <r>
    <x v="10"/>
    <n v="8"/>
    <n v="75633"/>
    <s v="CLE SR 32 13.14"/>
    <x v="6"/>
    <s v="Bridge rehabilitation project of twin mainline SR 32 bridges over SR 276.  Bridge Nos. CLE-32-1314 L/R, SFNs:  1300458/1300466, will receive new reinforced concrete decks; have the structural steel painted; and will receive other minor bridge work.  Desig"/>
    <n v="1618150"/>
    <n v="1726450"/>
    <n v="1618150"/>
    <n v="1618150"/>
  </r>
  <r>
    <x v="11"/>
    <n v="1"/>
    <n v="81299"/>
    <s v="HAN CR 26-17.59"/>
    <x v="3"/>
    <s v="REMOVE AND REPLACE EXISTING STRUCTURALLY DEFICIENT BRIDGE OVER THE BLANCHARD RIVER."/>
    <n v="761350"/>
    <n v="843035"/>
    <n v="761350"/>
    <n v="761350"/>
  </r>
  <r>
    <x v="11"/>
    <n v="4"/>
    <n v="25277"/>
    <s v="SUM IR 0077 30.96"/>
    <x v="6"/>
    <s v="Re-deck and paint of 8 structures."/>
    <n v="10073110"/>
    <n v="10651703.67"/>
    <n v="10073110"/>
    <n v="10073110"/>
  </r>
  <r>
    <x v="11"/>
    <n v="6"/>
    <n v="81548"/>
    <s v="UNI CR 310 0.70"/>
    <x v="3"/>
    <s v="STRUCTURE REPLACEMENT WITH APPROACH ROADWAY IMPROVEMENTS.LOCAL-LET DESIGN/BUILD PROJECT SOLD/ADMINISTERED BY UNI COUNTY ENGINEER."/>
    <n v="503559"/>
    <n v="523111.6"/>
    <n v="503559"/>
    <n v="503559"/>
  </r>
  <r>
    <x v="11"/>
    <n v="8"/>
    <n v="23302"/>
    <s v="HAM IR 275 7.02"/>
    <x v="13"/>
    <s v="CONSTRUCT EARTHWORK BENCH AND COUNTER BERM TO STABILIZE THE LANDSLIDE ALONG EB IR275 RAMP TO EB IR74.PID 79999 combined for Construction. Installation of drainage tile to dewater landslide area at 0.59 miles south of IR74."/>
    <n v="1157800"/>
    <n v="1164020"/>
    <n v="1157800"/>
    <n v="1157800"/>
  </r>
  <r>
    <x v="11"/>
    <n v="11"/>
    <n v="80922"/>
    <s v="BEL IR 70 0.000"/>
    <x v="0"/>
    <s v="Upgrade existing signing along IR 70 and the signing at the interchanges in the project area."/>
    <n v="422150"/>
    <n v="426420"/>
    <n v="422150"/>
    <n v="422150"/>
  </r>
  <r>
    <x v="12"/>
    <n v="1"/>
    <n v="82163"/>
    <s v="HAN IR 75 22.12"/>
    <x v="3"/>
    <s v="Replace CR 109 bridge over Interstate 75.  DESIGN/BUILD."/>
    <n v="1592220"/>
    <n v="1621090"/>
    <n v="1592220"/>
    <n v="1592220"/>
  </r>
  <r>
    <x v="12"/>
    <n v="1"/>
    <n v="82330"/>
    <s v="HAN CR 169-0.83"/>
    <x v="3"/>
    <s v="REPLACE BRIDGE ON HAN CR 169-0.83 over Blanchard River (Design Build)"/>
    <n v="643050"/>
    <n v="708355"/>
    <n v="643050"/>
    <n v="643050"/>
  </r>
  <r>
    <x v="12"/>
    <n v="2"/>
    <n v="86328"/>
    <s v="OTT TR 54 (Billman Rd) Brdg ARRA"/>
    <x v="6"/>
    <s v="An ARRA funded project to rehabilitate  the steel truss bridge on Billman Rd (TR 54) over Cedar Creek; perform necessary related work."/>
    <n v="265786"/>
    <n v="292365"/>
    <n v="265786"/>
    <n v="265786"/>
  </r>
  <r>
    <x v="12"/>
    <n v="3"/>
    <n v="80196"/>
    <s v="LOR SR 0058 09.83"/>
    <x v="14"/>
    <s v="Replace the Deck of LOR-058-09.83 over the West Branch of the Black Rivercoordinate with PID:82773 LOR SR 0058 08.34 - Resurfacing"/>
    <n v="659000"/>
    <n v="674850"/>
    <n v="659000"/>
    <n v="659000"/>
  </r>
  <r>
    <x v="12"/>
    <n v="3"/>
    <n v="83445"/>
    <s v="HUR US 0224 08.55"/>
    <x v="3"/>
    <s v="Bridge Replacement"/>
    <n v="924250"/>
    <n v="951500"/>
    <n v="924250"/>
    <n v="924250"/>
  </r>
  <r>
    <x v="12"/>
    <n v="3"/>
    <n v="83446"/>
    <s v="LOR SR 0058 25.34"/>
    <x v="6"/>
    <s v="Bridge Rehabilitation(Design by Burgess &amp; Niple under D/B contract with Perk Company)"/>
    <n v="457067"/>
    <n v="444580"/>
    <n v="457067"/>
    <n v="457067"/>
  </r>
  <r>
    <x v="12"/>
    <n v="3"/>
    <n v="84604"/>
    <s v="WAY US 0042 00.60"/>
    <x v="3"/>
    <s v="Bridge Replacement"/>
    <n v="695369"/>
    <n v="686590"/>
    <n v="695369"/>
    <n v="695369"/>
  </r>
  <r>
    <x v="12"/>
    <n v="3"/>
    <n v="86254"/>
    <s v="LOR SR 0057 12.54"/>
    <x v="14"/>
    <s v="Repair twin structures LOR-057-12.54 L&amp;R over branch of Black RiverBridge Deck ReplacementsPID:18982 previously awarded and then terminated"/>
    <n v="1276600"/>
    <n v="1344310"/>
    <n v="1276600"/>
    <n v="1276600"/>
  </r>
  <r>
    <x v="12"/>
    <n v="4"/>
    <n v="25223"/>
    <s v="TRU SR 0011 07.69"/>
    <x v="6"/>
    <s v="REMOVE AND REPLACE EXISTING DECK OF TWO STRUCTURES, TRU-SR11-0959L &amp; TRU-SR11- 0959R. Redeck of TRU-11-9.28. Replacement of TRU-11-19.52.Minor rehabilitation from SLM 7.69 to King Graves interchange."/>
    <n v="12840852.35"/>
    <n v="13097559.18"/>
    <n v="12840852.35"/>
    <n v="12840852.35"/>
  </r>
  <r>
    <x v="12"/>
    <n v="6"/>
    <n v="85039"/>
    <s v="UNI 2009 HISTORIC BRIDGE PRESERV"/>
    <x v="15"/>
    <s v="INSTALLATION OF LIGHTING SYSTEMS AND HEAT DETECTION SYSTEMS ON FOUR HISTORIC COVERED BRIDGES IN UNION COUNTY. POTTERSBURG COVERED BRIDGE ON NORTH LEWISBURG MULTI PURPOSE TRAIL; SPAIN CREEK COVERED BRIDGE ON CR163 (INSKEEP-CRATTY ROAD) OVER SPAIN CREEK; CU"/>
    <n v="244400"/>
    <n v="265640"/>
    <n v="244400"/>
    <n v="244400"/>
  </r>
  <r>
    <x v="12"/>
    <n v="6"/>
    <n v="85537"/>
    <s v="FRA IR 71 19.09 (Phase 2)"/>
    <x v="11"/>
    <s v="Provide noise barrier walls along I-71 at various locations as waranted.  Design/build contract."/>
    <n v="4818050"/>
    <n v="4621550"/>
    <n v="4818050"/>
    <n v="4818050"/>
  </r>
  <r>
    <x v="12"/>
    <n v="6"/>
    <n v="86359"/>
    <s v="MAD CR 12 (Old Xenia Rd)"/>
    <x v="3"/>
    <s v="Replace bridge on MAD CR 12 (Old Xenia Rd) on Woolsey Ditch/Paint Creek."/>
    <n v="357700"/>
    <n v="355337.5"/>
    <n v="357700"/>
    <n v="357700"/>
  </r>
  <r>
    <x v="12"/>
    <n v="6"/>
    <n v="86459"/>
    <s v="DEL CR 24 5.020"/>
    <x v="14"/>
    <s v="Replace deck and superstructure members.Modify or replace bridge abutments.Possible piers work, minor roadway approach work, guardrail replacement.MORPC Stimulus funded project - cap amount of $1,500,000."/>
    <n v="659753"/>
    <n v="767656.33"/>
    <n v="659753"/>
    <n v="659753"/>
  </r>
  <r>
    <x v="12"/>
    <n v="8"/>
    <n v="84497"/>
    <s v="HAM IR 75 10.09"/>
    <x v="5"/>
    <s v="Resurface and perform pavement repair on I-75 from south of SR 126 to south of the Lockland Corp. Project includes several minor bridge rehabilitations."/>
    <n v="6444030.3399999999"/>
    <n v="6964179.7699999996"/>
    <n v="6444030.3399999999"/>
    <n v="6444030.3399999999"/>
  </r>
  <r>
    <x v="12"/>
    <n v="9"/>
    <n v="85830"/>
    <s v="LAW S.P. INTERMODAL ROADWAY"/>
    <x v="16"/>
    <s v="It is proposed to improve access roads that would allow for better access and handling between river barges, rail, and highway freight.    Note: Split to PID 86717 &quot;LAW S.P. INTERMODAL RAIL&quot;"/>
    <n v="1040000"/>
    <n v="1211028.6200000001"/>
    <n v="1040000"/>
    <n v="1040000"/>
  </r>
  <r>
    <x v="12"/>
    <n v="9"/>
    <n v="86717"/>
    <s v="LAW S.P. Intermodal Rail"/>
    <x v="16"/>
    <s v="It is proposed to construct rail lines and a concrete transfer pad to facilitate cargo transfer from rail to highway. Note: Split from PID 85830 &quot;LAW S.P. INTERMODAL ROADWAY&quot;"/>
    <n v="2297200"/>
    <n v="2452617.38"/>
    <n v="2297200"/>
    <n v="2297200"/>
  </r>
  <r>
    <x v="12"/>
    <n v="11"/>
    <n v="76825"/>
    <s v="BEL IR 70 7.61"/>
    <x v="2"/>
    <s v="UBCO on existing mainline and ramps, full depth removal and rigid replacement at overhead bridges, reconstruct median and median drainage, replace guardrail and signs, rehabilitation of 4 bridges, reconstruction of passenger car parking are in EB rest are"/>
    <n v="23444848"/>
    <n v="25055850"/>
    <n v="23444848"/>
    <n v="23444848"/>
  </r>
  <r>
    <x v="12"/>
    <n v="11"/>
    <n v="78478"/>
    <s v="COL US0030/SR0011 25.09/10.82"/>
    <x v="0"/>
    <s v="Upgrade all existing signing along US 30 &amp; SR 11 including the signing at the interchanges"/>
    <n v="715257"/>
    <n v="721880"/>
    <n v="715257"/>
    <n v="715257"/>
  </r>
  <r>
    <x v="12"/>
    <n v="11"/>
    <n v="81587"/>
    <s v="HAS US 250 11.720"/>
    <x v="12"/>
    <s v="Major rehabilitation of existing pavement with unbonded concrete overlay - Major 2 funding; ADDED BY CHANGE ORDER: FHWA OH11-02 flood site; DSR HAS-002: Embankment Failure/ Two Slides - 250ft. Landslide above SR250. The crown of slide is located  near old"/>
    <n v="4316685"/>
    <n v="4635638"/>
    <n v="4316685"/>
    <n v="4316685"/>
  </r>
  <r>
    <x v="12"/>
    <n v="11"/>
    <n v="86367"/>
    <s v="JEF SR 43 0.00"/>
    <x v="12"/>
    <s v="Concrete pavement replacement, spot roadway base repair, curb repair and replacement, catch basin replacements, guardrail replacement, street lighting replacement, retaining wall repair, signing and pavement marking replacement.  ARRA ODOT Tracking ID is"/>
    <n v="7084302"/>
    <n v="7830667.0899999999"/>
    <n v="7084302"/>
    <n v="7084302"/>
  </r>
  <r>
    <x v="12"/>
    <n v="11"/>
    <n v="87863"/>
    <s v="BEL Shadyside - salt storage"/>
    <x v="17"/>
    <s v="construction of 500 ton salt storage - tensioned Fabric structure"/>
    <n v="135630"/>
    <n v="149190"/>
    <n v="135630"/>
    <n v="135630"/>
  </r>
  <r>
    <x v="12"/>
    <n v="11"/>
    <n v="87864"/>
    <s v="JEF Dillonvale - salt storage"/>
    <x v="17"/>
    <s v="construction of 1000 ton salt storage - Tensioned Fabric Structure"/>
    <n v="195900"/>
    <n v="215490"/>
    <n v="195900"/>
    <n v="195900"/>
  </r>
  <r>
    <x v="12"/>
    <n v="11"/>
    <n v="87879"/>
    <s v="JEF SR 7 1.660"/>
    <x v="6"/>
    <s v="Remove existing MSC overlay and replace with new MSC overlay (including approach slabs) and perform some full-depth repairs to the deck."/>
    <n v="731111.28"/>
    <n v="804220"/>
    <n v="731111.28"/>
    <n v="731111.28"/>
  </r>
  <r>
    <x v="12"/>
    <n v="12"/>
    <n v="87632"/>
    <s v="CUY IR 077 00.38/VAR"/>
    <x v="14"/>
    <s v="Bridge Deck:  Replace the bridge decks over I-77 at Snowville Road, Highland Drive, Valley Parkway, and Oakes Road in Brecksville.  Valley Parkway moved to PID 91820."/>
    <n v="3804674"/>
    <n v="3782540"/>
    <n v="3804674"/>
    <n v="3804674"/>
  </r>
  <r>
    <x v="12"/>
    <n v="12"/>
    <n v="87633"/>
    <s v="CUY IR 077 03.45/VAR"/>
    <x v="14"/>
    <s v="Bridge Deck:  Replace the bridge decks over I-77 at Harris Road, Lacey Lane, and Chestnut Road in the Cities of Independence and Broadview Heights. Design Build"/>
    <n v="2580180"/>
    <n v="2527440"/>
    <n v="2580180"/>
    <n v="2580180"/>
  </r>
  <r>
    <x v="13"/>
    <n v="1"/>
    <n v="84564"/>
    <s v="ALL SR 81 4.89"/>
    <x v="14"/>
    <s v="REPLACE THE CONCRETE BRIDGE DECK ON THE BRIDGE OVER THE AUGLAIZE RIVER"/>
    <n v="659060.5"/>
    <n v="654790"/>
    <n v="659060.5"/>
    <n v="659060.5"/>
  </r>
  <r>
    <x v="13"/>
    <n v="2"/>
    <n v="76710"/>
    <s v="SAN US 20 03.77 Rehab"/>
    <x v="5"/>
    <s v="A district funded project to rehabilitate SAN-20 from east of Woodville east corp line to a butt joint west of TR138; perform necessary related work. See PID 85241 for WB resurf. Update: Central office pavement visited the project site. New treatment reco"/>
    <n v="12224208.5"/>
    <n v="12908730"/>
    <n v="12224208.5"/>
    <n v="12224208.5"/>
  </r>
  <r>
    <x v="13"/>
    <n v="3"/>
    <n v="87315"/>
    <s v="MED Mud Lake Rd Replace Bridge"/>
    <x v="3"/>
    <s v="MED Mud Lake Rd Bridge Replacement (SFN #5238714) - Split from PID 85697."/>
    <n v="1571355.49"/>
    <n v="1642355.49"/>
    <n v="1571355.49"/>
    <n v="1571355.49"/>
  </r>
  <r>
    <x v="13"/>
    <n v="3"/>
    <n v="88375"/>
    <s v="FACD03 ERI/HUR Salt Storage bldg"/>
    <x v="18"/>
    <s v="Design Build contract for Salt Storage structure at Erie and Huron County Garages.Design Build-will contain PE and CO Phase funding eventsD3 Building Superintendent: Richard Feldkamp"/>
    <n v="700000"/>
    <n v="700000"/>
    <n v="700000"/>
    <n v="700000"/>
  </r>
  <r>
    <x v="13"/>
    <n v="3"/>
    <n v="88662"/>
    <s v="WAY SR 0003 24.25"/>
    <x v="10"/>
    <s v="Culvert Replacement WAY-003-24.25 +/-"/>
    <n v="147924.51"/>
    <n v="136870"/>
    <n v="147924.51"/>
    <n v="147924.51"/>
  </r>
  <r>
    <x v="13"/>
    <n v="4"/>
    <n v="25501"/>
    <s v="ATB SR 0011 13.30"/>
    <x v="5"/>
    <s v="PAVEMENT REPAIR AND BRIDGE WORK"/>
    <n v="10744152"/>
    <n v="11360330.949999999"/>
    <n v="10744152"/>
    <n v="10744152"/>
  </r>
  <r>
    <x v="13"/>
    <n v="4"/>
    <n v="84631"/>
    <s v="TRU US 0422 19.94"/>
    <x v="3"/>
    <s v="Superstructure replacement."/>
    <n v="782000"/>
    <n v="850842.4"/>
    <n v="782000"/>
    <n v="782000"/>
  </r>
  <r>
    <x v="13"/>
    <n v="4"/>
    <n v="86995"/>
    <s v="ATB 90/45 (2.33)(7.43)/19.89"/>
    <x v="14"/>
    <s v="Bridge re-deck. Second structure at SLM ATB-90-7.43. Sealing sfn#0402591 at ATB-45-19.89."/>
    <n v="1077275"/>
    <n v="1180300"/>
    <n v="1077275"/>
    <n v="1077275"/>
  </r>
  <r>
    <x v="13"/>
    <n v="4"/>
    <n v="87318"/>
    <s v="POR-Rock Spring/Knapp Rds Brdgs"/>
    <x v="3"/>
    <s v="POR Rock Springs Rd Replace Bridge (SFN #6730809)- Split from PID 85697.   SEE PID 80658 $700,000 replacement of same bridge (SFN 6730809).  Added POR Knapp Rd Replace Bridge, PID 87317 (SFN #6741150) as of 01/20/2010."/>
    <n v="5183569.82"/>
    <n v="5483569.8200000003"/>
    <n v="5183569.82"/>
    <n v="5183569.82"/>
  </r>
  <r>
    <x v="13"/>
    <n v="4"/>
    <n v="87319"/>
    <s v="TRU 5th Street Replace Bridge"/>
    <x v="3"/>
    <s v="TRU 5th Street Replace Bridge replacement - Split from PID 85697."/>
    <n v="1771110"/>
    <n v="1911110"/>
    <n v="1771110"/>
    <n v="1771110"/>
  </r>
  <r>
    <x v="13"/>
    <n v="4"/>
    <n v="87966"/>
    <s v="POR IR 0076 (17.59)(19.61)"/>
    <x v="6"/>
    <s v="Superstructure replacements."/>
    <n v="1754000"/>
    <n v="1901000"/>
    <n v="1754000"/>
    <n v="1754000"/>
  </r>
  <r>
    <x v="13"/>
    <n v="6"/>
    <n v="77369"/>
    <s v="FRA IR 71 17.760 (Pjt 1)"/>
    <x v="2"/>
    <s v="FIRST CONSTRUCTION PROJECT RESULTING FROM MAJOR INVESTMENT/PRELIMINARY ENGINEERING STUDY (PID 23318).Reconstruction of the 670/71 Interchange. Work involves realignment of I-670 EB so through traffic stays to the left and traffic to I-71 exits to the righ"/>
    <n v="200350000"/>
    <n v="255561371"/>
    <n v="200350000"/>
    <n v="200350000"/>
  </r>
  <r>
    <x v="13"/>
    <n v="6"/>
    <n v="82358"/>
    <s v="UNI TR 279 1.04"/>
    <x v="3"/>
    <s v="CEAO FUNDED BRIDGE REPLACEMENT PROJECT.UNI-TR279-1.04 (SNEDIKER ROAD) OVER FULTON CREEK. CLAIBOURNE TOWNSHIP.PROJECT TO BE SOLD AS DESIGN/BUILD BY UNION COUNTY ENGINEER."/>
    <n v="609700"/>
    <n v="670670"/>
    <n v="609700"/>
    <n v="609700"/>
  </r>
  <r>
    <x v="13"/>
    <n v="6"/>
    <n v="85950"/>
    <s v="D06 ExtruSign FY11A"/>
    <x v="19"/>
    <s v="Extru sign replacement for improved reflectivity for safety.  Limits include I-270 and lead-in signs.Upgrade existing ground and overhead mounted extrusheet signs on mainline and ramps.Upgrade extrusheet signs on side street approaches to interchanges tha"/>
    <n v="4792828"/>
    <n v="5037260"/>
    <n v="4792828"/>
    <n v="4792828"/>
  </r>
  <r>
    <x v="13"/>
    <n v="8"/>
    <n v="83047"/>
    <s v="Pre TR259/329 Des Build Br Rep"/>
    <x v="3"/>
    <s v="Junction Road (TR 259) Replace S.D. steel truss bridge Ketterman Road (TR 329) Replace S.D. bridge with minimal approach work"/>
    <n v="760700"/>
    <n v="836770"/>
    <n v="760700"/>
    <n v="760700"/>
  </r>
  <r>
    <x v="13"/>
    <n v="8"/>
    <n v="85364"/>
    <s v="GRE IR 675 3.10"/>
    <x v="20"/>
    <s v="Replace existing noise wall panels on existing noise wall, investigate salvaging existing steel posts, replace steel posts where warranted.(Design Build Project)"/>
    <n v="1889000"/>
    <n v="2053150"/>
    <n v="1889000"/>
    <n v="1889000"/>
  </r>
  <r>
    <x v="13"/>
    <n v="9"/>
    <n v="79855"/>
    <s v="ADA US 52 1.10 Brdg Replace"/>
    <x v="3"/>
    <s v="It is proposed to replace bridge number 0101621."/>
    <n v="1340680"/>
    <n v="1355400"/>
    <n v="1340680"/>
    <n v="1340680"/>
  </r>
  <r>
    <x v="13"/>
    <n v="11"/>
    <n v="84323"/>
    <s v="COL SR 7 0.00"/>
    <x v="0"/>
    <s v="Upgrading the existing signing along SR 7 in Columbiana and Jefferson county and US 36 and US 250 in Tuscarawas county."/>
    <n v="1216350"/>
    <n v="1274620"/>
    <n v="1216350"/>
    <n v="1216350"/>
  </r>
  <r>
    <x v="13"/>
    <n v="12"/>
    <n v="85531"/>
    <s v="CUY IR 090 14.90 WB Design Build"/>
    <x v="21"/>
    <s v="Design Build ContractOther Consultant Contracts: DBE Outreach(Dec 7 2009), Project Controls-Scheduling(Apr 12 2010), Project Controls-Reporting, Document Management, etc.(Apr 12 2010), Construction Inspection (2)(Fall 2010), Material Testing (2) (Fall 201"/>
    <n v="287400000"/>
    <n v="314492719.49000001"/>
    <n v="287400000"/>
    <n v="287400000"/>
  </r>
  <r>
    <x v="14"/>
    <n v="2"/>
    <n v="84319"/>
    <s v="OTT Ferry Terminal Building"/>
    <x v="22"/>
    <s v="A ferry boat discretionary (FBD) funded project to utilize and showcase solar technology at the Port Clinton and Put-in-Bay terminal buildings.  The terminal buildings will receive new roofing and solar technology will be incorporated with either solar pa"/>
    <n v="344231"/>
    <n v="365231"/>
    <n v="344231"/>
    <n v="344231"/>
  </r>
  <r>
    <x v="14"/>
    <n v="2"/>
    <n v="89226"/>
    <s v="SEN/WIL Vestibule Additions"/>
    <x v="23"/>
    <s v="A lands &amp; building funded project to remove and re-install of the entrance door so as to open outward.  A new wall and door will be added within the vastibule in a similar format; perform necessary related work. UPDATE (3-8-11): project includes PID 89227"/>
    <n v="95000"/>
    <n v="104500"/>
    <n v="95000"/>
    <n v="95000"/>
  </r>
  <r>
    <x v="14"/>
    <n v="3"/>
    <n v="82255"/>
    <s v="LOR SR 0002 SYSSIGN FY2012"/>
    <x v="0"/>
    <s v="Systematic Sign ReplacementLOR-002-03.50 - 11.14 / LOR-090-10.78 - 23.33exclude signs associated with Avon Interchange PID:83607I-90 was previously programmed as PID:82256"/>
    <n v="958425"/>
    <n v="1007260"/>
    <n v="958425"/>
    <n v="958425"/>
  </r>
  <r>
    <x v="14"/>
    <n v="4"/>
    <n v="76295"/>
    <s v="ATB SR 0011 23.85"/>
    <x v="6"/>
    <s v="Miscellaneous bridge work to six structures."/>
    <n v="3849555"/>
    <n v="4130379.82"/>
    <n v="3849555"/>
    <n v="3849555"/>
  </r>
  <r>
    <x v="14"/>
    <n v="4"/>
    <n v="76403"/>
    <s v="SUM IR 0077 24.29"/>
    <x v="14"/>
    <s v="Seven Bridge re-decks. Miscellaneous bridge work."/>
    <n v="6911875.5"/>
    <n v="6813755"/>
    <n v="6911875.5"/>
    <n v="6911875.5"/>
  </r>
  <r>
    <x v="14"/>
    <n v="4"/>
    <n v="91094"/>
    <s v="POR IR 0076 (3.93)(4.74)"/>
    <x v="14"/>
    <s v="Re-deck and painting of two structures."/>
    <n v="1858000"/>
    <n v="1863992.65"/>
    <n v="1858000"/>
    <n v="1858000"/>
  </r>
  <r>
    <x v="14"/>
    <n v="6"/>
    <n v="82359"/>
    <s v="UNI CR 338 0.39"/>
    <x v="3"/>
    <s v="CEAO FUNDED BRIDGE REPLACEMENT PROJECT.UNI-CR338-0.39 (COBB-HARRIMAN ROAD) OVER RUSH CREEK (JACKSON TOWNSHIP).DESIGN/BUILD PROJECT."/>
    <n v="885103"/>
    <n v="974451.76"/>
    <n v="885103"/>
    <n v="885103"/>
  </r>
  <r>
    <x v="14"/>
    <n v="6"/>
    <n v="86916"/>
    <s v="MRW IR 71 12.190"/>
    <x v="4"/>
    <s v="Full depth pavement replacement with addition of third median lane in each direction.Multi-lane Reconstruction funding.  Pvmt work - 19% NH and 81% IM approved by S Lowry via e-mail dated 11/4/10.Env phase also for PID's 86920   &amp; 86921D6 Environmental Co"/>
    <n v="42036977"/>
    <n v="44205370"/>
    <n v="42036977"/>
    <n v="42036977"/>
  </r>
  <r>
    <x v="14"/>
    <n v="6"/>
    <n v="86921"/>
    <s v="DEL IR 71 11.500"/>
    <x v="4"/>
    <s v="Full depth pavement replacement and addition of 3rd median lane.Replace and widen ML Bridge MRW-71-3.00Env on PID 86916Consultant Project Manager - Jim Prevost"/>
    <n v="49724484"/>
    <n v="53244740"/>
    <n v="49724484"/>
    <n v="49724484"/>
  </r>
  <r>
    <x v="14"/>
    <n v="6"/>
    <n v="87948"/>
    <s v="FRA Various Noisewall Repair"/>
    <x v="11"/>
    <s v="Repair damaged noisewalls along IR 71, IR 270, IR 670, and SR 315 in Franklin CountySR-315:  SLM 5.18-6.17 (Ackerman Rd to Olentangy River Rd)IR-670:  SLM 7.15-7.56 (US-62 to US-62/Fifth Ave)IR-71:  SLM 18.75-19.09 (E Second Ave to 5th Ave)IR-71:  SLM 24."/>
    <n v="258000"/>
    <n v="271150"/>
    <n v="258000"/>
    <n v="258000"/>
  </r>
  <r>
    <x v="14"/>
    <n v="8"/>
    <n v="84444"/>
    <s v="HAM SR 562 0004L"/>
    <x v="14"/>
    <s v="Rehabilitate Bridge HAM-562-0.04L by replacing the concrete deck and including other related rehabilitation work.Design Build project."/>
    <n v="734970"/>
    <n v="719370"/>
    <n v="734970"/>
    <n v="734970"/>
  </r>
  <r>
    <x v="14"/>
    <n v="8"/>
    <n v="87172"/>
    <s v="CLI US 68 14.39"/>
    <x v="3"/>
    <s v="Replace bridge CLI-68-1443 (SFN 1401173) over Lytle Creek in the City of Wilmington."/>
    <n v="1006893"/>
    <n v="901550"/>
    <n v="1006893"/>
    <n v="1006893"/>
  </r>
  <r>
    <x v="14"/>
    <n v="11"/>
    <n v="84331"/>
    <s v="BEL SR 7 6.110"/>
    <x v="0"/>
    <s v="Upgrading existing sigining along SR 7 including the signing at the interchanges in Belmont and Jefferson counties."/>
    <n v="946775"/>
    <n v="980920"/>
    <n v="946775"/>
    <n v="946775"/>
  </r>
  <r>
    <x v="15"/>
    <n v="2"/>
    <n v="93473"/>
    <s v="D02 GR FY2013 Safety"/>
    <x v="24"/>
    <s v="A safety funded project to upgarde guardrail at various D-2 locations, perform necessary related work"/>
    <n v="3112425"/>
    <n v="3126670"/>
    <n v="3112425"/>
    <n v="3112425"/>
  </r>
  <r>
    <x v="15"/>
    <n v="3"/>
    <n v="82257"/>
    <s v="RIC IR 0071 SYSSIGN FY2013"/>
    <x v="0"/>
    <s v="Design Build - Supports and signs on those supports along RIC/ASD/WAY 71Project to include Sign Structures that were to be replaced with PID:82254 ASD IR 0071 SYSSIGN FY2012Plan filed as:  RIC-71-12.93, ASD-71/60-0.00/15.28, WAY-71-0.00"/>
    <n v="836400"/>
    <n v="878790"/>
    <n v="836400"/>
    <n v="836400"/>
  </r>
  <r>
    <x v="15"/>
    <n v="3"/>
    <n v="93717"/>
    <s v="LOR Boston Road R/R Xing"/>
    <x v="25"/>
    <s v="Improve vertical profile to meet 45MPH design speed criteria  Replace existing pavement  Replace small culvert"/>
    <n v="607900"/>
    <n v="633362"/>
    <n v="607900"/>
    <n v="607900"/>
  </r>
  <r>
    <x v="15"/>
    <n v="4"/>
    <n v="76411"/>
    <s v="TRU IR 0080 04.70"/>
    <x v="5"/>
    <s v="Minor rehabilitation with bridge work."/>
    <n v="9772512"/>
    <n v="10152203"/>
    <n v="9772512"/>
    <n v="9772512"/>
  </r>
  <r>
    <x v="15"/>
    <n v="6"/>
    <n v="82357"/>
    <s v="UNI CR 110 1.16"/>
    <x v="3"/>
    <s v="CEAO FUNDED BRIDGE REPLACEMENT PROJECT.UNI-CR110-1.16 (DELAWARE COUNTY LINE ROAD) OVER BLUES CREEK. DOVER TOWNSHIP."/>
    <n v="780424"/>
    <n v="858466"/>
    <n v="780424"/>
    <n v="780424"/>
  </r>
  <r>
    <x v="15"/>
    <n v="6"/>
    <n v="83245"/>
    <s v="MAD IR 70 10.270 Phase 1"/>
    <x v="26"/>
    <s v="Improve MAD IR 70 at SR 29 interchange by constructing a roundabout at the IR 70 WB on and off ramps, widen SR 29 to accommodate the roundabout, and widen the EB off ramp.  This PID to include environmental clearance for the footprint of work on the south"/>
    <n v="3543525"/>
    <n v="3955501.04"/>
    <n v="3543525"/>
    <n v="3543525"/>
  </r>
  <r>
    <x v="15"/>
    <n v="6"/>
    <n v="83958"/>
    <s v="PIC SR 674 4.210"/>
    <x v="3"/>
    <s v="Bridge Replacement and widening of structure over Turkey Run"/>
    <n v="1097742"/>
    <n v="1099780"/>
    <n v="1097742"/>
    <n v="1097742"/>
  </r>
  <r>
    <x v="15"/>
    <n v="6"/>
    <n v="86298"/>
    <s v="FRA US 62 32.780"/>
    <x v="14"/>
    <s v="Bridge Replacement over Blacklick Creek. Single-span steel beam.Design Build Project. No R/W. FY12 Reservoir."/>
    <n v="548807.93000000005"/>
    <n v="558934.80000000005"/>
    <n v="548807.93000000005"/>
    <n v="548807.93000000005"/>
  </r>
  <r>
    <x v="15"/>
    <n v="6"/>
    <n v="86920"/>
    <s v="MRW IR 71 3.170"/>
    <x v="4"/>
    <s v="Full depth replacement and addition of 3rd median lane.Remove mainline bridge SLM 5.96 over abandoned RR.Bridge painting of overhead structure, sealing of mainline structuresEnv on PID 86916D6 Environmental Coordinator - Brian Tatman"/>
    <n v="51800000"/>
    <n v="54151050"/>
    <n v="51800000"/>
    <n v="51800000"/>
  </r>
  <r>
    <x v="15"/>
    <n v="6"/>
    <n v="92610"/>
    <s v="FRA IR 270 52.720"/>
    <x v="4"/>
    <s v="Major Rehab Funding.   Final design and construction of the widening of I-270 between I-71 and US-23 on south side of Columbus.  Replace the mainline pavement with a 20 year design. Widening of the mainline pavement to accommodate one (1) additional throu"/>
    <n v="24517200"/>
    <n v="25025700"/>
    <n v="24517200"/>
    <n v="24517200"/>
  </r>
  <r>
    <x v="15"/>
    <n v="6"/>
    <n v="93159"/>
    <s v="FRA IR 270 35.520 (Noise Wall)"/>
    <x v="11"/>
    <s v="Design build noise wall on I-270 from Johnstown Rd to Goshen Lane (north side of I-270 near I-670).FY13 noise wall funding"/>
    <n v="670600"/>
    <n v="683760"/>
    <n v="670600"/>
    <n v="670600"/>
  </r>
  <r>
    <x v="15"/>
    <n v="7"/>
    <n v="91984"/>
    <s v="DAR SR 705 9.02/9.47/10.33"/>
    <x v="3"/>
    <s v="Three span concrete slab deck removal and replacement with minimal approach work,  possible guardrail end treatment upgrades.SFN 1903845 Darke 705 0947 over Holsapple DitchSFN 1903969 Darke 705 1033 over East Branch Baurers DitchSFN 1903810 Darke 705 0902"/>
    <n v="1072284"/>
    <n v="1019480"/>
    <n v="1072284"/>
    <n v="1072284"/>
  </r>
  <r>
    <x v="15"/>
    <n v="8"/>
    <n v="90412"/>
    <s v="PRE CR18/TR150 1.55/1.35 Des-Bld"/>
    <x v="3"/>
    <s v="Project involves the replacement of the structurally deficient Bridge No. PRE-CR18-0155 (SFN: 6836267), which carries California School Road (CR-18) over Four Mile Creek and the replacement of structurally deficient Bridge No. PRE-TR 15-0135 (SFN: 6839401"/>
    <n v="822206"/>
    <n v="832091"/>
    <n v="822206"/>
    <n v="822206"/>
  </r>
  <r>
    <x v="15"/>
    <n v="8"/>
    <n v="90413"/>
    <s v="PRE CR 80 0.12 Des-Build Br Repl"/>
    <x v="3"/>
    <s v="Project includes replacing structurally deficient Bridge No. PRE-CR 80-0010 (SFN: 6835643) which carries Barnets Mill Road (CR-80) over Seven Mile Creek. Work includes minor approach work, pavement repairs, and vertical alignment adjustments, as necessary"/>
    <n v="709918"/>
    <n v="725910"/>
    <n v="709918"/>
    <n v="709918"/>
  </r>
  <r>
    <x v="15"/>
    <n v="8"/>
    <n v="90897"/>
    <s v="BUT Lakota SRTS"/>
    <x v="0"/>
    <s v="Install sidewalks along Beckett Ridge, Beckett Station, and Spruce Roads.   Upgrade school signing in the vicinity of Freedom Elementary and Lakota Rigde Schools."/>
    <n v="316190"/>
    <n v="334884"/>
    <n v="316190"/>
    <n v="316190"/>
  </r>
  <r>
    <x v="15"/>
    <n v="8"/>
    <n v="91685"/>
    <s v="GRE CR25 2.48 Des-Build Br Rehab"/>
    <x v="14"/>
    <s v="Repair deteriorated bridge by replacing the existing box beams, minor repairs to the existing abutments and wingwalls, installation of guardrail, and a new wearing surface. Design Build project."/>
    <n v="297501"/>
    <n v="346044"/>
    <n v="297501"/>
    <n v="297501"/>
  </r>
  <r>
    <x v="15"/>
    <n v="8"/>
    <n v="91951"/>
    <s v="CLE E. Fork State Park Resurface"/>
    <x v="27"/>
    <s v="Design-Build project will resurface roadways and parking areas within East Fork State Park in Clermont County."/>
    <n v="2053562.93"/>
    <n v="2064180"/>
    <n v="2053562.93"/>
    <n v="2053562.93"/>
  </r>
  <r>
    <x v="15"/>
    <n v="8"/>
    <n v="92236"/>
    <s v="HAM IR 275 24.40"/>
    <x v="28"/>
    <s v="Drainage improvement in the ramp infields of Ramps C &amp; D of the interchange of I-275 and SR 747 in Hamilton County."/>
    <n v="196850"/>
    <n v="187720"/>
    <n v="196850"/>
    <n v="196850"/>
  </r>
  <r>
    <x v="15"/>
    <n v="9"/>
    <n v="80094"/>
    <s v="SCI US 52 16.75"/>
    <x v="5"/>
    <s v="It is proposed to repair and the resurface the highway."/>
    <n v="12082952"/>
    <n v="12606500"/>
    <n v="12082952"/>
    <n v="12082952"/>
  </r>
  <r>
    <x v="15"/>
    <n v="9"/>
    <n v="91922"/>
    <s v="D09 Scioto Trail &amp; ShawneeForest"/>
    <x v="10"/>
    <s v="In Shawnee State Forest, it is proposed to repair/replace 43 culverts on Forest Road #1, 66 culverts on Forest Road #2, and 3 culverts on Forest Road #16. The work ranges from placing headwalls at the inlet, replacing some deteriorated corrugated metal pi"/>
    <n v="586699.88"/>
    <n v="657100"/>
    <n v="586699.88"/>
    <n v="586699.88"/>
  </r>
  <r>
    <x v="15"/>
    <n v="10"/>
    <n v="83703"/>
    <s v="WAS CR 14 0.060"/>
    <x v="3"/>
    <s v="Bridge replacement project over the Little Musking River.  WAS CR 14 0.06, SFN 8430403.  CEAO funded project using Credit Bridge."/>
    <n v="1132372"/>
    <n v="1147158.05"/>
    <n v="1132372"/>
    <n v="1132372"/>
  </r>
  <r>
    <x v="15"/>
    <n v="11"/>
    <n v="81486"/>
    <s v="BEL SR 7 11.870"/>
    <x v="5"/>
    <s v="Priority System minor rehabilation of existing concrete pavement:  minimal joint repair, overlay with asphalt, replace median barrier, replace guardrail.  The project will also include minor deck patching on bridges within the project limits."/>
    <n v="3236022.1"/>
    <n v="3375340"/>
    <n v="3236022.1"/>
    <n v="3236022.1"/>
  </r>
  <r>
    <x v="15"/>
    <n v="11"/>
    <n v="84332"/>
    <s v="COL US 30 34.40"/>
    <x v="0"/>
    <s v="Upgrade existing signing along US 30 and SR 39 in Columbiana County and along US 22 in Jefferson County.  This includes all signing at the interchanges along these routes."/>
    <n v="545250"/>
    <n v="557870"/>
    <n v="545250"/>
    <n v="545250"/>
  </r>
  <r>
    <x v="15"/>
    <n v="12"/>
    <n v="92951"/>
    <s v="CUY IR 090 18.15"/>
    <x v="14"/>
    <s v="Replace the deck of the South Marginal Rd bridge over IR-90 in Cleveland."/>
    <n v="784350"/>
    <n v="807790"/>
    <n v="784350"/>
    <n v="784350"/>
  </r>
  <r>
    <x v="16"/>
    <n v="1"/>
    <n v="97122"/>
    <s v="ALL - County Bridge 3"/>
    <x v="3"/>
    <s v="Replacement of deficient bridges in Allen County as part of the Governor's Ohio Bridge Partnership Initiative. Package 3"/>
    <n v="1093900"/>
    <n v="1079320"/>
    <n v="1093900"/>
    <n v="1093900"/>
  </r>
  <r>
    <x v="16"/>
    <n v="2"/>
    <n v="95437"/>
    <s v="HAN/WOO 75 19.22/0.00 Pav Widen"/>
    <x v="4"/>
    <s v="A major new funded project to widen I-75 to three lanes in each direction; perform necessary related work."/>
    <n v="65530472.100000001"/>
    <n v="68396950"/>
    <n v="65530472.100000001"/>
    <n v="65530472.100000001"/>
  </r>
  <r>
    <x v="16"/>
    <n v="2"/>
    <n v="97114"/>
    <s v="SAN/HUR County Bridge 1"/>
    <x v="3"/>
    <s v="Replacement of deficient bridges in Huron and Sandusky Counties as part of the Governor's Ohio Bridge Partnership Initiative.  Package 1. URS developing the D-B project scope."/>
    <n v="1031410"/>
    <n v="990300"/>
    <n v="1031410"/>
    <n v="1031410"/>
  </r>
  <r>
    <x v="16"/>
    <n v="2"/>
    <n v="97118"/>
    <s v="WOO County Bridge 2"/>
    <x v="3"/>
    <s v="Replacement of deficient bridges in Wood County  as part of the Governor's Ohio Bridge Partnership Initiative. Package 2. Burgess &amp; Niple developing the D-B project scope."/>
    <n v="1564290"/>
    <n v="1518640"/>
    <n v="1564290"/>
    <n v="1564290"/>
  </r>
  <r>
    <x v="16"/>
    <n v="3"/>
    <n v="93093"/>
    <s v="RIC SR 0096 13.41"/>
    <x v="14"/>
    <s v="Box Beam Replacement @ RIC-096-13.41"/>
    <n v="429920"/>
    <n v="426238"/>
    <n v="429920"/>
    <n v="429920"/>
  </r>
  <r>
    <x v="16"/>
    <n v="3"/>
    <n v="93694"/>
    <s v="LOR IR 480/Turnpike Noise Walls"/>
    <x v="11"/>
    <s v="Study..... Prepare a Rumble Strip and Traffic Noise Analysis for the residential community along the north side of the IR480 WB entrance ramp to the IR80 Ohio Turnpike (Root Road to Lear Nagle Road)Construction.......Project will be Design Build Construct"/>
    <n v="583625"/>
    <n v="569280"/>
    <n v="583625"/>
    <n v="583625"/>
  </r>
  <r>
    <x v="16"/>
    <n v="3"/>
    <n v="97112"/>
    <s v="RIC/ASD County Bridge 5"/>
    <x v="3"/>
    <s v="Replacement of deficient bridges in Richland and Ashland Counties as part of the Governor's Ohio Bridge Partnership Initiative. Package 5"/>
    <n v="2251602"/>
    <n v="2032570"/>
    <n v="2251602"/>
    <n v="2251602"/>
  </r>
  <r>
    <x v="16"/>
    <n v="4"/>
    <n v="76340"/>
    <s v="STA US 62/62T/173/183/225 VAR"/>
    <x v="14"/>
    <s v="Re-Deck of 2 bridges (Beeson &amp; Vine) and Miscellaneous bridge work to 9 structures."/>
    <n v="5299815.8499999996"/>
    <n v="5350951.5999999996"/>
    <n v="5299815.8499999996"/>
    <n v="5299815.8499999996"/>
  </r>
  <r>
    <x v="16"/>
    <n v="4"/>
    <n v="84754"/>
    <s v="MAH IR 680 12.10/14.37"/>
    <x v="3"/>
    <s v="Bridge rehabilitation and widening. Construct a Westbound right turn lane on Western Reserve Road at the intersection with the IR-680 Northbound on-ramp. Resurfacing of IR-680 from US-224 to Ohio Turnpike, with minor bridge work."/>
    <n v="8860150"/>
    <n v="9012279.0099999998"/>
    <n v="8860150"/>
    <n v="8860150"/>
  </r>
  <r>
    <x v="16"/>
    <n v="4"/>
    <n v="88372"/>
    <s v="POR Rock Spring (CR 0052) 02.78"/>
    <x v="6"/>
    <s v="Bridge rehabilitation.Credit Bridge funding being utilized. MAXed at $340,650."/>
    <n v="1737187.1"/>
    <n v="1701370"/>
    <n v="1737187.1"/>
    <n v="1737187.1"/>
  </r>
  <r>
    <x v="16"/>
    <n v="4"/>
    <n v="89458"/>
    <s v="SUM IR 0271 12.47"/>
    <x v="2"/>
    <s v="This project will widen four to six lanes, including the replacing and widening of four structures (Over SR82 and over Norfolk Southern Railroad).This will be sold as a 2 Step Low Bid Design Build Project."/>
    <n v="44549600"/>
    <n v="45702420.520000003"/>
    <n v="44549600"/>
    <n v="44549600"/>
  </r>
  <r>
    <x v="16"/>
    <n v="4"/>
    <n v="93445"/>
    <s v="SUM SR 0008 16.66"/>
    <x v="11"/>
    <s v="Construction of noise wall."/>
    <n v="5037872.37"/>
    <n v="5415105.3600000003"/>
    <n v="5037872.37"/>
    <n v="5037872.37"/>
  </r>
  <r>
    <x v="16"/>
    <n v="4"/>
    <n v="94516"/>
    <s v="MAH US 0422 03.62"/>
    <x v="14"/>
    <s v="Bridge re-deck of sfn# 5004434, provide repairs to slope protection, including steel retaining wall. Replace signing. In the City of Youngstown, Mahoning County, Ohio."/>
    <n v="1739190"/>
    <n v="1729140.6"/>
    <n v="1739190"/>
    <n v="1739190"/>
  </r>
  <r>
    <x v="16"/>
    <n v="5"/>
    <n v="97113"/>
    <s v="MUS/COS  County Bridge 6"/>
    <x v="3"/>
    <s v="Replacement of deficient bridges in Muskingum and Coshocton Counties as part of the Governor's County Bridge Initiative and City Bridge Initiative"/>
    <n v="1639788"/>
    <n v="1651990"/>
    <n v="1639788"/>
    <n v="1639788"/>
  </r>
  <r>
    <x v="16"/>
    <n v="6"/>
    <n v="83340"/>
    <s v="UNI CR 84 0.261"/>
    <x v="3"/>
    <s v="Replace existing steel truss bridge with a new structure.Over Little Darby Creek.Local-let with Union County as lead agency."/>
    <n v="683275"/>
    <n v="707503"/>
    <n v="683275"/>
    <n v="683275"/>
  </r>
  <r>
    <x v="16"/>
    <n v="6"/>
    <n v="83953"/>
    <s v="DEL SR 605 1.900"/>
    <x v="3"/>
    <s v="Replace bridge over Duncan Run."/>
    <n v="910600"/>
    <n v="805530"/>
    <n v="910600"/>
    <n v="910600"/>
  </r>
  <r>
    <x v="16"/>
    <n v="6"/>
    <n v="83988"/>
    <s v="FRA IR 270-49.00 (at Alum Cr Dr)"/>
    <x v="26"/>
    <s v="Construct new IR 270 SB to WB on ramp, widen IR 270 EB off ramp, widen Alum Creek Dr to provide appropriate turn lanes including the structure over IR 2703rd project resulting from study of I-270/Alum Creek interchange for safety and capacityPlanning PID"/>
    <n v="6188500"/>
    <n v="6271159.3600000003"/>
    <n v="6188500"/>
    <n v="6188500"/>
  </r>
  <r>
    <x v="16"/>
    <n v="6"/>
    <n v="94460"/>
    <s v="FRA IR 70/Hilliard Rome Int"/>
    <x v="29"/>
    <s v="FRA-70/Hilliard Rome Rd interflush projectNew Signal at N side of interchang with ramp realigments and wideningAdd lane both directions between I-70 &amp; Meijer DriveAdd NB dual left turn lanes on Hilliard Rome at Renner Rd"/>
    <n v="4854000"/>
    <n v="4926900"/>
    <n v="4854000"/>
    <n v="4854000"/>
  </r>
  <r>
    <x v="16"/>
    <n v="6"/>
    <n v="97086"/>
    <s v="MRW County Bridge 4"/>
    <x v="3"/>
    <s v="Replacement of deficient bridges in Morrow County as part of the Governor's Ohio Bridge Partnership Initiative. Package 4.  Bridge included are CAN-C0028-07.69, HAR-C0025-08.67, BEN-C0213-00.25, BEN-C0170-03.01 and WES-T0021-00.28 and TR-233-0.42"/>
    <n v="2650950"/>
    <n v="2385520"/>
    <n v="2650950"/>
    <n v="2650950"/>
  </r>
  <r>
    <x v="16"/>
    <n v="6"/>
    <n v="97111"/>
    <s v="PIC - County Bridge 8"/>
    <x v="3"/>
    <s v="Replacement of deficient bridges in Pickaway County as part of the Governor's Ohio Bridge Partnership Initiative. Package 8.  The bridges included in this project are MAD-T095-1.86 and MAD-C008-10.50."/>
    <n v="694800"/>
    <n v="680900"/>
    <n v="694800"/>
    <n v="694800"/>
  </r>
  <r>
    <x v="16"/>
    <n v="7"/>
    <n v="76667"/>
    <s v="MOT IR 70 10.79"/>
    <x v="2"/>
    <s v="Full depth removal and replacement of the existing IR 70 mainline pavement, including interchange ramps; Addition of a third lane in each direction as a result of MOT operations; rehabilitation or replacement of various bridges; and, other roadway improve"/>
    <n v="50415394.32"/>
    <n v="57084232.689999998"/>
    <n v="50415394.32"/>
    <n v="50415394.32"/>
  </r>
  <r>
    <x v="16"/>
    <n v="8"/>
    <n v="77628"/>
    <s v="HAM IR 71 3.81"/>
    <x v="26"/>
    <s v="Two-Step Low-Bid Design Build: Provide a full movement interchange at IR-71 &amp; MLK Drive while maintaining existing connections to WHT and McMillan. Provide ramp metering on the northbound entrance ramp from McMillan. Provide a northbound auxiliary lane fr"/>
    <n v="80808083.359999999"/>
    <n v="79236480.099999994"/>
    <n v="80808083.359999999"/>
    <n v="80808083.359999999"/>
  </r>
  <r>
    <x v="16"/>
    <n v="8"/>
    <n v="82976"/>
    <s v="HAM IR 275 10.57"/>
    <x v="12"/>
    <s v="Plane, repair, and pave a portion of IR 275 in Hamilton County from the overlap section with I-74 (SLM 10.57) to approximately milepost 34 (SLM 16.12). Overlay and misc bridge work to bridges including HAM-74-0979 (SFN 3108414), HAM-275-1070R (SFN 3116298"/>
    <n v="27993562.440000001"/>
    <n v="30337640.940000001"/>
    <n v="27993562.440000001"/>
    <n v="27993562.440000001"/>
  </r>
  <r>
    <x v="16"/>
    <n v="8"/>
    <n v="87128"/>
    <s v="WAR SR 48 8.94"/>
    <x v="14"/>
    <s v="Rehabilitate bridge WAR-48-0896 by replacing the concrete deck and painting the structural steel."/>
    <n v="1039785"/>
    <n v="1049285"/>
    <n v="1039785"/>
    <n v="1039785"/>
  </r>
  <r>
    <x v="16"/>
    <n v="8"/>
    <n v="87401"/>
    <s v="HAM/WAR IR71 19.41/0.00 Loop Rmp"/>
    <x v="26"/>
    <s v="Project will improve safety and reduce congestion by constructing a NB loop ramp from I-71 to Mason Montgomery Rd. This ramp will reduce traffic at the intersection of the existing NB exit ramp with Mason Rd. and the intersection of Fields-Ertel Rd. with"/>
    <n v="7402950"/>
    <n v="7405617"/>
    <n v="7402950"/>
    <n v="7402950"/>
  </r>
  <r>
    <x v="16"/>
    <n v="8"/>
    <n v="90962"/>
    <s v="PRE TR218 0.20 Des-Build Br Repl"/>
    <x v="3"/>
    <s v="Project involves replacement of the structurally deficient Bridge No. PRE-TR 218-0020 (SFN: 6836402), which carries Concord-Fairhaven Road (TR-218) over Four Mile Creek. Work includes minor approach work, pavement repairs, and vertical alignment adjustmen"/>
    <n v="639181"/>
    <n v="655579"/>
    <n v="639181"/>
    <n v="639181"/>
  </r>
  <r>
    <x v="16"/>
    <n v="8"/>
    <n v="92105"/>
    <s v="WAR/GRE US 42 17.94/0.00"/>
    <x v="30"/>
    <s v="Rehabilitation of the 4-Lane section of US 42 in Warren and Greene Counites.  This work is primarily pavement rehabilitation.  The existing pavement to be break &amp; seat with a new asphalt overlay."/>
    <n v="13851867.550000001"/>
    <n v="13851867.550000001"/>
    <n v="13851867.550000001"/>
    <n v="13851867.550000001"/>
  </r>
  <r>
    <x v="16"/>
    <n v="8"/>
    <n v="93541"/>
    <s v="BUT Lakota SRTS 2012"/>
    <x v="31"/>
    <s v="Establish a PED crossing at Kyles Station &amp; Aspen Valley Drive; provide approximately 1,100 ft of shared use path along Kyles Station from Aspen Valley to Lesourdsville-West Chester; provide PED crossing at Aspenwood Drive &amp; Aspen Trails Blvd; improve exi"/>
    <n v="282038"/>
    <n v="283039"/>
    <n v="282038"/>
    <n v="282038"/>
  </r>
  <r>
    <x v="16"/>
    <n v="8"/>
    <n v="94289"/>
    <s v="BUT TR 134 7.36 D-B Bridge Rehab"/>
    <x v="14"/>
    <s v="Improvements to Bridge No. BUT-TR 134-7.36 which carries Yankee Road over Dick's Creek. Improvements include replacement of the existing concrete deck, replacement of existing steel beams, removing and replacing the concrete backwalls and expansion joints"/>
    <n v="1107259.4099999999"/>
    <n v="920581.44"/>
    <n v="1107259.4099999999"/>
    <n v="1107259.4099999999"/>
  </r>
  <r>
    <x v="16"/>
    <n v="8"/>
    <n v="94628"/>
    <s v="HAM IR 71 14.33"/>
    <x v="25"/>
    <s v="Provide an auxiliary lane for southbound IR71 from the Pfeiffer on ramp to the SR126 off ramp.  Requires moving of a short section of noise wall."/>
    <n v="3049130"/>
    <n v="3034660"/>
    <n v="3049130"/>
    <n v="3049130"/>
  </r>
  <r>
    <x v="16"/>
    <n v="8"/>
    <n v="95745"/>
    <s v="CLE CR 62 5.63 Des-Bld Br Rehab"/>
    <x v="14"/>
    <s v="Project proposes to replace the existing bridge deck, painting of the existing steel beams and cross frames, bearing replacement, end cross frame replacement, and beam end repairs. Bridge carries CR-62 (Jackson Pike) over the East Fork Little Miami River."/>
    <n v="963130"/>
    <n v="990143"/>
    <n v="963130"/>
    <n v="963130"/>
  </r>
  <r>
    <x v="16"/>
    <n v="8"/>
    <n v="97124"/>
    <s v="PRE - County Bridge 10"/>
    <x v="3"/>
    <s v="Replacement of deficient bridges in Preble County as part of the Governor's Ohio Bridge Partnership Initiative. Package 10"/>
    <n v="343983"/>
    <n v="307710"/>
    <n v="343983"/>
    <n v="343983"/>
  </r>
  <r>
    <x v="16"/>
    <n v="9"/>
    <n v="93801"/>
    <s v="BRO US 68 30.72 Safety"/>
    <x v="32"/>
    <s v="Within the Village of Mt. Orab, it is proposed to add left turn lanes on US68 at both SR32 ramp intersections and coordinate the signaels with adjacent signals. Add right turn lane on SR32 eastbound off ramp at it intersections with US68."/>
    <n v="1822406"/>
    <n v="1868095.5"/>
    <n v="1822406"/>
    <n v="1822406"/>
  </r>
  <r>
    <x v="16"/>
    <n v="10"/>
    <n v="87371"/>
    <s v="GAL CR 20 9.370"/>
    <x v="3"/>
    <s v="Bridge replacement project. Work includes removal of superstructure and selective demolition of piers, abutments and substructure.  Replacement to include widening to new standards. GAL CR 20 9.37 SFN 2734109. Bridge width 20', Pavement/Roadway width 19',"/>
    <n v="1414016"/>
    <n v="1581085.7"/>
    <n v="1414016"/>
    <n v="1414016"/>
  </r>
  <r>
    <x v="16"/>
    <n v="10"/>
    <n v="97115"/>
    <s v="MEG/MOE County Bridge 7"/>
    <x v="3"/>
    <s v="Replacement of deficient bridges in Meigs and Monroe Counties as part of the Governor's Ohio Bridge Partnership Initiative. Package 7"/>
    <n v="774850"/>
    <n v="793323"/>
    <n v="774850"/>
    <n v="774850"/>
  </r>
  <r>
    <x v="16"/>
    <n v="11"/>
    <n v="94449"/>
    <s v="COL SR 11 17.770"/>
    <x v="14"/>
    <s v="Replace existing superstructure on two (L &amp; R) continuous steel beam bridges. Slight profile adjustment will be required to increase vertical clearance."/>
    <n v="1731000"/>
    <n v="1631380"/>
    <n v="1731000"/>
    <n v="1731000"/>
  </r>
  <r>
    <x v="16"/>
    <n v="12"/>
    <n v="82119"/>
    <s v="CUY IR 090 14.90 EB Design Build"/>
    <x v="3"/>
    <s v="Design-Build ContractConstruct a new structure to replace existng Innerbelt Bridge (1809393).  CCG2.  Work includes the demolition of the existing structure,  (PID 88318) and the replacement of the I-71 bridge deck over I-90/490 (PID 86824)."/>
    <n v="272986001"/>
    <n v="308713652"/>
    <n v="272986001"/>
    <n v="272986001"/>
  </r>
  <r>
    <x v="16"/>
    <n v="12"/>
    <n v="94723"/>
    <s v="CUY IR 480 11.60 Interchange"/>
    <x v="33"/>
    <s v="Upgrade the IR-480 and Tiedeman Interchange in the City of Brooklyn to improve traffic flow.  SFY2013 pilot Quick Clear project."/>
    <n v="1964500"/>
    <n v="1902460"/>
    <n v="1964500"/>
    <n v="1964500"/>
  </r>
  <r>
    <x v="17"/>
    <n v="1"/>
    <n v="97504"/>
    <s v="ALL Collett OBPP"/>
    <x v="14"/>
    <s v="Part of the Governor's Ohio Bridge Partnership Program.  Replace bridge deck on Collett St bridge over the Ottawa River (SFN 0249610).  Design-Build contract."/>
    <m/>
    <n v="1095732"/>
    <n v="1095732"/>
    <n v="1095732"/>
  </r>
  <r>
    <x v="17"/>
    <n v="2"/>
    <n v="97641"/>
    <s v="WOO TR23 Var Gp 4 FY15"/>
    <x v="6"/>
    <s v="An Ohio Bridge Partnership Program funded project to rehab/replace various bridges in Wood County; perform necessary related work."/>
    <m/>
    <n v="1980000"/>
    <n v="1980000"/>
    <n v="1980000"/>
  </r>
  <r>
    <x v="17"/>
    <n v="2"/>
    <n v="97642"/>
    <s v="WOO CR321/TR65/TR102 Var Gp5FY15"/>
    <x v="6"/>
    <s v="OBPP funded project to rehab/replace various bridges in Wood County; perform necssary related work."/>
    <m/>
    <n v="1100000"/>
    <n v="1100000"/>
    <n v="1100000"/>
  </r>
  <r>
    <x v="17"/>
    <n v="2"/>
    <n v="97645"/>
    <s v="WIL CR49 0.17 Gp 8 FY15"/>
    <x v="3"/>
    <s v="An OBPP funded project to replace CR-49 bridge over Beaver Creek; perform necessary related work."/>
    <m/>
    <n v="550000"/>
    <n v="550000"/>
    <n v="550000"/>
  </r>
  <r>
    <x v="17"/>
    <n v="2"/>
    <n v="97648"/>
    <s v="LUC Taylor Rd Gp4 Muni FY15"/>
    <x v="3"/>
    <s v="An OBPP funded project to replace Taylor Road bridge over Otter Creek in the City of Oregon; perform necessary related work.  Design plan 90% completed by Oregon."/>
    <m/>
    <n v="440000"/>
    <n v="440000"/>
    <n v="440000"/>
  </r>
  <r>
    <x v="17"/>
    <n v="3"/>
    <n v="88825"/>
    <s v="LOR SR 0018 12.29"/>
    <x v="6"/>
    <s v="Replace Box Beam Superstructure  LOR-SR-18-12.29 Over East Branch of Black River.Design Build selected at 07/18/11 WP Meeting"/>
    <n v="607000"/>
    <n v="630850"/>
    <n v="607000"/>
    <n v="607000"/>
  </r>
  <r>
    <x v="17"/>
    <n v="3"/>
    <n v="93551"/>
    <s v="D03 SRTS Perkins Township"/>
    <x v="31"/>
    <s v="Construct pedestrian paths and improve crossings at Briar Middle School in Perkins Township."/>
    <n v="475000"/>
    <n v="479600"/>
    <n v="475000"/>
    <n v="475000"/>
  </r>
  <r>
    <x v="17"/>
    <n v="3"/>
    <n v="96227"/>
    <s v="MED IR 0071 24.02 (SR303 RmpClr)"/>
    <x v="33"/>
    <s v="FY2014 Design Acquire Build project (M May approved D-A-B in FY 2014)  MED-071-24.02 - 24.22/MED-303-09.04  Improve southbound exit from I-71 to SR 303 with exit ramp widening/extending/restriping on I-71 and SR 303.  (Scope of Services to be completed by"/>
    <m/>
    <n v="3597000"/>
    <n v="3597000"/>
    <n v="3597000"/>
  </r>
  <r>
    <x v="17"/>
    <n v="3"/>
    <n v="97539"/>
    <s v="CRA TR 0050 00.26"/>
    <x v="3"/>
    <s v="Ohio Bridge Partnership Program  Bridge Replacement(s)  CRA TR 050 00.26, Scott Road over Nogle Ditch"/>
    <m/>
    <n v="498713"/>
    <n v="498713"/>
    <n v="498713"/>
  </r>
  <r>
    <x v="17"/>
    <n v="3"/>
    <n v="97540"/>
    <s v="RIC TR 383 / CR 31"/>
    <x v="3"/>
    <s v="Ohio Bridge Partnership Program  2 Bridge Replacements in Richland County  RIC TR 383 01.05 / RIC CR 031 04.25"/>
    <m/>
    <n v="1393552"/>
    <n v="1393552"/>
    <n v="1393552"/>
  </r>
  <r>
    <x v="17"/>
    <n v="3"/>
    <n v="97541"/>
    <s v="MED CR 29 / CR 46"/>
    <x v="3"/>
    <s v="Ohio Bridge Partnership Program  2 Bridge Replacements Medina County  MED CR 029 04.69 / MED CR 046 03.41"/>
    <m/>
    <n v="1140278"/>
    <n v="1140278"/>
    <n v="1140278"/>
  </r>
  <r>
    <x v="17"/>
    <n v="3"/>
    <n v="97548"/>
    <s v="HUR CR 0048 00.55"/>
    <x v="3"/>
    <s v="Ohio Bridge Partnership Program Bridge ReplacementHUR TR 048 00.55"/>
    <m/>
    <n v="732684"/>
    <n v="732684"/>
    <n v="732684"/>
  </r>
  <r>
    <x v="17"/>
    <n v="3"/>
    <n v="97549"/>
    <s v="MED TR 33 / CR 4"/>
    <x v="3"/>
    <s v="Ohio Bridge Partnership Program 2 Bridge Replacements MED TR 033 03.23 / MED CR 004 07.19"/>
    <m/>
    <n v="953238"/>
    <n v="953238"/>
    <n v="953238"/>
  </r>
  <r>
    <x v="17"/>
    <n v="4"/>
    <n v="93487"/>
    <s v="MAH SR 0164 05.27"/>
    <x v="3"/>
    <s v="Replacement and widening of sfn# 5003229."/>
    <m/>
    <n v="5000000"/>
    <n v="5000000"/>
    <n v="5000000"/>
  </r>
  <r>
    <x v="17"/>
    <n v="4"/>
    <n v="97402"/>
    <s v="POR OBPP15 CR 47/CR 50/CR 72"/>
    <x v="3"/>
    <s v="FY 2015 Ohio bridge partnership program...replace the following structures:SFN 6731252 POR-CR 47-5.49 Industry Road bridge over Barrell RunSFN 6739555 POR-CR 50-3.71 Stroup Rd over Unnamed StreamSFN 6734952 POR-CR 72-0.43 Johnnycake Road over Feeder Canal"/>
    <m/>
    <n v="1175001"/>
    <n v="1175001"/>
    <n v="1175001"/>
  </r>
  <r>
    <x v="17"/>
    <n v="4"/>
    <n v="97411"/>
    <s v="STA OBPP15 CR 25/TR 153/CR 212"/>
    <x v="3"/>
    <s v="FY 2015 Ohio bridge partnership program...replace the following structures:SFN 7633491 STA-CR 25-0.71 Aebi Avenue over Beech Creek SFN 7633270 STA-CR 212-0.18 High Mill Ave NW over Mudbrook Creek SFN 7634188 STA-TR 153-1.15 Elson St SE over Little Sandy C"/>
    <m/>
    <n v="1512000"/>
    <n v="1512000"/>
    <n v="1512000"/>
  </r>
  <r>
    <x v="17"/>
    <n v="4"/>
    <n v="97420"/>
    <s v="TRU OBPP15 CH 287/TR 237"/>
    <x v="3"/>
    <s v="FY 2015 Ohio bridge partnership program...replace the following structures:SFN 7843836 TRU-TR 237-00.41 Fenton Rd NW over Baughman Creek, SFN 7845073 TRU-CH 287-1.11 Barclay North Rd over Unnamed Stream, replacing both structures."/>
    <m/>
    <n v="745000"/>
    <n v="745000"/>
    <n v="745000"/>
  </r>
  <r>
    <x v="17"/>
    <n v="4"/>
    <n v="98061"/>
    <s v="SUM 76/77 7.58 / 9.59"/>
    <x v="6"/>
    <s v="Widening  of SFN 7702671, SUM-IR77-9.58L, in Coventry Township, Summit County, Ohio. Deck replacement of SFN 7705794, Pedestrian bridge at Chester, in the City of Akron, Summit County, Ohio."/>
    <m/>
    <n v="2007900"/>
    <n v="2007900"/>
    <n v="2007900"/>
  </r>
  <r>
    <x v="17"/>
    <n v="5"/>
    <n v="93273"/>
    <s v="FAI US 22 23.88"/>
    <x v="21"/>
    <s v="Two Step Low Bid Design Build Project.  Replace existing truss bridge with new beam bridge, with new piers and abutments. Project will use the design-build process for design and construction."/>
    <n v="6700670.2000000002"/>
    <n v="6837640"/>
    <n v="6700670.2000000002"/>
    <n v="6700670.2000000002"/>
  </r>
  <r>
    <x v="17"/>
    <n v="5"/>
    <n v="97470"/>
    <s v="COS CR 19/LIC CR 204/TR 211"/>
    <x v="3"/>
    <s v="Design-Build contract to replace 3 deficient bridges under the Governor's Ohio Bridge Partnership  Program - District 5 Group 1.  Location 1 (SFN 1631578) is the deficient 25 foot bridge located 0.09 miles west of SR 83 carrying CR 19 over Big Run; Locati"/>
    <m/>
    <n v="1268789.3"/>
    <n v="1268789.3"/>
    <n v="1268789.3"/>
  </r>
  <r>
    <x v="17"/>
    <n v="5"/>
    <n v="97472"/>
    <s v="GUE CR 366/MUS CR 31/38"/>
    <x v="3"/>
    <s v="Replacement of 3 deficient local bridges as part of the Governor's Ohio Bridge Partnership Program - Distict 5 Group 4. Location 1 (SFN 3030814) is the deficient 29 foot bridge located 0.27 miles south of CR 633 (Eckleberry Rd) carrying CR 366 over a stre"/>
    <m/>
    <n v="1575924.1"/>
    <n v="1575924.1"/>
    <n v="1575924.1"/>
  </r>
  <r>
    <x v="17"/>
    <n v="5"/>
    <n v="97478"/>
    <s v="LIC TR 303 06.45"/>
    <x v="3"/>
    <s v="Replacement of deficient bridge as part of the Governor's Ohio Bridge Partnership Program - District 5 Group 3. This location (SFN 4537009) is the deficient 51 foot bridge located 0.44 miles north of TR 308 (Ridgely Tract Rd) carrying TR 303 (Licking Trai"/>
    <m/>
    <n v="463727.41"/>
    <n v="463727.41"/>
    <n v="463727.41"/>
  </r>
  <r>
    <x v="17"/>
    <n v="6"/>
    <n v="77572"/>
    <s v="MAD SR 665 3.950"/>
    <x v="3"/>
    <s v="Replace structure over Deer Creek. No R/W is anticipated."/>
    <n v="898876"/>
    <n v="944760"/>
    <n v="898876"/>
    <n v="898876"/>
  </r>
  <r>
    <x v="17"/>
    <n v="6"/>
    <n v="96474"/>
    <s v="MAR US 23 12.650"/>
    <x v="14"/>
    <s v="Rehabilitate and raise Marion-Williamsport Road structure over US23"/>
    <m/>
    <n v="2074000"/>
    <n v="2074000"/>
    <n v="2074000"/>
  </r>
  <r>
    <x v="17"/>
    <n v="6"/>
    <n v="97613"/>
    <s v="MRW CR 201/TR 198 (6-1)"/>
    <x v="3"/>
    <s v="Ohio Bridge Partnership Program Package 6-1.Replace MRW-CR 201 (Ramey Rd) structure over a tributary of Dry Creek SFN 5930391Replace MRW-TR 198 (Mt Liberty Chesterville Rd) structure over Dry Creek SFN 5930340"/>
    <m/>
    <n v="436000"/>
    <n v="436000"/>
    <n v="436000"/>
  </r>
  <r>
    <x v="17"/>
    <n v="6"/>
    <n v="97616"/>
    <s v="PIC CR 8/CR 9 (6-2)"/>
    <x v="3"/>
    <s v="Ohio Bridge Partnership Program Package 6-2Replace PIC-CR 8-2.29 (Winchester Rd) structure over Slate Run  SFN 6532160Replace PIC-CR 9-3.88 (Kingston Pike) structure over Scippo Creek  SFN 6533841"/>
    <m/>
    <n v="1702800"/>
    <n v="1702800"/>
    <n v="1702800"/>
  </r>
  <r>
    <x v="17"/>
    <n v="6"/>
    <n v="97618"/>
    <s v="MRW CR131/137/28 TR132/138 (6-3)"/>
    <x v="3"/>
    <s v="Ohio Bridge Partnership Program Package 6-3Replace MRW-CR 131-0.31 (Tabor Rd) structure over Shaw Creek  SFN 5931126Replace MRW-CR 137-0.70 (Curtis Rd) structure over Shaw Creek  SFN 5931789Replace MRW-CR 137-0.70 (Curtis Rd) structure over Shaw Creek  SF"/>
    <m/>
    <n v="2390300"/>
    <n v="2390300"/>
    <n v="2390300"/>
  </r>
  <r>
    <x v="17"/>
    <n v="6"/>
    <n v="97623"/>
    <s v="MRW TR161/TR166/TR191/TR21 (6-4)"/>
    <x v="3"/>
    <s v="Ohio Bridge Partnership Program Package 6-4Replace MRW-TR 161-0.25 (Phillips Rd) structure over Alum Creek  SFN 5931622Replace MRW-TR 166-0.28 (Pompey Rd) structure over Turkey Run  SFN 5932238Replace MRW-TR 191-1.00 (Bennington Harmon Rd) structure over"/>
    <m/>
    <n v="1156000"/>
    <n v="1156000"/>
    <n v="1156000"/>
  </r>
  <r>
    <x v="17"/>
    <n v="6"/>
    <n v="97627"/>
    <s v="MAD CR 113/CR 84/TR 48 (6-5)"/>
    <x v="3"/>
    <s v="Ohio Bridge Partnership Program Package 6-5Replace MAD-CR 113-0.60 (Tradersville-Brighton Rd) structure over Georges Creek SFN 4931726.  0.60 mi NE of Clark County LineReplace MAD-CR 84-2.51 (Van Wagner Rd) structure over Bradford Creek SFN 4930576.  2.51"/>
    <m/>
    <n v="875500"/>
    <n v="875500"/>
    <n v="875500"/>
  </r>
  <r>
    <x v="17"/>
    <n v="6"/>
    <n v="97629"/>
    <s v="MAR TR 28D/MRW CR 30/TR 50 (6-6)"/>
    <x v="3"/>
    <s v="Ohio Bridge Partnership Program Package 6-6Replace MAR-TR 28D-3.78 (Dry Lane Rd S) structure over Clements Ditch SFN 5130603.  0.8 mi N of Wildcat Pike (CR 33)Replace MRW-CR 30-6.28 (Mt Gilead-Iberia Galion Rd) structure over Tributary of Thorne Run SFN 5"/>
    <m/>
    <n v="743500"/>
    <n v="743500"/>
    <n v="743500"/>
  </r>
  <r>
    <x v="17"/>
    <n v="7"/>
    <n v="97776"/>
    <s v="MOT CR 46"/>
    <x v="3"/>
    <s v="Ohio Bridge Partnership ProgramReplace bridge super structure SFN 5738121 MOT 46-0124 Hemple Road Over Stream.Montgomery County Engineer"/>
    <m/>
    <n v="355014.94"/>
    <n v="355014.94"/>
    <n v="355014.94"/>
  </r>
  <r>
    <x v="17"/>
    <n v="8"/>
    <n v="97568"/>
    <s v="WAR Carlisle &amp; Mason Des-Build"/>
    <x v="3"/>
    <s v="Replacement of Bridge No. WAR-MONTG-0011 (SFN: 8361029) in the City of Carlisle. Rehabilitation of Bridge No. WAR-HANOV-0005 (SFN: 8362165) in the City of Mason."/>
    <m/>
    <n v="629530"/>
    <n v="629530"/>
    <n v="629530"/>
  </r>
  <r>
    <x v="17"/>
    <n v="8"/>
    <n v="97569"/>
    <s v="BUT/CLE TR 8/960 Des-Build"/>
    <x v="3"/>
    <s v="Replacement of Bridge No. BUT-TR 8-0002 (SFN: 0933910) which carries Strebee Road over a tributary to Elk Creek, and Bridge No. CLE-TR 960-0010 (SFN: 1331957) which carries Old US-52 over Pond Run."/>
    <m/>
    <n v="896390"/>
    <n v="896390"/>
    <n v="896390"/>
  </r>
  <r>
    <x v="17"/>
    <n v="8"/>
    <n v="97575"/>
    <s v="CLE CR 45 3.26 Des-Build"/>
    <x v="3"/>
    <s v="Replacement of Bridge No. CLE-CR 45-0326 (SFN: 1359495) which carries Felicity Cedron Rural Road over Slickaway Run."/>
    <m/>
    <n v="440770"/>
    <n v="440770"/>
    <n v="440770"/>
  </r>
  <r>
    <x v="17"/>
    <n v="9"/>
    <n v="19415"/>
    <s v="SCI SR 823 0.00 Ports ByPass"/>
    <x v="34"/>
    <s v="It is proposed to construct a new Bypass beginning @ US52 (SR823 SLM 0.00), north and terminate @ US23 (SR823 SLM 16.78).The project includes 5 new interchanges and several new bridges. Portsmouth Bypass was previously programmed under 3 PID's. Phase 1 wa"/>
    <m/>
    <n v="370347088"/>
    <n v="370347088"/>
    <n v="370347088"/>
  </r>
  <r>
    <x v="17"/>
    <n v="9"/>
    <n v="94121"/>
    <s v="ADA-32-16.99 &amp; 19.42 L&amp;R"/>
    <x v="14"/>
    <s v="It is proposed to perform a deck overlay on the following structures:ADA-32-16.99 L&amp;R And deck replacement on the following structuresADA-32-19.42 L&amp;R"/>
    <m/>
    <n v="3174748.95"/>
    <n v="3174748.95"/>
    <n v="3174748.95"/>
  </r>
  <r>
    <x v="17"/>
    <n v="9"/>
    <n v="96258"/>
    <s v="JAC DICKA/HUR 0023/0062"/>
    <x v="3"/>
    <s v="It is proposed to replace the Huron Street Bridge and the Dickason Street Bridge. Part of Ohio Brdg Partnership"/>
    <m/>
    <n v="575080"/>
    <n v="575080"/>
    <n v="575080"/>
  </r>
  <r>
    <x v="17"/>
    <n v="9"/>
    <n v="97109"/>
    <s v="HIG - County Bridge 9"/>
    <x v="3"/>
    <s v="Replacement of deficient bridges in Highland County as part of the Governor's Ohio Bridge Partnership Initiative. Package 9"/>
    <n v="409694.85"/>
    <n v="390160"/>
    <n v="409694.85"/>
    <n v="409694.85"/>
  </r>
  <r>
    <x v="17"/>
    <n v="9"/>
    <n v="97556"/>
    <s v="LAW CR4/CR6/CR13 0014/0870/0206"/>
    <x v="3"/>
    <s v="Replace CR 4 (SFN 4430328), CR 6(4432002), CR 13(4432983) in Lawrence Co. Part of Ohio Brdg Partenership"/>
    <m/>
    <n v="727980"/>
    <n v="727980"/>
    <n v="727980"/>
  </r>
  <r>
    <x v="17"/>
    <n v="9"/>
    <n v="97557"/>
    <s v="SCI Var. Brdg Partnership 2015"/>
    <x v="3"/>
    <s v="SCI Co TR79 (SFN 7332785), TR262 (SFN 7334362). Part of Ohio Brdg Part."/>
    <m/>
    <n v="0"/>
    <n v="0"/>
    <n v="0"/>
  </r>
  <r>
    <x v="17"/>
    <n v="10"/>
    <n v="22523"/>
    <s v="WAS SR 7 10.12"/>
    <x v="35"/>
    <s v="FOUR-LANE RESURFACING PROJECT using Mill and Fill process.  PM for WAS 7 10.12-14.05."/>
    <n v="5961336"/>
    <n v="5787920"/>
    <n v="5961336"/>
    <n v="5961336"/>
  </r>
  <r>
    <x v="17"/>
    <n v="10"/>
    <n v="97765"/>
    <s v="ATH CR 17/Var 0.12/Var"/>
    <x v="3"/>
    <s v="Replacement of deficient bridges in Athens County as part of the Ohio Bridge Partnership Program.ATH CR17C 0.12 (SFN 0550108)ATH CR48C 1.15 (SFN 0537837)ATH CR90C 4.05 (SFN 0546429)ATH TR129T 3.32 (SFN 0545538)"/>
    <m/>
    <n v="955959"/>
    <n v="955959"/>
    <n v="955959"/>
  </r>
  <r>
    <x v="17"/>
    <n v="10"/>
    <n v="97771"/>
    <s v="MEG CR 29/TR 262 0.01/0.25"/>
    <x v="3"/>
    <s v="Bridge replacement project of deficient bridges in Meigs County as part of the Ohio Bridge Partnership Program.MEG 12029 0.01 (SFN 5342120)MEG 2262 0.25 (SFN 5332168)"/>
    <m/>
    <n v="593069"/>
    <n v="593069"/>
    <n v="593069"/>
  </r>
  <r>
    <x v="17"/>
    <n v="10"/>
    <n v="98566"/>
    <s v="MOE CR 16 3.36"/>
    <x v="3"/>
    <s v="Bridge replacement project of a deficient bridge in Monroe County as part of the Ohio Bridge Partnership Program. MOE CR 16 3.36, (SFN 5632358)."/>
    <m/>
    <n v="436545"/>
    <n v="436545"/>
    <n v="436545"/>
  </r>
  <r>
    <x v="17"/>
    <n v="11"/>
    <n v="97840"/>
    <s v="BEL OBPP CR4/TR 289/TR304/TR426"/>
    <x v="3"/>
    <s v="OBPP - Replacement of 4 deficient bridges in Belmont county. District package 1.  BEL CR 4 9.62, BEL-TR 289 0.91, BEL TR 304 2.27, BEL TR 426 0.05"/>
    <m/>
    <n v="1274197"/>
    <n v="1274197"/>
    <n v="1274197"/>
  </r>
  <r>
    <x v="17"/>
    <n v="11"/>
    <n v="97845"/>
    <s v="HOL OBPP CR 207 0.06"/>
    <x v="3"/>
    <s v="OBPP - Replacemtn of one deficient bridge in Holmes county. District package 7. HOL-CR 207-0.06"/>
    <m/>
    <n v="770000"/>
    <n v="770000"/>
    <n v="770000"/>
  </r>
  <r>
    <x v="17"/>
    <n v="12"/>
    <n v="90557"/>
    <s v="LAK CASHEN ROAD"/>
    <x v="3"/>
    <s v="CEAO Bridge Replacement Project; Local-let Design Build"/>
    <m/>
    <n v="772576.82"/>
    <n v="772576.82"/>
    <n v="772576.82"/>
  </r>
  <r>
    <x v="17"/>
    <n v="12"/>
    <n v="98695"/>
    <s v="CUY SR 010 20.98"/>
    <x v="1"/>
    <s v="Opportunity Corridor Project: Section 2 (formerly 2A); New Construction from East 93rd Street to Quebec Avenue in the City of Cleveland. Construct new bridge over Norfolk Southern and GCRTA tracks. Extend platform and install ADA compliant stair elevator"/>
    <m/>
    <n v="39402587.140000001"/>
    <n v="39402587.140000001"/>
    <n v="39402587.140000001"/>
  </r>
  <r>
    <x v="18"/>
    <n v="1"/>
    <n v="97505"/>
    <s v="HAR CR 155 OBPP"/>
    <x v="3"/>
    <s v="Part of the Ohio Bridge Partnership Program.  Replace existing CR 155 bridge over Taylor Creek (SFN 3346900).  Design-Build contract."/>
    <m/>
    <n v="532224"/>
    <n v="532224"/>
    <n v="532224"/>
  </r>
  <r>
    <x v="18"/>
    <n v="1"/>
    <n v="97506"/>
    <s v="ALL CR 222/TR 87/TR 108 OBPP"/>
    <x v="3"/>
    <s v="Part of the Ohio Bridge Partnership Program.  Replace existing CR 222 (Napoleon Rd) bridge over Little Hog creek (SFN 0238872) between Rumbaugh Rd and Swaney Rd , TR 87 (Hook Waltz Rd) bridge over Little Cranberry Creek (SFN 0243329) between Mayberry Rd a"/>
    <m/>
    <n v="1183644"/>
    <n v="1183644"/>
    <n v="1183644"/>
  </r>
  <r>
    <x v="18"/>
    <n v="2"/>
    <n v="97643"/>
    <s v="HEN/WOO Keyser/CR46 Var Gp6 FY16"/>
    <x v="6"/>
    <s v="An OBPP funded project to repair/replace v arious bridges in Wood County and one bridge in Village of Deshler in Henry County; perform necessary related work."/>
    <m/>
    <n v="2970000"/>
    <n v="2970000"/>
    <n v="2970000"/>
  </r>
  <r>
    <x v="18"/>
    <n v="2"/>
    <n v="97644"/>
    <s v="WOO CR9/TR92/TR111 Var Gp 7 FY16"/>
    <x v="6"/>
    <s v="An OBPP funded project to rehab/replace various bridges in Wood County; perform necessary related work. Invite Rossford to the field review &amp; scoping meeting"/>
    <m/>
    <n v="2925000"/>
    <n v="2925000"/>
    <n v="2925000"/>
  </r>
  <r>
    <x v="18"/>
    <n v="2"/>
    <n v="97646"/>
    <s v="WIL CR4 0.13 Gp 9 FY16"/>
    <x v="3"/>
    <s v="An OBPP funded project to replace/rehab CR-4 bridge over XXXXXXX; peform necssary related work."/>
    <m/>
    <n v="220000"/>
    <n v="220000"/>
    <n v="220000"/>
  </r>
  <r>
    <x v="18"/>
    <n v="2"/>
    <n v="97649"/>
    <s v="LUC Crabb Rd Gp 5 Muni FY16"/>
    <x v="6"/>
    <s v="An OBPP funded project to replace/Rehab bridge on Crabb Rd over Shantee Creek in Toledo; perform necessary related work."/>
    <m/>
    <n v="660000"/>
    <n v="660000"/>
    <n v="660000"/>
  </r>
  <r>
    <x v="18"/>
    <n v="2"/>
    <n v="97650"/>
    <s v="HEN Stevenson St Gp 6 FY16"/>
    <x v="3"/>
    <s v="An OBPP funded project to replace a bridge over Oberhaus Creek incity of Napoleon; perform necessary related work."/>
    <m/>
    <n v="440000"/>
    <n v="440000"/>
    <n v="440000"/>
  </r>
  <r>
    <x v="18"/>
    <n v="3"/>
    <n v="92515"/>
    <s v="LOR TR 0073 03.54 (Hughes Rd)"/>
    <x v="3"/>
    <s v="Bridge Replacement"/>
    <m/>
    <n v="1175900"/>
    <n v="1175900"/>
    <n v="1175900"/>
  </r>
  <r>
    <x v="18"/>
    <n v="3"/>
    <n v="97544"/>
    <s v="HUR TR 107 / CR 138 / RIC CR 184"/>
    <x v="3"/>
    <s v="Ohio Bridge Partnership Program 3 Bridge Replacements HUR TR 107 00.16 (Plymouth East over East Branch of the Huron River)HUR CR 138 01.91 (Fairfield Angling over East Branch of the Huron River)RIC CR 184 02.17 (Kuhn Road over Marsh Run)"/>
    <m/>
    <n v="1292100"/>
    <n v="1292100"/>
    <n v="1292100"/>
  </r>
  <r>
    <x v="18"/>
    <n v="3"/>
    <n v="97551"/>
    <s v="LOR TR 15 / TR 129 / MED CR 44"/>
    <x v="3"/>
    <s v="Ohio Bridge Partnership Program 4 Bridge ReplacementsLOR TR 015 02.42 / LOR TR 129 00.67 / MED CR 044 04.70"/>
    <m/>
    <n v="2377898"/>
    <n v="2377898"/>
    <n v="2377898"/>
  </r>
  <r>
    <x v="18"/>
    <n v="3"/>
    <n v="97552"/>
    <s v="RIC CR 371 / TR 37 / CR 48"/>
    <x v="3"/>
    <s v="Ohio Bridge Partnership Program RIC CR 0371 02.86, Moffet Rd/Union St. over unamed branchRIC TR 0037 00.19, Shauk Rd over Cedar ForkRIC CR 0048 01.61, Millsboro West Rd. over unamed creek"/>
    <m/>
    <n v="1144800"/>
    <n v="1144800"/>
    <n v="1144800"/>
  </r>
  <r>
    <x v="18"/>
    <n v="3"/>
    <n v="97553"/>
    <s v="MED MR 4 / TR 170 / Harmony St."/>
    <x v="3"/>
    <s v="Ohio Bridge Partnership Program 3 Bridge ReplacementsMED MR 004 00.00 / MED TR 170 00.65 / MED Harmony St"/>
    <m/>
    <n v="1512297"/>
    <n v="1512297"/>
    <n v="1512297"/>
  </r>
  <r>
    <x v="18"/>
    <n v="3"/>
    <n v="97554"/>
    <s v="LOR MR 1 / TR 137"/>
    <x v="3"/>
    <s v="Ohio Bridge Partnership Program 2 Bridge Replacements LOR MR 001 00.00/LOR TR 137 00.07"/>
    <m/>
    <n v="1080600"/>
    <n v="1080600"/>
    <n v="1080600"/>
  </r>
  <r>
    <x v="18"/>
    <n v="3"/>
    <n v="98627"/>
    <s v="RIC CR 0048 04.18"/>
    <x v="3"/>
    <s v="Replace a SFN 7033990 on CR 48 AKA Millsboro West Road over an unnamed stream using the OBPP by Design/Build"/>
    <m/>
    <n v="264537"/>
    <n v="264537"/>
    <n v="264537"/>
  </r>
  <r>
    <x v="18"/>
    <n v="3"/>
    <n v="98628"/>
    <s v="MED CR 0037 08.19"/>
    <x v="3"/>
    <s v="OBPP Design/Build SFN 5234026 on CR 37 AKA Remsen Road over a branch of the East Branch of the Rocky River"/>
    <m/>
    <n v="255528"/>
    <n v="255528"/>
    <n v="255528"/>
  </r>
  <r>
    <x v="18"/>
    <n v="4"/>
    <n v="97404"/>
    <s v="POR OBPP16 TR 240/TR 280/MR 277"/>
    <x v="3"/>
    <s v="FY 2016 Ohio bridge partnership program...replace the following structures:SFN 6734464 POR-TR 280-0.47 Norton Rd over Silver CreekSFN 6730558 POR-TR 240-0.24 Canada Road over Trib of Cuyahoga RiverSFN 6760023 POR-MR 277-0.04 Allen Drive over Fish Creek"/>
    <m/>
    <n v="1002000"/>
    <n v="1002000"/>
    <n v="1002000"/>
  </r>
  <r>
    <x v="18"/>
    <n v="4"/>
    <n v="97410"/>
    <s v="STA TR 118/TR 196/MR 1400 OPBB"/>
    <x v="3"/>
    <s v="FY 2015 Ohio bridge partnership program...replace the following structures:SFN 7633904 STA-TR 118-6.05 Freed St SE over Hugle RunSFN 7670907 STA-TR 196-0.06 Easthill St SE over W Branch Nimishillen Creek (City of North Canton)SFN 7666187 STA-MR 1400-0.55"/>
    <m/>
    <n v="1285000"/>
    <n v="1285000"/>
    <n v="1285000"/>
  </r>
  <r>
    <x v="18"/>
    <n v="4"/>
    <n v="97418"/>
    <s v="TRU OBPP16 TR 33/CR 56/CR 108"/>
    <x v="3"/>
    <s v="FY 2016 Ohio bridge partnership program...replace the following structures:SFN 7841175 TRU-CR 56-3.10 Niles Vienna Rd over Liberty Lake Stream,SFN 7835248 TRU-CR 108-04.21 Risher Rd over Duck Creek,SFN 7841272 TRU-TR 33-3.31 Pleasant Valley Rd over Squaw"/>
    <m/>
    <n v="1345000"/>
    <n v="1345000"/>
    <n v="1345000"/>
  </r>
  <r>
    <x v="18"/>
    <n v="5"/>
    <n v="97473"/>
    <s v="KNO CR 13/TR 399/TR366"/>
    <x v="3"/>
    <s v="Replacement of 3 deficient local bridges as part of the Governor's Ohio Bridge Partnership Program - District 5 Group 2. Location 1 (SFN 4234308) is the deficient 85 foot bridge located 0.01 miles east of CR 59 (Braddock Rd) carrying CR 13 (Green Valley R"/>
    <m/>
    <n v="2512400"/>
    <n v="2512400"/>
    <n v="2512400"/>
  </r>
  <r>
    <x v="18"/>
    <n v="5"/>
    <n v="97515"/>
    <s v="MUS CR 31/38/71/301 Various"/>
    <x v="3"/>
    <s v="Replacement of 4 deficient local bridges as part of the Governor's Ohio Bridge Partnership Program - District 5 Group 5. Location 1 (SFN 6030106) is the deficient 28 foot bridge located 0.09 miles south east of CR 45 (Cutter Lake Rd) carrying CR 31 (Rural"/>
    <m/>
    <n v="2635600"/>
    <n v="2635600"/>
    <n v="2635600"/>
  </r>
  <r>
    <x v="18"/>
    <n v="5"/>
    <n v="97879"/>
    <s v="LIC SR 161 02.30"/>
    <x v="36"/>
    <s v="Construction of interchange facility along SR 161 near the Mink Street Road overpass."/>
    <m/>
    <m/>
    <n v="0"/>
    <n v="0"/>
  </r>
  <r>
    <x v="18"/>
    <n v="6"/>
    <n v="16707"/>
    <s v="MAD TR 24 02.750"/>
    <x v="3"/>
    <s v="Replacement of deficient narrow structure over Little Darby Creek"/>
    <m/>
    <n v="1486000"/>
    <n v="1486000"/>
    <n v="1486000"/>
  </r>
  <r>
    <x v="18"/>
    <n v="6"/>
    <n v="95706"/>
    <s v="DEL GEMINI PKWY EXT"/>
    <x v="1"/>
    <s v="Extend Gemini Pkwy from Orion Place eastward to Worthington Rd.  Intersection work on E Powell Road"/>
    <m/>
    <n v="5365554.78"/>
    <n v="5365554.78"/>
    <n v="5365554.78"/>
  </r>
  <r>
    <x v="18"/>
    <n v="6"/>
    <n v="97630"/>
    <s v="MRW CR180/TR 175/TR 82 (6-7)"/>
    <x v="3"/>
    <s v="Ohio Bridge Partnership Program Package 6-7Replace MRW-CR 180-0.19 (Dailey Rd) structure over Kokosing river SFN 5932157.  0.2 mi N of Penlan Rd (CR 179)Replace MRW-TR 175-0.12 (Shurr Rd) structure over South Branch of Kokosing river SFN 5931894.  0.1 mi"/>
    <m/>
    <n v="1206500"/>
    <n v="1206500"/>
    <n v="1206500"/>
  </r>
  <r>
    <x v="18"/>
    <n v="6"/>
    <n v="97850"/>
    <s v="MAR CR138C/MRW TR129/TR152 (6-8)"/>
    <x v="3"/>
    <s v="Ohio Bridge Partnership Program Package 6-8Replace MAR-CR 138 C -1.64 (Barks Rd East) structure over Qu Qua Ditch SFN 5132347.  0.3 mi E of SR 423Replace MRW-TR 129-0.14 (Bennett Rd) structure over Whetstone Creek SFN 5931614.  0.2 mi E of Olds Rd (TR 128"/>
    <m/>
    <n v="1481100"/>
    <n v="1481100"/>
    <n v="1481100"/>
  </r>
  <r>
    <x v="18"/>
    <n v="6"/>
    <n v="97851"/>
    <s v="MRW CR109/CR20/TR110/TR121 (6-9)"/>
    <x v="3"/>
    <s v="Ohio Bridge Partnership Program Package 6-9Replace MRW-CR 109-0.86 (Pulaskiville Rd) structure over Kokosing River SFN 5932769.  0.9 mi E of SR 95Replace MRW-CR 20-2.40 (Williamsport-Bloomingrove Rd) structure over Kokosing River SFN 5933005.  0.3 mi N of"/>
    <m/>
    <n v="1450724"/>
    <n v="1450724"/>
    <n v="1450724"/>
  </r>
  <r>
    <x v="18"/>
    <n v="6"/>
    <n v="97852"/>
    <s v="FRA-Beechtree Rd (6-10)"/>
    <x v="3"/>
    <s v="Ohio Bridge Partnership Program Package 6-10Replace Beechtree Rd structure (SFN 2567660) over Mason Run.  0.5 mi S of Broad ST (SR 16)"/>
    <m/>
    <n v="415789"/>
    <n v="415789"/>
    <n v="415789"/>
  </r>
  <r>
    <x v="18"/>
    <n v="7"/>
    <n v="97836"/>
    <s v="CLA/MIA/MOT CR35/21/MR 43/MR163"/>
    <x v="3"/>
    <s v="Ohio Bridge Parnership Program Replace 5531179 MIA CR 21-0632 N Casstown/Sidney Rd over Lost Creek - Miami County EngineerReplace 5769019 MOT 43-0080 Old Mill Road over Pigeye Creek - City of ClaytonReplace 1239503 CLA 350-0459 Moorefield Road over Buck C"/>
    <m/>
    <n v="2389572.9"/>
    <n v="2389572.9"/>
    <n v="2389572.9"/>
  </r>
  <r>
    <x v="18"/>
    <n v="8"/>
    <n v="84613"/>
    <s v="CLE SR 32 7.69N"/>
    <x v="14"/>
    <s v="Replace continuous slab superstructure of bridge CLE-32-0769N."/>
    <m/>
    <n v="1262800"/>
    <n v="1262800"/>
    <n v="1262800"/>
  </r>
  <r>
    <x v="18"/>
    <n v="8"/>
    <n v="90438"/>
    <s v="PRE CR 45 6.89 Des-Build Br Repl"/>
    <x v="3"/>
    <s v="Project includes replacement of structurally deficient Bridge No. PRE-CR 45-0100 (SFN: 6835414), which serves to carry CR-45 over Paint Creek. Improvements include pavement repairs, and improvements to the vertical alignment/profile of the roadway."/>
    <m/>
    <n v="388000"/>
    <n v="388000"/>
    <n v="388000"/>
  </r>
  <r>
    <x v="18"/>
    <n v="8"/>
    <n v="97570"/>
    <s v="PRE CR 21/97 Des-Build"/>
    <x v="3"/>
    <s v="Replacement of Bridge No. PRE-CR 21-0495 (SFN: 6830374) which carries Greenbush Road over Pleasant Run, PRE-CR 97-0290 (SFN: 6836348) which carries Concord Road over Four Mile Creek, and PRE-CR 97-0300 (SFN: 6830242) which carries Halderman Road over Ride"/>
    <m/>
    <n v="1338000"/>
    <n v="1338000"/>
    <n v="1338000"/>
  </r>
  <r>
    <x v="18"/>
    <n v="8"/>
    <n v="97574"/>
    <s v="PRE CALNT 0.05 New Paris Des-Bld"/>
    <x v="3"/>
    <s v="Replacement of Bridge No. PRE-CALNT-0005 (SFN: 6842356) which carries Walnut Street over an unnamed tributary stream in the Village of New Paris, OH."/>
    <m/>
    <n v="325001"/>
    <n v="325001"/>
    <n v="325001"/>
  </r>
  <r>
    <x v="18"/>
    <n v="8"/>
    <n v="98904"/>
    <s v="WAR CR 7 8.46 Design-Build"/>
    <x v="3"/>
    <s v="Replacement of Bridge No. WAR-CR 7-0846 (SFN: 8330441) which carries Wilmington Road over Gum Run."/>
    <m/>
    <n v="442596"/>
    <n v="442596"/>
    <n v="442596"/>
  </r>
  <r>
    <x v="18"/>
    <n v="9"/>
    <n v="87298"/>
    <s v="ADA US 52 12.49 Brdg Replace"/>
    <x v="3"/>
    <s v="It is proposed to replace the deficient structure (SFN0101982)."/>
    <m/>
    <n v="1572900"/>
    <n v="1572900"/>
    <n v="1572900"/>
  </r>
  <r>
    <x v="18"/>
    <n v="9"/>
    <n v="97558"/>
    <s v="ADA CO2E/CO2F/TR110 960/2915/004"/>
    <x v="3"/>
    <s v="ADA Co CR 02 (SFN 132160), CR 03 (SFN130621), TR 110 (SFN135216). Part of Ohio Brdg Partnership"/>
    <m/>
    <n v="881100"/>
    <n v="881100"/>
    <n v="881100"/>
  </r>
  <r>
    <x v="18"/>
    <n v="10"/>
    <n v="92435"/>
    <s v="MEG CR 35 3.75"/>
    <x v="3"/>
    <s v="Bridge replacement project. Replacement of a steel beam span on stone abutments. MEG CR 35 3.75, SFN 5334020."/>
    <m/>
    <n v="357281"/>
    <n v="357281"/>
    <n v="357281"/>
  </r>
  <r>
    <x v="18"/>
    <n v="10"/>
    <n v="95288"/>
    <s v="MOE CR 2 3.90"/>
    <x v="3"/>
    <s v="Bridge replacement project. MOE CR 2 3.90, SFN 5630282. CEAO funded project."/>
    <m/>
    <n v="782100"/>
    <n v="782100"/>
    <n v="782100"/>
  </r>
  <r>
    <x v="18"/>
    <n v="10"/>
    <n v="97761"/>
    <s v="MRG CR 75 4.41"/>
    <x v="3"/>
    <s v="Replacement of deficient bridge on MRG-CR75-0W4.41 (SFN 5838673) as part of the Governor's Ohio Bridge Partnership Program."/>
    <m/>
    <n v="245268"/>
    <n v="245268"/>
    <n v="245268"/>
  </r>
  <r>
    <x v="18"/>
    <n v="10"/>
    <n v="97773"/>
    <s v="ATH CR 24/Var 1.35/Var"/>
    <x v="3"/>
    <s v="Bridge replacement project of deficient bridges in Athens County as part of the Ohio Bridge Partnership Program.ATH CR24C 1.35 (SFN 0534404)ATH CR343T 0.65 (SFN 0543632)ATH TR229T 0.85 (SFN 0545511)ATH TR265T 0.25 (SFN 0547697)"/>
    <m/>
    <n v="1108324"/>
    <n v="1108324"/>
    <n v="1108324"/>
  </r>
  <r>
    <x v="18"/>
    <n v="11"/>
    <n v="97839"/>
    <s v="BEL OBPP CR 72 12.16/CR 72 12.43"/>
    <x v="3"/>
    <s v="OBPP - Replacement of 2 deficient bridges in Belmont County. District package 2. BEL CR 72 12.16 and BEL CR 72 12.43."/>
    <m/>
    <n v="650160"/>
    <n v="650160"/>
    <n v="650160"/>
  </r>
  <r>
    <x v="18"/>
    <n v="11"/>
    <n v="97841"/>
    <s v="BEL OBPP CR 2 2.19"/>
    <x v="3"/>
    <s v="OBPP 0 Replacement of 1 deficient bridge in Belmont county.  District package 3."/>
    <m/>
    <n v="282700"/>
    <n v="282700"/>
    <n v="282700"/>
  </r>
  <r>
    <x v="18"/>
    <n v="11"/>
    <n v="97842"/>
    <s v="BEL OBPP CR 4 23.52/TR 291 0.01"/>
    <x v="3"/>
    <s v="OBPP - Replacemetn of 2 deficient bridges in Belmont county.  District package 4. BEL CR 4 23.52 and BEL TR 292 0.01."/>
    <m/>
    <n v="947160"/>
    <n v="947160"/>
    <n v="947160"/>
  </r>
  <r>
    <x v="18"/>
    <n v="11"/>
    <n v="97843"/>
    <s v="BEL OBPP TR 454 0.00"/>
    <x v="3"/>
    <s v="OBPP - Replacement of a deficient bridge in Belmont county. District package 5. BEL TR 454 0.00"/>
    <m/>
    <n v="544500"/>
    <n v="544500"/>
    <n v="544500"/>
  </r>
  <r>
    <x v="18"/>
    <n v="11"/>
    <n v="97844"/>
    <s v="COL OBPP TR 848 0.61"/>
    <x v="3"/>
    <s v="OBPP - Replacement of 1 deficient bridge in Columbiana county. District package 6. COL-TR 848 0.61"/>
    <m/>
    <n v="422400"/>
    <n v="422400"/>
    <n v="422400"/>
  </r>
  <r>
    <x v="18"/>
    <n v="11"/>
    <n v="97846"/>
    <s v="JEF OBPP CR 7 1.10/CR 7 2.45"/>
    <x v="3"/>
    <s v="OBPP - Replacement of 2 deficient bridges in Jefferson county. District package 8. JEF CR 7 2.45 and JEF CR 7 1.10"/>
    <m/>
    <n v="1710720"/>
    <n v="1710720"/>
    <n v="1710720"/>
  </r>
  <r>
    <x v="18"/>
    <n v="11"/>
    <n v="97847"/>
    <s v="JEF OBPP CR 10 2.62"/>
    <x v="3"/>
    <s v="OBPP - Replacement of one deficient bridge in Jefferson county. District Package 9. JEF-CR10 2.62."/>
    <m/>
    <n v="1448033"/>
    <n v="1448033"/>
    <n v="1448033"/>
  </r>
  <r>
    <x v="18"/>
    <n v="11"/>
    <n v="97848"/>
    <s v="JEF OBPP CR 50 1.24"/>
    <x v="3"/>
    <s v="OBPP - Replacement of one deficient bridge in Jefferson county. District package 10. JEF CR 50 1.24"/>
    <m/>
    <n v="798600"/>
    <n v="798600"/>
    <n v="798600"/>
  </r>
  <r>
    <x v="18"/>
    <n v="12"/>
    <n v="79671"/>
    <s v="CUY/SUM IR 077 00.00/32.73"/>
    <x v="4"/>
    <s v="Add lane and major rehab from the Ohio Turnpike to south of Oakes Road in Richfield and Brecksville."/>
    <m/>
    <n v="40900000"/>
    <n v="40900000"/>
    <n v="40900000"/>
  </r>
  <r>
    <x v="18"/>
    <n v="12"/>
    <n v="82388"/>
    <s v="CUY IR 077 13.80 CCG6B"/>
    <x v="3"/>
    <s v="CCG6B-CUY-77-13.80Remove and build a new longer bridge for Broadway (SR 14) over IR-77 and reconstruct  Ramp J5 and Ramp J6 to provide standard lane widths and merge distances.  The existing Broadway entrance ramp to IR 77 SB will be redirected along a ne"/>
    <m/>
    <n v="29700000"/>
    <n v="29700000"/>
    <n v="29700000"/>
  </r>
  <r>
    <x v="18"/>
    <n v="12"/>
    <n v="97497"/>
    <s v="CUY WETZEL AVENUE"/>
    <x v="3"/>
    <s v="Ohio Bridge Partnership Program Project - replace local bridges at Wetzel Avenue over Stickney Creek in the City of Cleveland."/>
    <m/>
    <n v="661579"/>
    <n v="661579"/>
    <n v="661579"/>
  </r>
  <r>
    <x v="19"/>
    <n v="3"/>
    <n v="14821"/>
    <s v="MED N Carpenter Road"/>
    <x v="2"/>
    <s v="Reconstruct Pavement, Sidewalks, Storm Sewers and Traffic Control. MPO's STP"/>
    <m/>
    <n v="11264926"/>
    <n v="11264926"/>
    <n v="11264926"/>
  </r>
  <r>
    <x v="19"/>
    <n v="3"/>
    <n v="93992"/>
    <s v="LOR CR 0042 04.12 (Bursley Rd)"/>
    <x v="3"/>
    <s v="The project will include removal of the existing structure and construction of new roadway approaches, concrete stub abutments on steel H piles, concrete wingwalls with a pre-stressed concrete box beam deck"/>
    <m/>
    <n v="956000"/>
    <n v="956000"/>
    <n v="956000"/>
  </r>
  <r>
    <x v="19"/>
    <n v="4"/>
    <n v="93501"/>
    <s v="SUM IR 0076 00.00"/>
    <x v="12"/>
    <s v="Complete pavement replacement from Medina County line to State Route 21. Pavement replacement and widening to six lanes from State Route 21 to approximately Central Ave."/>
    <m/>
    <n v="103969000"/>
    <n v="103969000"/>
    <n v="103969000"/>
  </r>
  <r>
    <x v="19"/>
    <n v="5"/>
    <n v="98579"/>
    <s v="GUE TR 365 00.86"/>
    <x v="3"/>
    <s v="Replacement of deficient local bridge (SFN 3030768) carrying TR 365 over Wills Creek.  Overall structure length is 155 feet.  Addition to the Ohio Bridge Partnership Program - District 5."/>
    <m/>
    <n v="1009470"/>
    <n v="1009470"/>
    <n v="1009470"/>
  </r>
  <r>
    <x v="19"/>
    <n v="5"/>
    <n v="98580"/>
    <s v="KNO TR 127 00.10"/>
    <x v="3"/>
    <s v="Addition to the Ohio Bridge Partnership Program - District 5.  Replacement of deficient local bridge (SFN 4235568) carrying CR 127 over Dry Creek.  Overall structure length is 95 feet."/>
    <m/>
    <n v="1074150"/>
    <n v="1074150"/>
    <n v="1074150"/>
  </r>
  <r>
    <x v="19"/>
    <n v="5"/>
    <n v="98581"/>
    <s v="MUS CR 5/TR 136 03.68/00.73"/>
    <x v="3"/>
    <s v="Addition to the Ohio Bridge Partnership Program - District 5.  Replacement of two deficient local bridges (SFNs 6032028 and 6034659).  MUS-CR5-W368 (SFN 6032028) carries Clay Pike Road over Little Salt Creek and is 31 feet long.  MUS-TR136-S073 (SFN 60346"/>
    <m/>
    <n v="532224"/>
    <n v="532224"/>
    <n v="532224"/>
  </r>
  <r>
    <x v="19"/>
    <n v="8"/>
    <n v="96450"/>
    <s v="BUT TR190 1.05 Cochran Rd Bridge"/>
    <x v="3"/>
    <s v="Replacement of Bridge No. BUT-TR 190-1.05 (SFN: 0931616), which carries Cochran Road over Indian Creek. In addition, horizontal and vertical alignment of Cochran Road associated with the bridge will be improved. Pavement will be widened approximately 4 fe"/>
    <m/>
    <n v="2295000"/>
    <n v="2295000"/>
    <n v="2295000"/>
  </r>
  <r>
    <x v="20"/>
    <n v="8"/>
    <n v="98689"/>
    <s v="HAM CR 67 2.19 Duck Creek Rd Ext"/>
    <x v="1"/>
    <s v="Extend Duck Creek Road to Madison Road near the intersection of Medpace Way. Minimize impacts to John P. Parker Elementary School to the extent possible. Two lane section with turn lanes at the intersections. New culvert will be required over Duck Creek."/>
    <m/>
    <m/>
    <n v="0"/>
    <n v="0"/>
  </r>
  <r>
    <x v="20"/>
    <n v="9"/>
    <n v="93983"/>
    <s v="SCI TR 99 4.81 Brdg Replace"/>
    <x v="3"/>
    <s v="On TR 99, Mackletree Road, 4.81m 0.29 miles from where it ends and intersects with SR125, it is proposed to replace the structure (SFN 7332882)."/>
    <m/>
    <n v="1578785"/>
    <n v="1578785"/>
    <n v="1578785"/>
  </r>
  <r>
    <x v="20"/>
    <n v="10"/>
    <n v="93151"/>
    <s v="GAL CR 121 1.52"/>
    <x v="3"/>
    <s v="Bridge replacement project. GAL CR 121 1.52 (SFN 2740516)."/>
    <m/>
    <n v="290000"/>
    <n v="290000"/>
    <n v="290000"/>
  </r>
  <r>
    <x v="20"/>
    <n v="10"/>
    <n v="96485"/>
    <s v="D10 FLAT SHEET SIGN FY2018"/>
    <x v="0"/>
    <s v="Flat Sheet sign replacement project in FY2018. Routes and sections in HOC/VIN/WAS Counties."/>
    <m/>
    <n v="1712000"/>
    <n v="1712000"/>
    <n v="1712000"/>
  </r>
  <r>
    <x v="20"/>
    <n v="10"/>
    <n v="98755"/>
    <s v="MEG CR 29 0.170"/>
    <x v="3"/>
    <s v="Bridge replacement project. MEG CR 29 0.17, SFN 5342171."/>
    <m/>
    <n v="638000"/>
    <n v="638000"/>
    <n v="638000"/>
  </r>
  <r>
    <x v="21"/>
    <n v="8"/>
    <n v="88679"/>
    <s v="HAM IR 74 9.53"/>
    <x v="5"/>
    <s v="Minor rehab on the pavement including structures of I-74 from the overlap section to I-75.  The mainline and ramp work at the North Bend interchange is omitted with this project and included in pid 93079."/>
    <m/>
    <n v="16663900"/>
    <n v="16663900"/>
    <n v="16663900"/>
  </r>
  <r>
    <x v="21"/>
    <n v="8"/>
    <n v="98685"/>
    <s v="HAM CR 331 0.00 Old Red Bank Rd"/>
    <x v="37"/>
    <s v="Reconstruct Red Bank Road from Red Bank Drive to its existing southern terminus at Red Bank Expressway including accommodations for bicyclists and a sidewalk. Construct a new bridge over the Indiana &amp; Ohio Railroad. Maintain existing access points to Red"/>
    <m/>
    <m/>
    <n v="0"/>
    <n v="0"/>
  </r>
  <r>
    <x v="21"/>
    <n v="8"/>
    <n v="98687"/>
    <s v="HAM Babson/Hetzel Conn"/>
    <x v="38"/>
    <s v=" Extend Babson Place to Red Bank Expressway at existing location of Hetzel Street. Remove existing right-in right out access on Red Bank Expressway north of this intersection. New bridge or culvert over Duck Creek will be required. Maintain parking and ac"/>
    <m/>
    <m/>
    <n v="0"/>
    <n v="0"/>
  </r>
  <r>
    <x v="21"/>
    <n v="10"/>
    <n v="97090"/>
    <s v="MRG CR 35-S 4.79"/>
    <x v="3"/>
    <s v="Bridge replacement project funded by CEAO. MRG CR 35-S 4.79, SFN 5837251. Approach work on both sides is included."/>
    <m/>
    <n v="533000"/>
    <n v="533000"/>
    <n v="533000"/>
  </r>
  <r>
    <x v="21"/>
    <n v="10"/>
    <n v="98347"/>
    <s v="D10 Lighting FY2017"/>
    <x v="9"/>
    <s v="Lighting project in D10. Various routes and sections."/>
    <m/>
    <m/>
    <n v="0"/>
    <n v="0"/>
  </r>
  <r>
    <x v="21"/>
    <n v="10"/>
    <n v="98349"/>
    <s v="D10 Lighting FY2019"/>
    <x v="9"/>
    <s v="Lighting project on various routes and sections in D10 for FY2019."/>
    <m/>
    <m/>
    <n v="0"/>
    <n v="0"/>
  </r>
  <r>
    <x v="22"/>
    <n v="6"/>
    <n v="98357"/>
    <s v="UNI US 42 0.000"/>
    <x v="8"/>
    <s v="Two lane resurfacing from MAD county line (Plain City) to US33 interchange."/>
    <m/>
    <n v="1100000"/>
    <n v="1100000"/>
    <n v="1100000"/>
  </r>
  <r>
    <x v="22"/>
    <n v="7"/>
    <n v="87081"/>
    <s v="LOG CR 21 1.00"/>
    <x v="21"/>
    <s v="LOG CR 21 1.00 (SFN 4631838) - Build new 2-lane structure adjacent to the historic truss.  New structure will be on 55 mph curve alignment north of existing, approximately 900' of roadway work is required.  Existing truss will remain in place as is.  This"/>
    <m/>
    <n v="4985000"/>
    <n v="4985000"/>
    <n v="4985000"/>
  </r>
  <r>
    <x v="22"/>
    <n v="8"/>
    <n v="89077"/>
    <s v="HAM IR 71 0.00"/>
    <x v="21"/>
    <s v="This PID is to cover Ohio's share of design and construction of the new Ohio River bridge being constructed by the State of Kentucky as part of the Brent Spence Bridge project."/>
    <m/>
    <n v="117564200"/>
    <n v="117564200"/>
    <n v="117564200"/>
  </r>
  <r>
    <x v="22"/>
    <n v="8"/>
    <n v="98688"/>
    <s v="HAM CR 67 1.20 RBX/Erie/Brothert"/>
    <x v="39"/>
    <s v="Reconstruct and realign intersection of Brotherton, Erie and Murray Avenues. Evaluate consolidation of intersections. Provide accommodations for bicyclists and pedestrians as appropriate."/>
    <m/>
    <n v="2782000"/>
    <n v="2782000"/>
    <n v="2782000"/>
  </r>
  <r>
    <x v="22"/>
    <n v="10"/>
    <n v="98310"/>
    <s v="D10 FLAT SHEET SIGN FY2020"/>
    <x v="0"/>
    <s v="Flat Sheet sign replacement project in FY2020. Routes and sections in ATH/MEG/NOB counties."/>
    <m/>
    <m/>
    <n v="0"/>
    <n v="0"/>
  </r>
  <r>
    <x v="23"/>
    <n v="10"/>
    <n v="98359"/>
    <s v="D10 Lighting FY2021"/>
    <x v="9"/>
    <s v="Lighting project on various routes and sections in D10 for FY2021."/>
    <m/>
    <m/>
    <n v="0"/>
    <n v="0"/>
  </r>
  <r>
    <x v="24"/>
    <n v="10"/>
    <n v="98314"/>
    <s v="D10 FLAT SHEET SIGN FY2024"/>
    <x v="0"/>
    <s v="Flat Sheet sign replacement project in FY2024. Routes and sections in MOE county."/>
    <m/>
    <n v="550000"/>
    <n v="550000"/>
    <n v="550000"/>
  </r>
  <r>
    <x v="25"/>
    <n v="6"/>
    <n v="93605"/>
    <s v="MAD IR 70 10.270 Phase 2"/>
    <x v="26"/>
    <s v="Construction of the second phase of work at the I-70 and SR-29 interchange.Includes construction of an adjacent bridge structure over I-70, a two-lane roundabout at the I-70 EB exit/entrance ramps, pavement widening, RW south of I-70, and expansion of sec"/>
    <m/>
    <n v="11000000"/>
    <n v="11000000"/>
    <n v="1100000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r>
    <x v="26"/>
    <m/>
    <m/>
    <m/>
    <x v="40"/>
    <m/>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showMissing="0" updatedVersion="5" minRefreshableVersion="3" showCalcMbrs="0" useAutoFormatting="1" itemPrintTitles="1" createdVersion="3" indent="0" outline="1" outlineData="1" multipleFieldFilters="0" rowHeaderCaption="Project Work Category by Year">
  <location ref="A3:C188" firstHeaderRow="1" firstDataRow="2" firstDataCol="1"/>
  <pivotFields count="10">
    <pivotField axis="axisRow" showAll="0" insertBlankRow="1">
      <items count="29">
        <item h="1" sd="0" x="26"/>
        <item m="1" x="27"/>
        <item x="0"/>
        <item x="1"/>
        <item x="2"/>
        <item x="3"/>
        <item x="4"/>
        <item x="5"/>
        <item x="6"/>
        <item x="7"/>
        <item x="8"/>
        <item x="9"/>
        <item x="10"/>
        <item x="11"/>
        <item x="12"/>
        <item x="13"/>
        <item x="14"/>
        <item x="15"/>
        <item x="16"/>
        <item x="17"/>
        <item x="18"/>
        <item x="19"/>
        <item x="20"/>
        <item x="21"/>
        <item x="22"/>
        <item x="23"/>
        <item x="24"/>
        <item x="25"/>
        <item t="default"/>
      </items>
    </pivotField>
    <pivotField showAll="0"/>
    <pivotField showAll="0"/>
    <pivotField showAll="0"/>
    <pivotField axis="axisRow" dataField="1" showAll="0">
      <items count="43">
        <item x="40"/>
        <item m="1" x="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showAll="0"/>
    <pivotField showAll="0"/>
    <pivotField showAll="0" defaultSubtotal="0"/>
    <pivotField numFmtId="164" showAll="0" defaultSubtotal="0"/>
    <pivotField dataField="1" showAll="0" defaultSubtotal="0"/>
  </pivotFields>
  <rowFields count="2">
    <field x="0"/>
    <field x="4"/>
  </rowFields>
  <rowItems count="184">
    <i>
      <x v="2"/>
    </i>
    <i r="1">
      <x v="2"/>
    </i>
    <i t="blank">
      <x v="2"/>
    </i>
    <i>
      <x v="3"/>
    </i>
    <i r="1">
      <x v="3"/>
    </i>
    <i t="blank">
      <x v="3"/>
    </i>
    <i>
      <x v="4"/>
    </i>
    <i r="1">
      <x v="4"/>
    </i>
    <i r="1">
      <x v="5"/>
    </i>
    <i r="1">
      <x v="6"/>
    </i>
    <i r="1">
      <x v="7"/>
    </i>
    <i t="blank">
      <x v="4"/>
    </i>
    <i>
      <x v="5"/>
    </i>
    <i r="1">
      <x v="5"/>
    </i>
    <i r="1">
      <x v="7"/>
    </i>
    <i r="1">
      <x v="8"/>
    </i>
    <i r="1">
      <x v="9"/>
    </i>
    <i r="1">
      <x v="10"/>
    </i>
    <i t="blank">
      <x v="5"/>
    </i>
    <i>
      <x v="6"/>
    </i>
    <i r="1">
      <x v="5"/>
    </i>
    <i r="1">
      <x v="6"/>
    </i>
    <i r="1">
      <x v="8"/>
    </i>
    <i t="blank">
      <x v="6"/>
    </i>
    <i>
      <x v="7"/>
    </i>
    <i r="1">
      <x v="4"/>
    </i>
    <i r="1">
      <x v="5"/>
    </i>
    <i r="1">
      <x v="8"/>
    </i>
    <i r="1">
      <x v="9"/>
    </i>
    <i r="1">
      <x v="11"/>
    </i>
    <i r="1">
      <x v="12"/>
    </i>
    <i r="1">
      <x v="13"/>
    </i>
    <i t="blank">
      <x v="7"/>
    </i>
    <i>
      <x v="8"/>
    </i>
    <i r="1">
      <x v="2"/>
    </i>
    <i r="1">
      <x v="5"/>
    </i>
    <i r="1">
      <x v="8"/>
    </i>
    <i r="1">
      <x v="10"/>
    </i>
    <i r="1">
      <x v="13"/>
    </i>
    <i t="blank">
      <x v="8"/>
    </i>
    <i>
      <x v="9"/>
    </i>
    <i r="1">
      <x v="5"/>
    </i>
    <i r="1">
      <x v="8"/>
    </i>
    <i r="1">
      <x v="13"/>
    </i>
    <i r="1">
      <x v="14"/>
    </i>
    <i t="blank">
      <x v="9"/>
    </i>
    <i>
      <x v="10"/>
    </i>
    <i r="1">
      <x v="5"/>
    </i>
    <i r="1">
      <x v="8"/>
    </i>
    <i r="1">
      <x v="9"/>
    </i>
    <i t="blank">
      <x v="10"/>
    </i>
    <i>
      <x v="11"/>
    </i>
    <i r="1">
      <x v="5"/>
    </i>
    <i r="1">
      <x v="13"/>
    </i>
    <i t="blank">
      <x v="11"/>
    </i>
    <i>
      <x v="12"/>
    </i>
    <i r="1">
      <x v="5"/>
    </i>
    <i r="1">
      <x v="8"/>
    </i>
    <i r="1">
      <x v="13"/>
    </i>
    <i t="blank">
      <x v="12"/>
    </i>
    <i>
      <x v="13"/>
    </i>
    <i r="1">
      <x v="2"/>
    </i>
    <i r="1">
      <x v="5"/>
    </i>
    <i r="1">
      <x v="8"/>
    </i>
    <i r="1">
      <x v="15"/>
    </i>
    <i t="blank">
      <x v="13"/>
    </i>
    <i>
      <x v="14"/>
    </i>
    <i r="1">
      <x v="2"/>
    </i>
    <i r="1">
      <x v="4"/>
    </i>
    <i r="1">
      <x v="5"/>
    </i>
    <i r="1">
      <x v="7"/>
    </i>
    <i r="1">
      <x v="8"/>
    </i>
    <i r="1">
      <x v="13"/>
    </i>
    <i r="1">
      <x v="14"/>
    </i>
    <i r="1">
      <x v="16"/>
    </i>
    <i r="1">
      <x v="17"/>
    </i>
    <i r="1">
      <x v="18"/>
    </i>
    <i r="1">
      <x v="19"/>
    </i>
    <i t="blank">
      <x v="14"/>
    </i>
    <i>
      <x v="15"/>
    </i>
    <i r="1">
      <x v="2"/>
    </i>
    <i r="1">
      <x v="4"/>
    </i>
    <i r="1">
      <x v="5"/>
    </i>
    <i r="1">
      <x v="7"/>
    </i>
    <i r="1">
      <x v="8"/>
    </i>
    <i r="1">
      <x v="12"/>
    </i>
    <i r="1">
      <x v="16"/>
    </i>
    <i r="1">
      <x v="20"/>
    </i>
    <i r="1">
      <x v="21"/>
    </i>
    <i r="1">
      <x v="22"/>
    </i>
    <i r="1">
      <x v="23"/>
    </i>
    <i t="blank">
      <x v="15"/>
    </i>
    <i>
      <x v="16"/>
    </i>
    <i r="1">
      <x v="2"/>
    </i>
    <i r="1">
      <x v="5"/>
    </i>
    <i r="1">
      <x v="6"/>
    </i>
    <i r="1">
      <x v="8"/>
    </i>
    <i r="1">
      <x v="13"/>
    </i>
    <i r="1">
      <x v="16"/>
    </i>
    <i r="1">
      <x v="24"/>
    </i>
    <i r="1">
      <x v="25"/>
    </i>
    <i t="blank">
      <x v="16"/>
    </i>
    <i>
      <x v="17"/>
    </i>
    <i r="1">
      <x v="2"/>
    </i>
    <i r="1">
      <x v="5"/>
    </i>
    <i r="1">
      <x v="6"/>
    </i>
    <i r="1">
      <x v="7"/>
    </i>
    <i r="1">
      <x v="12"/>
    </i>
    <i r="1">
      <x v="13"/>
    </i>
    <i r="1">
      <x v="16"/>
    </i>
    <i r="1">
      <x v="26"/>
    </i>
    <i r="1">
      <x v="27"/>
    </i>
    <i r="1">
      <x v="28"/>
    </i>
    <i r="1">
      <x v="29"/>
    </i>
    <i r="1">
      <x v="30"/>
    </i>
    <i t="blank">
      <x v="17"/>
    </i>
    <i>
      <x v="18"/>
    </i>
    <i r="1">
      <x v="4"/>
    </i>
    <i r="1">
      <x v="5"/>
    </i>
    <i r="1">
      <x v="6"/>
    </i>
    <i r="1">
      <x v="8"/>
    </i>
    <i r="1">
      <x v="13"/>
    </i>
    <i r="1">
      <x v="14"/>
    </i>
    <i r="1">
      <x v="16"/>
    </i>
    <i r="1">
      <x v="27"/>
    </i>
    <i r="1">
      <x v="28"/>
    </i>
    <i r="1">
      <x v="31"/>
    </i>
    <i r="1">
      <x v="32"/>
    </i>
    <i r="1">
      <x v="33"/>
    </i>
    <i r="1">
      <x v="34"/>
    </i>
    <i r="1">
      <x v="35"/>
    </i>
    <i t="blank">
      <x v="18"/>
    </i>
    <i>
      <x v="19"/>
    </i>
    <i r="1">
      <x v="3"/>
    </i>
    <i r="1">
      <x v="5"/>
    </i>
    <i r="1">
      <x v="8"/>
    </i>
    <i r="1">
      <x v="16"/>
    </i>
    <i r="1">
      <x v="23"/>
    </i>
    <i r="1">
      <x v="33"/>
    </i>
    <i r="1">
      <x v="35"/>
    </i>
    <i r="1">
      <x v="36"/>
    </i>
    <i r="1">
      <x v="37"/>
    </i>
    <i t="blank">
      <x v="19"/>
    </i>
    <i>
      <x v="20"/>
    </i>
    <i r="1">
      <x v="3"/>
    </i>
    <i r="1">
      <x v="5"/>
    </i>
    <i r="1">
      <x v="6"/>
    </i>
    <i r="1">
      <x v="8"/>
    </i>
    <i r="1">
      <x v="16"/>
    </i>
    <i r="1">
      <x v="38"/>
    </i>
    <i t="blank">
      <x v="20"/>
    </i>
    <i>
      <x v="21"/>
    </i>
    <i r="1">
      <x v="4"/>
    </i>
    <i r="1">
      <x v="5"/>
    </i>
    <i r="1">
      <x v="14"/>
    </i>
    <i t="blank">
      <x v="21"/>
    </i>
    <i>
      <x v="22"/>
    </i>
    <i r="1">
      <x v="2"/>
    </i>
    <i r="1">
      <x v="3"/>
    </i>
    <i r="1">
      <x v="5"/>
    </i>
    <i t="blank">
      <x v="22"/>
    </i>
    <i>
      <x v="23"/>
    </i>
    <i r="1">
      <x v="5"/>
    </i>
    <i r="1">
      <x v="7"/>
    </i>
    <i r="1">
      <x v="11"/>
    </i>
    <i r="1">
      <x v="39"/>
    </i>
    <i r="1">
      <x v="40"/>
    </i>
    <i t="blank">
      <x v="23"/>
    </i>
    <i>
      <x v="24"/>
    </i>
    <i r="1">
      <x v="2"/>
    </i>
    <i r="1">
      <x v="10"/>
    </i>
    <i r="1">
      <x v="23"/>
    </i>
    <i r="1">
      <x v="41"/>
    </i>
    <i t="blank">
      <x v="24"/>
    </i>
    <i>
      <x v="25"/>
    </i>
    <i r="1">
      <x v="11"/>
    </i>
    <i t="blank">
      <x v="25"/>
    </i>
    <i>
      <x v="26"/>
    </i>
    <i r="1">
      <x v="2"/>
    </i>
    <i t="blank">
      <x v="26"/>
    </i>
    <i>
      <x v="27"/>
    </i>
    <i r="1">
      <x v="28"/>
    </i>
    <i t="blank">
      <x v="27"/>
    </i>
    <i t="grand">
      <x/>
    </i>
  </rowItems>
  <colFields count="1">
    <field x="-2"/>
  </colFields>
  <colItems count="2">
    <i>
      <x/>
    </i>
    <i i="1">
      <x v="1"/>
    </i>
  </colItems>
  <dataFields count="2">
    <dataField name="No. of Projects" fld="4" subtotal="count" baseField="0" baseItem="0"/>
    <dataField name="Sum Amount" fld="9" baseField="0" baseItem="0" numFmtId="164"/>
  </dataFields>
  <formats count="4">
    <format dxfId="3">
      <pivotArea type="topRight" dataOnly="0" labelOnly="1" outline="0" fieldPosition="0"/>
    </format>
    <format dxfId="2">
      <pivotArea outline="0" collapsedLevelsAreSubtotals="1" fieldPosition="0">
        <references count="1">
          <reference field="4294967294" count="1" selected="0">
            <x v="1"/>
          </reference>
        </references>
      </pivotArea>
    </format>
    <format dxfId="1">
      <pivotArea type="topRight" dataOnly="0" labelOnly="1" outline="0" fieldPosition="0"/>
    </format>
    <format dxfId="0">
      <pivotArea dataOnly="0" labelOnly="1" outline="0" fieldPosition="0">
        <references count="1">
          <reference field="4294967294" count="1">
            <x v="1"/>
          </reference>
        </references>
      </pivotArea>
    </format>
  </formats>
  <pivotTableStyleInfo name="PivotStyleMedium11"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M501"/>
  <sheetViews>
    <sheetView tabSelected="1" topLeftCell="A368" zoomScaleNormal="100" workbookViewId="0">
      <selection activeCell="A3" sqref="A3:H3"/>
    </sheetView>
  </sheetViews>
  <sheetFormatPr defaultRowHeight="15" outlineLevelRow="4" x14ac:dyDescent="0.25"/>
  <cols>
    <col min="1" max="1" width="5" style="66" customWidth="1"/>
    <col min="2" max="2" width="14" style="16" customWidth="1"/>
    <col min="3" max="3" width="6" style="16" customWidth="1"/>
    <col min="4" max="4" width="35" style="16" bestFit="1" customWidth="1"/>
    <col min="5" max="5" width="39.140625" style="16" bestFit="1" customWidth="1"/>
    <col min="6" max="6" width="81.140625" style="16" bestFit="1" customWidth="1"/>
    <col min="7" max="7" width="17.7109375" style="16" customWidth="1"/>
    <col min="8" max="8" width="20.7109375" style="16" customWidth="1"/>
    <col min="9" max="10" width="12" style="35" bestFit="1" customWidth="1"/>
    <col min="11" max="11" width="39.140625" style="16" customWidth="1"/>
    <col min="12" max="12" width="81.140625" style="16" customWidth="1"/>
    <col min="13" max="14" width="0" style="16" hidden="1" customWidth="1"/>
    <col min="15" max="15" width="23" style="16" customWidth="1"/>
    <col min="16" max="16" width="28.85546875" style="16" customWidth="1"/>
    <col min="17" max="16384" width="9.140625" style="16"/>
  </cols>
  <sheetData>
    <row r="1" spans="1:10" s="5" customFormat="1" ht="31.5" x14ac:dyDescent="0.25">
      <c r="A1" s="60" t="s">
        <v>0</v>
      </c>
      <c r="B1" s="2"/>
      <c r="C1" s="2"/>
      <c r="D1" s="2"/>
      <c r="E1" s="2"/>
      <c r="F1" s="2"/>
      <c r="G1" s="3" t="s">
        <v>13</v>
      </c>
      <c r="H1" s="4">
        <v>42013</v>
      </c>
      <c r="I1" s="34"/>
      <c r="J1" s="34"/>
    </row>
    <row r="2" spans="1:10" s="5" customFormat="1" ht="20.25" x14ac:dyDescent="0.25">
      <c r="A2" s="61" t="s">
        <v>1</v>
      </c>
      <c r="B2" s="6"/>
      <c r="C2" s="6"/>
      <c r="D2" s="7"/>
      <c r="E2" s="8" t="s">
        <v>12</v>
      </c>
      <c r="F2" s="9">
        <v>42013.535914351851</v>
      </c>
      <c r="G2" s="10"/>
      <c r="H2" s="11"/>
      <c r="I2" s="34"/>
      <c r="J2" s="34"/>
    </row>
    <row r="3" spans="1:10" s="5" customFormat="1" ht="126" x14ac:dyDescent="0.25">
      <c r="A3" s="62" t="s">
        <v>2</v>
      </c>
      <c r="B3" s="12" t="s">
        <v>3</v>
      </c>
      <c r="C3" s="12" t="s">
        <v>4</v>
      </c>
      <c r="D3" s="12" t="s">
        <v>5</v>
      </c>
      <c r="E3" s="12" t="s">
        <v>6</v>
      </c>
      <c r="F3" s="12" t="s">
        <v>7</v>
      </c>
      <c r="G3" s="13" t="s">
        <v>8</v>
      </c>
      <c r="H3" s="14" t="s">
        <v>32</v>
      </c>
      <c r="I3" s="34"/>
      <c r="J3" s="34"/>
    </row>
    <row r="4" spans="1:10" ht="30.75" outlineLevel="4" thickBot="1" x14ac:dyDescent="0.3">
      <c r="A4" s="69">
        <v>1998</v>
      </c>
      <c r="B4" s="70">
        <v>7</v>
      </c>
      <c r="C4" s="70">
        <v>8410</v>
      </c>
      <c r="D4" s="70" t="s">
        <v>42</v>
      </c>
      <c r="E4" s="70" t="s">
        <v>43</v>
      </c>
      <c r="F4" s="70" t="s">
        <v>44</v>
      </c>
      <c r="G4" s="71">
        <v>13888653</v>
      </c>
      <c r="H4" s="71">
        <v>15926877.4</v>
      </c>
      <c r="I4" s="35">
        <f>IF(G4="",H4,G4)</f>
        <v>13888653</v>
      </c>
      <c r="J4" s="35" t="str">
        <f>IF(B4="Subtotal",SUMIF($A$4:$A$500,A4,$I$4:$I$500)-I4,"")</f>
        <v/>
      </c>
    </row>
    <row r="5" spans="1:10" ht="30.75" outlineLevel="3" thickBot="1" x14ac:dyDescent="0.3">
      <c r="A5" s="75">
        <v>1998</v>
      </c>
      <c r="B5" s="76" t="s">
        <v>19</v>
      </c>
      <c r="C5" s="76">
        <f>SUBTOTAL(3,C4:C4)</f>
        <v>1</v>
      </c>
      <c r="D5" s="76"/>
      <c r="E5" s="76"/>
      <c r="F5" s="76"/>
      <c r="G5" s="77"/>
      <c r="H5" s="78"/>
      <c r="I5" s="35">
        <f t="shared" ref="I5:I68" si="0">IF(G5="",H5,G5)</f>
        <v>0</v>
      </c>
      <c r="J5" s="35" t="str">
        <f>IF(B5="Subtotal",SUMIF($A$4:$A$500,A5,$I$4:$I$500)-I5,"")</f>
        <v/>
      </c>
    </row>
    <row r="6" spans="1:10" ht="15.75" outlineLevel="2" thickBot="1" x14ac:dyDescent="0.3">
      <c r="A6" s="79">
        <v>1998</v>
      </c>
      <c r="B6" s="80" t="s">
        <v>720</v>
      </c>
      <c r="C6" s="80" t="s">
        <v>719</v>
      </c>
      <c r="D6" s="80"/>
      <c r="E6" s="80"/>
      <c r="F6" s="80"/>
      <c r="G6" s="81"/>
      <c r="H6" s="82">
        <v>13888653</v>
      </c>
      <c r="I6" s="35">
        <f t="shared" si="0"/>
        <v>13888653</v>
      </c>
      <c r="J6" s="35">
        <f>IF(B6="Subtotal",SUMIF($A$4:$A$500,A6,$I$4:$I$500)-I6,"")</f>
        <v>13888653</v>
      </c>
    </row>
    <row r="7" spans="1:10" outlineLevel="4" x14ac:dyDescent="0.25">
      <c r="A7" s="72">
        <v>2000</v>
      </c>
      <c r="B7" s="73">
        <v>3</v>
      </c>
      <c r="C7" s="73">
        <v>18200</v>
      </c>
      <c r="D7" s="73" t="s">
        <v>45</v>
      </c>
      <c r="E7" s="73" t="s">
        <v>46</v>
      </c>
      <c r="F7" s="73" t="s">
        <v>47</v>
      </c>
      <c r="G7" s="74">
        <v>17312975</v>
      </c>
      <c r="H7" s="74">
        <v>21362542.210000001</v>
      </c>
      <c r="I7" s="35">
        <f t="shared" si="0"/>
        <v>17312975</v>
      </c>
      <c r="J7" s="35" t="str">
        <f>IF(B7="Subtotal",SUMIF($A$4:$A$500,A7,$I$4:$I$500)-I7,"")</f>
        <v/>
      </c>
    </row>
    <row r="8" spans="1:10" ht="30" outlineLevel="4" x14ac:dyDescent="0.25">
      <c r="A8" s="63">
        <v>2000</v>
      </c>
      <c r="B8" s="15">
        <v>4</v>
      </c>
      <c r="C8" s="15">
        <v>18703</v>
      </c>
      <c r="D8" s="15" t="s">
        <v>48</v>
      </c>
      <c r="E8" s="15" t="s">
        <v>49</v>
      </c>
      <c r="F8" s="15" t="s">
        <v>50</v>
      </c>
      <c r="G8" s="67">
        <v>2963821</v>
      </c>
      <c r="H8" s="67">
        <v>3133281.08</v>
      </c>
      <c r="I8" s="35">
        <f t="shared" si="0"/>
        <v>2963821</v>
      </c>
      <c r="J8" s="35" t="str">
        <f>IF(B8="Subtotal",SUMIF($A$4:$A$500,A8,$I$4:$I$500)-I8,"")</f>
        <v/>
      </c>
    </row>
    <row r="9" spans="1:10" ht="45" outlineLevel="4" x14ac:dyDescent="0.25">
      <c r="A9" s="64">
        <v>2000</v>
      </c>
      <c r="B9" s="17">
        <v>4</v>
      </c>
      <c r="C9" s="17">
        <v>20411</v>
      </c>
      <c r="D9" s="17" t="s">
        <v>51</v>
      </c>
      <c r="E9" s="17" t="s">
        <v>46</v>
      </c>
      <c r="F9" s="17" t="s">
        <v>52</v>
      </c>
      <c r="G9" s="68">
        <v>24018600</v>
      </c>
      <c r="H9" s="68">
        <v>24905922.300000001</v>
      </c>
      <c r="I9" s="35">
        <f t="shared" si="0"/>
        <v>24018600</v>
      </c>
      <c r="J9" s="35" t="str">
        <f>IF(B9="Subtotal",SUMIF($A$4:$A$500,A9,$I$4:$I$500)-I9,"")</f>
        <v/>
      </c>
    </row>
    <row r="10" spans="1:10" ht="45" outlineLevel="4" x14ac:dyDescent="0.25">
      <c r="A10" s="63">
        <v>2000</v>
      </c>
      <c r="B10" s="15">
        <v>6</v>
      </c>
      <c r="C10" s="15">
        <v>20681</v>
      </c>
      <c r="D10" s="15" t="s">
        <v>53</v>
      </c>
      <c r="E10" s="15" t="s">
        <v>46</v>
      </c>
      <c r="F10" s="15" t="s">
        <v>54</v>
      </c>
      <c r="G10" s="67">
        <v>3686600</v>
      </c>
      <c r="H10" s="67">
        <v>3758870.58</v>
      </c>
      <c r="I10" s="35">
        <f t="shared" si="0"/>
        <v>3686600</v>
      </c>
      <c r="J10" s="35" t="str">
        <f>IF(B10="Subtotal",SUMIF($A$4:$A$500,A10,$I$4:$I$500)-I10,"")</f>
        <v/>
      </c>
    </row>
    <row r="11" spans="1:10" ht="45" outlineLevel="4" x14ac:dyDescent="0.25">
      <c r="A11" s="64">
        <v>2000</v>
      </c>
      <c r="B11" s="17">
        <v>7</v>
      </c>
      <c r="C11" s="17">
        <v>11160</v>
      </c>
      <c r="D11" s="17" t="s">
        <v>55</v>
      </c>
      <c r="E11" s="17" t="s">
        <v>56</v>
      </c>
      <c r="F11" s="17" t="s">
        <v>57</v>
      </c>
      <c r="G11" s="68">
        <v>45480095</v>
      </c>
      <c r="H11" s="68">
        <v>50524044.439999998</v>
      </c>
      <c r="I11" s="35">
        <f t="shared" si="0"/>
        <v>45480095</v>
      </c>
      <c r="J11" s="35" t="str">
        <f>IF(B11="Subtotal",SUMIF($A$4:$A$500,A11,$I$4:$I$500)-I11,"")</f>
        <v/>
      </c>
    </row>
    <row r="12" spans="1:10" ht="45.75" outlineLevel="4" thickBot="1" x14ac:dyDescent="0.3">
      <c r="A12" s="69">
        <v>2000</v>
      </c>
      <c r="B12" s="70">
        <v>8</v>
      </c>
      <c r="C12" s="70">
        <v>18899</v>
      </c>
      <c r="D12" s="70" t="s">
        <v>58</v>
      </c>
      <c r="E12" s="70" t="s">
        <v>59</v>
      </c>
      <c r="F12" s="70" t="s">
        <v>60</v>
      </c>
      <c r="G12" s="71">
        <v>20534350.289999999</v>
      </c>
      <c r="H12" s="71">
        <v>21869858.879999999</v>
      </c>
      <c r="I12" s="35">
        <f t="shared" si="0"/>
        <v>20534350.289999999</v>
      </c>
      <c r="J12" s="35" t="str">
        <f>IF(B12="Subtotal",SUMIF($A$4:$A$500,A12,$I$4:$I$500)-I12,"")</f>
        <v/>
      </c>
    </row>
    <row r="13" spans="1:10" ht="30.75" outlineLevel="3" thickBot="1" x14ac:dyDescent="0.3">
      <c r="A13" s="75">
        <v>2000</v>
      </c>
      <c r="B13" s="76" t="s">
        <v>19</v>
      </c>
      <c r="C13" s="76">
        <f>SUBTOTAL(3,C7:C12)</f>
        <v>6</v>
      </c>
      <c r="D13" s="76"/>
      <c r="E13" s="76"/>
      <c r="F13" s="76"/>
      <c r="G13" s="77"/>
      <c r="H13" s="78"/>
      <c r="I13" s="35">
        <f t="shared" si="0"/>
        <v>0</v>
      </c>
      <c r="J13" s="35" t="str">
        <f>IF(B13="Subtotal",SUMIF($A$4:$A$500,A13,$I$4:$I$500)-I13,"")</f>
        <v/>
      </c>
    </row>
    <row r="14" spans="1:10" ht="15.75" outlineLevel="2" thickBot="1" x14ac:dyDescent="0.3">
      <c r="A14" s="79">
        <v>2000</v>
      </c>
      <c r="B14" s="80" t="s">
        <v>720</v>
      </c>
      <c r="C14" s="80" t="s">
        <v>719</v>
      </c>
      <c r="D14" s="80"/>
      <c r="E14" s="80"/>
      <c r="F14" s="80"/>
      <c r="G14" s="81"/>
      <c r="H14" s="82">
        <v>113996441.28999999</v>
      </c>
      <c r="I14" s="35">
        <f t="shared" si="0"/>
        <v>113996441.28999999</v>
      </c>
      <c r="J14" s="35">
        <f>IF(B14="Subtotal",SUMIF($A$4:$A$500,A14,$I$4:$I$500)-I14,"")</f>
        <v>113996441.28999999</v>
      </c>
    </row>
    <row r="15" spans="1:10" ht="30" outlineLevel="4" x14ac:dyDescent="0.25">
      <c r="A15" s="72">
        <v>2001</v>
      </c>
      <c r="B15" s="73">
        <v>1</v>
      </c>
      <c r="C15" s="73">
        <v>21082</v>
      </c>
      <c r="D15" s="73" t="s">
        <v>61</v>
      </c>
      <c r="E15" s="73" t="s">
        <v>62</v>
      </c>
      <c r="F15" s="73" t="s">
        <v>63</v>
      </c>
      <c r="G15" s="74">
        <v>2171900</v>
      </c>
      <c r="H15" s="74">
        <v>2514997</v>
      </c>
      <c r="I15" s="35">
        <f t="shared" si="0"/>
        <v>2171900</v>
      </c>
      <c r="J15" s="35" t="str">
        <f>IF(B15="Subtotal",SUMIF($A$4:$A$500,A15,$I$4:$I$500)-I15,"")</f>
        <v/>
      </c>
    </row>
    <row r="16" spans="1:10" ht="30" outlineLevel="4" x14ac:dyDescent="0.25">
      <c r="A16" s="63">
        <v>2001</v>
      </c>
      <c r="B16" s="15">
        <v>3</v>
      </c>
      <c r="C16" s="15">
        <v>17891</v>
      </c>
      <c r="D16" s="15" t="s">
        <v>64</v>
      </c>
      <c r="E16" s="15" t="s">
        <v>65</v>
      </c>
      <c r="F16" s="15" t="s">
        <v>66</v>
      </c>
      <c r="G16" s="67">
        <v>13838853.460000001</v>
      </c>
      <c r="H16" s="67">
        <v>17843111.109999999</v>
      </c>
      <c r="I16" s="35">
        <f t="shared" si="0"/>
        <v>13838853.460000001</v>
      </c>
      <c r="J16" s="35" t="str">
        <f>IF(B16="Subtotal",SUMIF($A$4:$A$500,A16,$I$4:$I$500)-I16,"")</f>
        <v/>
      </c>
    </row>
    <row r="17" spans="1:13" ht="30" outlineLevel="4" x14ac:dyDescent="0.25">
      <c r="A17" s="64">
        <v>2001</v>
      </c>
      <c r="B17" s="17">
        <v>4</v>
      </c>
      <c r="C17" s="17">
        <v>18722</v>
      </c>
      <c r="D17" s="17" t="s">
        <v>67</v>
      </c>
      <c r="E17" s="17" t="s">
        <v>49</v>
      </c>
      <c r="F17" s="17" t="s">
        <v>68</v>
      </c>
      <c r="G17" s="68">
        <v>4139117.91</v>
      </c>
      <c r="H17" s="68">
        <v>4266200</v>
      </c>
      <c r="I17" s="35">
        <f t="shared" si="0"/>
        <v>4139117.91</v>
      </c>
      <c r="J17" s="35" t="str">
        <f>IF(B17="Subtotal",SUMIF($A$4:$A$500,A17,$I$4:$I$500)-I17,"")</f>
        <v/>
      </c>
      <c r="M17" s="18"/>
    </row>
    <row r="18" spans="1:13" ht="45" outlineLevel="4" x14ac:dyDescent="0.25">
      <c r="A18" s="63">
        <v>2001</v>
      </c>
      <c r="B18" s="15">
        <v>4</v>
      </c>
      <c r="C18" s="15">
        <v>19854</v>
      </c>
      <c r="D18" s="15" t="s">
        <v>69</v>
      </c>
      <c r="E18" s="15" t="s">
        <v>70</v>
      </c>
      <c r="F18" s="15" t="s">
        <v>71</v>
      </c>
      <c r="G18" s="67">
        <v>3700065</v>
      </c>
      <c r="H18" s="67">
        <v>3726804</v>
      </c>
      <c r="I18" s="35">
        <f t="shared" si="0"/>
        <v>3700065</v>
      </c>
      <c r="J18" s="35" t="str">
        <f>IF(B18="Subtotal",SUMIF($A$4:$A$500,A18,$I$4:$I$500)-I18,"")</f>
        <v/>
      </c>
      <c r="M18" s="18"/>
    </row>
    <row r="19" spans="1:13" outlineLevel="4" x14ac:dyDescent="0.25">
      <c r="A19" s="64">
        <v>2001</v>
      </c>
      <c r="B19" s="17">
        <v>4</v>
      </c>
      <c r="C19" s="17">
        <v>19899</v>
      </c>
      <c r="D19" s="17" t="s">
        <v>72</v>
      </c>
      <c r="E19" s="17" t="s">
        <v>62</v>
      </c>
      <c r="F19" s="17" t="s">
        <v>73</v>
      </c>
      <c r="G19" s="68">
        <v>624735</v>
      </c>
      <c r="H19" s="68">
        <v>607458.5</v>
      </c>
      <c r="I19" s="35">
        <f t="shared" si="0"/>
        <v>624735</v>
      </c>
      <c r="J19" s="35" t="str">
        <f>IF(B19="Subtotal",SUMIF($A$4:$A$500,A19,$I$4:$I$500)-I19,"")</f>
        <v/>
      </c>
      <c r="M19" s="18"/>
    </row>
    <row r="20" spans="1:13" outlineLevel="4" x14ac:dyDescent="0.25">
      <c r="A20" s="63">
        <v>2001</v>
      </c>
      <c r="B20" s="15">
        <v>4</v>
      </c>
      <c r="C20" s="15">
        <v>22163</v>
      </c>
      <c r="D20" s="15" t="s">
        <v>74</v>
      </c>
      <c r="E20" s="15" t="s">
        <v>65</v>
      </c>
      <c r="F20" s="15" t="s">
        <v>75</v>
      </c>
      <c r="G20" s="67">
        <v>4933370.3899999997</v>
      </c>
      <c r="H20" s="67">
        <v>5219099.9800000004</v>
      </c>
      <c r="I20" s="35">
        <f t="shared" si="0"/>
        <v>4933370.3899999997</v>
      </c>
      <c r="J20" s="35" t="str">
        <f>IF(B20="Subtotal",SUMIF($A$4:$A$500,A20,$I$4:$I$500)-I20,"")</f>
        <v/>
      </c>
      <c r="M20" s="18"/>
    </row>
    <row r="21" spans="1:13" ht="30" outlineLevel="4" x14ac:dyDescent="0.25">
      <c r="A21" s="64">
        <v>2001</v>
      </c>
      <c r="B21" s="17">
        <v>8</v>
      </c>
      <c r="C21" s="17">
        <v>12412</v>
      </c>
      <c r="D21" s="17" t="s">
        <v>76</v>
      </c>
      <c r="E21" s="17" t="s">
        <v>59</v>
      </c>
      <c r="F21" s="17" t="s">
        <v>77</v>
      </c>
      <c r="G21" s="68">
        <v>15444670</v>
      </c>
      <c r="H21" s="68">
        <v>16583439.98</v>
      </c>
      <c r="I21" s="35">
        <f t="shared" si="0"/>
        <v>15444670</v>
      </c>
      <c r="J21" s="35" t="str">
        <f>IF(B21="Subtotal",SUMIF($A$4:$A$500,A21,$I$4:$I$500)-I21,"")</f>
        <v/>
      </c>
      <c r="M21" s="18"/>
    </row>
    <row r="22" spans="1:13" ht="30" outlineLevel="4" x14ac:dyDescent="0.25">
      <c r="A22" s="63">
        <v>2001</v>
      </c>
      <c r="B22" s="15">
        <v>8</v>
      </c>
      <c r="C22" s="15">
        <v>19705</v>
      </c>
      <c r="D22" s="15" t="s">
        <v>78</v>
      </c>
      <c r="E22" s="15" t="s">
        <v>65</v>
      </c>
      <c r="F22" s="15" t="s">
        <v>79</v>
      </c>
      <c r="G22" s="67">
        <v>10826458.74</v>
      </c>
      <c r="H22" s="67">
        <v>11789259.99</v>
      </c>
      <c r="I22" s="35">
        <f t="shared" si="0"/>
        <v>10826458.74</v>
      </c>
      <c r="J22" s="35" t="str">
        <f>IF(B22="Subtotal",SUMIF($A$4:$A$500,A22,$I$4:$I$500)-I22,"")</f>
        <v/>
      </c>
      <c r="M22" s="18"/>
    </row>
    <row r="23" spans="1:13" ht="45" outlineLevel="4" x14ac:dyDescent="0.25">
      <c r="A23" s="64">
        <v>2001</v>
      </c>
      <c r="B23" s="17">
        <v>8</v>
      </c>
      <c r="C23" s="17">
        <v>19786</v>
      </c>
      <c r="D23" s="17" t="s">
        <v>80</v>
      </c>
      <c r="E23" s="17" t="s">
        <v>65</v>
      </c>
      <c r="F23" s="17" t="s">
        <v>81</v>
      </c>
      <c r="G23" s="68">
        <v>29509560.280000001</v>
      </c>
      <c r="H23" s="68">
        <v>31561632.690000001</v>
      </c>
      <c r="I23" s="35">
        <f t="shared" si="0"/>
        <v>29509560.280000001</v>
      </c>
      <c r="J23" s="35" t="str">
        <f>IF(B23="Subtotal",SUMIF($A$4:$A$500,A23,$I$4:$I$500)-I23,"")</f>
        <v/>
      </c>
      <c r="M23" s="18"/>
    </row>
    <row r="24" spans="1:13" ht="30" outlineLevel="4" x14ac:dyDescent="0.25">
      <c r="A24" s="63">
        <v>2001</v>
      </c>
      <c r="B24" s="15">
        <v>10</v>
      </c>
      <c r="C24" s="15">
        <v>21053</v>
      </c>
      <c r="D24" s="15" t="s">
        <v>82</v>
      </c>
      <c r="E24" s="15" t="s">
        <v>62</v>
      </c>
      <c r="F24" s="15" t="s">
        <v>83</v>
      </c>
      <c r="G24" s="67">
        <v>1744180</v>
      </c>
      <c r="H24" s="67">
        <v>1899900</v>
      </c>
      <c r="I24" s="35">
        <f t="shared" si="0"/>
        <v>1744180</v>
      </c>
      <c r="J24" s="35" t="str">
        <f>IF(B24="Subtotal",SUMIF($A$4:$A$500,A24,$I$4:$I$500)-I24,"")</f>
        <v/>
      </c>
      <c r="M24" s="18"/>
    </row>
    <row r="25" spans="1:13" ht="30.75" outlineLevel="4" thickBot="1" x14ac:dyDescent="0.3">
      <c r="A25" s="88">
        <v>2001</v>
      </c>
      <c r="B25" s="83">
        <v>11</v>
      </c>
      <c r="C25" s="83">
        <v>12761</v>
      </c>
      <c r="D25" s="83" t="s">
        <v>84</v>
      </c>
      <c r="E25" s="83" t="s">
        <v>65</v>
      </c>
      <c r="F25" s="83" t="s">
        <v>85</v>
      </c>
      <c r="G25" s="84">
        <v>9192000</v>
      </c>
      <c r="H25" s="84">
        <v>9618699.9900000002</v>
      </c>
      <c r="I25" s="35">
        <f t="shared" si="0"/>
        <v>9192000</v>
      </c>
      <c r="J25" s="35" t="str">
        <f>IF(B25="Subtotal",SUMIF($A$4:$A$500,A25,$I$4:$I$500)-I25,"")</f>
        <v/>
      </c>
      <c r="M25" s="18"/>
    </row>
    <row r="26" spans="1:13" ht="30.75" outlineLevel="3" thickBot="1" x14ac:dyDescent="0.3">
      <c r="A26" s="75">
        <v>2001</v>
      </c>
      <c r="B26" s="76" t="s">
        <v>19</v>
      </c>
      <c r="C26" s="76">
        <f>SUBTOTAL(3,C15:C25)</f>
        <v>11</v>
      </c>
      <c r="D26" s="76"/>
      <c r="E26" s="76"/>
      <c r="F26" s="76"/>
      <c r="G26" s="77"/>
      <c r="H26" s="78"/>
      <c r="I26" s="35">
        <f t="shared" si="0"/>
        <v>0</v>
      </c>
      <c r="J26" s="35" t="str">
        <f>IF(B26="Subtotal",SUMIF($A$4:$A$500,A26,$I$4:$I$500)-I26,"")</f>
        <v/>
      </c>
      <c r="M26" s="18"/>
    </row>
    <row r="27" spans="1:13" ht="15.75" outlineLevel="2" thickBot="1" x14ac:dyDescent="0.3">
      <c r="A27" s="79">
        <v>2001</v>
      </c>
      <c r="B27" s="80" t="s">
        <v>720</v>
      </c>
      <c r="C27" s="80" t="s">
        <v>719</v>
      </c>
      <c r="D27" s="80"/>
      <c r="E27" s="80"/>
      <c r="F27" s="80"/>
      <c r="G27" s="81"/>
      <c r="H27" s="82">
        <v>96124910.780000001</v>
      </c>
      <c r="I27" s="35">
        <f t="shared" si="0"/>
        <v>96124910.780000001</v>
      </c>
      <c r="J27" s="35">
        <f>IF(B27="Subtotal",SUMIF($A$4:$A$500,A27,$I$4:$I$500)-I27,"")</f>
        <v>96124910.780000001</v>
      </c>
      <c r="M27" s="18"/>
    </row>
    <row r="28" spans="1:13" outlineLevel="4" x14ac:dyDescent="0.25">
      <c r="A28" s="85">
        <v>2002</v>
      </c>
      <c r="B28" s="86">
        <v>1</v>
      </c>
      <c r="C28" s="86">
        <v>21490</v>
      </c>
      <c r="D28" s="86" t="s">
        <v>86</v>
      </c>
      <c r="E28" s="86" t="s">
        <v>62</v>
      </c>
      <c r="F28" s="86" t="s">
        <v>87</v>
      </c>
      <c r="G28" s="87">
        <v>329590</v>
      </c>
      <c r="H28" s="87">
        <v>337250</v>
      </c>
      <c r="I28" s="35">
        <f t="shared" si="0"/>
        <v>329590</v>
      </c>
      <c r="J28" s="35" t="str">
        <f>IF(B28="Subtotal",SUMIF($A$4:$A$500,A28,$I$4:$I$500)-I28,"")</f>
        <v/>
      </c>
      <c r="M28" s="18"/>
    </row>
    <row r="29" spans="1:13" ht="30" outlineLevel="4" x14ac:dyDescent="0.25">
      <c r="A29" s="64">
        <v>2002</v>
      </c>
      <c r="B29" s="17">
        <v>1</v>
      </c>
      <c r="C29" s="17">
        <v>23567</v>
      </c>
      <c r="D29" s="17" t="s">
        <v>88</v>
      </c>
      <c r="E29" s="17" t="s">
        <v>56</v>
      </c>
      <c r="F29" s="17" t="s">
        <v>89</v>
      </c>
      <c r="G29" s="68">
        <v>116500</v>
      </c>
      <c r="H29" s="68">
        <v>239694.04</v>
      </c>
      <c r="I29" s="35">
        <f t="shared" si="0"/>
        <v>116500</v>
      </c>
      <c r="J29" s="35" t="str">
        <f>IF(B29="Subtotal",SUMIF($A$4:$A$500,A29,$I$4:$I$500)-I29,"")</f>
        <v/>
      </c>
      <c r="M29" s="18"/>
    </row>
    <row r="30" spans="1:13" ht="45" outlineLevel="4" x14ac:dyDescent="0.25">
      <c r="A30" s="63">
        <v>2002</v>
      </c>
      <c r="B30" s="15">
        <v>2</v>
      </c>
      <c r="C30" s="15">
        <v>22516</v>
      </c>
      <c r="D30" s="15" t="s">
        <v>90</v>
      </c>
      <c r="E30" s="15" t="s">
        <v>62</v>
      </c>
      <c r="F30" s="15" t="s">
        <v>91</v>
      </c>
      <c r="G30" s="67">
        <v>941600</v>
      </c>
      <c r="H30" s="67">
        <v>934490</v>
      </c>
      <c r="I30" s="35">
        <f t="shared" si="0"/>
        <v>941600</v>
      </c>
      <c r="J30" s="35" t="str">
        <f>IF(B30="Subtotal",SUMIF($A$4:$A$500,A30,$I$4:$I$500)-I30,"")</f>
        <v/>
      </c>
      <c r="M30" s="18"/>
    </row>
    <row r="31" spans="1:13" outlineLevel="4" x14ac:dyDescent="0.25">
      <c r="A31" s="64">
        <v>2002</v>
      </c>
      <c r="B31" s="17">
        <v>5</v>
      </c>
      <c r="C31" s="17">
        <v>22587</v>
      </c>
      <c r="D31" s="17" t="s">
        <v>92</v>
      </c>
      <c r="E31" s="17" t="s">
        <v>49</v>
      </c>
      <c r="F31" s="17" t="s">
        <v>93</v>
      </c>
      <c r="G31" s="68">
        <v>672850</v>
      </c>
      <c r="H31" s="68">
        <v>673850</v>
      </c>
      <c r="I31" s="35">
        <f t="shared" si="0"/>
        <v>672850</v>
      </c>
      <c r="J31" s="35" t="str">
        <f>IF(B31="Subtotal",SUMIF($A$4:$A$500,A31,$I$4:$I$500)-I31,"")</f>
        <v/>
      </c>
      <c r="M31" s="18"/>
    </row>
    <row r="32" spans="1:13" outlineLevel="4" x14ac:dyDescent="0.25">
      <c r="A32" s="63">
        <v>2002</v>
      </c>
      <c r="B32" s="15">
        <v>5</v>
      </c>
      <c r="C32" s="15">
        <v>22627</v>
      </c>
      <c r="D32" s="15" t="s">
        <v>94</v>
      </c>
      <c r="E32" s="15" t="s">
        <v>49</v>
      </c>
      <c r="F32" s="15" t="s">
        <v>95</v>
      </c>
      <c r="G32" s="67">
        <v>493288</v>
      </c>
      <c r="H32" s="67">
        <v>494288</v>
      </c>
      <c r="I32" s="35">
        <f t="shared" si="0"/>
        <v>493288</v>
      </c>
      <c r="J32" s="35" t="str">
        <f>IF(B32="Subtotal",SUMIF($A$4:$A$500,A32,$I$4:$I$500)-I32,"")</f>
        <v/>
      </c>
      <c r="M32" s="18"/>
    </row>
    <row r="33" spans="1:13" ht="30" outlineLevel="4" x14ac:dyDescent="0.25">
      <c r="A33" s="64">
        <v>2002</v>
      </c>
      <c r="B33" s="17">
        <v>7</v>
      </c>
      <c r="C33" s="17">
        <v>19669</v>
      </c>
      <c r="D33" s="17" t="s">
        <v>96</v>
      </c>
      <c r="E33" s="17" t="s">
        <v>49</v>
      </c>
      <c r="F33" s="17" t="s">
        <v>97</v>
      </c>
      <c r="G33" s="68">
        <v>281450</v>
      </c>
      <c r="H33" s="68">
        <v>299860</v>
      </c>
      <c r="I33" s="35">
        <f t="shared" si="0"/>
        <v>281450</v>
      </c>
      <c r="J33" s="35" t="str">
        <f>IF(B33="Subtotal",SUMIF($A$4:$A$500,A33,$I$4:$I$500)-I33,"")</f>
        <v/>
      </c>
      <c r="M33" s="18"/>
    </row>
    <row r="34" spans="1:13" ht="45" outlineLevel="4" x14ac:dyDescent="0.25">
      <c r="A34" s="63">
        <v>2002</v>
      </c>
      <c r="B34" s="15">
        <v>7</v>
      </c>
      <c r="C34" s="15">
        <v>24375</v>
      </c>
      <c r="D34" s="15" t="s">
        <v>98</v>
      </c>
      <c r="E34" s="15" t="s">
        <v>49</v>
      </c>
      <c r="F34" s="15" t="s">
        <v>99</v>
      </c>
      <c r="G34" s="67">
        <v>372390.5</v>
      </c>
      <c r="H34" s="67">
        <v>373390</v>
      </c>
      <c r="I34" s="35">
        <f t="shared" si="0"/>
        <v>372390.5</v>
      </c>
      <c r="J34" s="35" t="str">
        <f>IF(B34="Subtotal",SUMIF($A$4:$A$500,A34,$I$4:$I$500)-I34,"")</f>
        <v/>
      </c>
      <c r="M34" s="18"/>
    </row>
    <row r="35" spans="1:13" ht="30" outlineLevel="4" x14ac:dyDescent="0.25">
      <c r="A35" s="64">
        <v>2002</v>
      </c>
      <c r="B35" s="17">
        <v>8</v>
      </c>
      <c r="C35" s="17">
        <v>21713</v>
      </c>
      <c r="D35" s="17" t="s">
        <v>100</v>
      </c>
      <c r="E35" s="17" t="s">
        <v>49</v>
      </c>
      <c r="F35" s="17" t="s">
        <v>101</v>
      </c>
      <c r="G35" s="68">
        <v>241400</v>
      </c>
      <c r="H35" s="68">
        <v>265540</v>
      </c>
      <c r="I35" s="35">
        <f t="shared" si="0"/>
        <v>241400</v>
      </c>
      <c r="J35" s="35" t="str">
        <f>IF(B35="Subtotal",SUMIF($A$4:$A$500,A35,$I$4:$I$500)-I35,"")</f>
        <v/>
      </c>
      <c r="M35" s="18"/>
    </row>
    <row r="36" spans="1:13" ht="30.75" outlineLevel="4" thickBot="1" x14ac:dyDescent="0.3">
      <c r="A36" s="69">
        <v>2002</v>
      </c>
      <c r="B36" s="70">
        <v>8</v>
      </c>
      <c r="C36" s="70">
        <v>24434</v>
      </c>
      <c r="D36" s="70" t="s">
        <v>102</v>
      </c>
      <c r="E36" s="70" t="s">
        <v>49</v>
      </c>
      <c r="F36" s="70" t="s">
        <v>103</v>
      </c>
      <c r="G36" s="71">
        <v>1313771.3999999999</v>
      </c>
      <c r="H36" s="71">
        <v>1579238.71</v>
      </c>
      <c r="I36" s="35">
        <f t="shared" si="0"/>
        <v>1313771.3999999999</v>
      </c>
      <c r="J36" s="35" t="str">
        <f>IF(B36="Subtotal",SUMIF($A$4:$A$500,A36,$I$4:$I$500)-I36,"")</f>
        <v/>
      </c>
      <c r="M36" s="18"/>
    </row>
    <row r="37" spans="1:13" ht="30.75" outlineLevel="3" thickBot="1" x14ac:dyDescent="0.3">
      <c r="A37" s="75">
        <v>2002</v>
      </c>
      <c r="B37" s="76" t="s">
        <v>19</v>
      </c>
      <c r="C37" s="76">
        <f>SUBTOTAL(3,C28:C36)</f>
        <v>9</v>
      </c>
      <c r="D37" s="76"/>
      <c r="E37" s="76"/>
      <c r="F37" s="76"/>
      <c r="G37" s="77"/>
      <c r="H37" s="78"/>
      <c r="I37" s="35">
        <f t="shared" si="0"/>
        <v>0</v>
      </c>
      <c r="J37" s="35" t="str">
        <f>IF(B37="Subtotal",SUMIF($A$4:$A$500,A37,$I$4:$I$500)-I37,"")</f>
        <v/>
      </c>
      <c r="M37" s="18"/>
    </row>
    <row r="38" spans="1:13" ht="15.75" outlineLevel="2" thickBot="1" x14ac:dyDescent="0.3">
      <c r="A38" s="79">
        <v>2002</v>
      </c>
      <c r="B38" s="80" t="s">
        <v>720</v>
      </c>
      <c r="C38" s="80" t="s">
        <v>719</v>
      </c>
      <c r="D38" s="80"/>
      <c r="E38" s="80"/>
      <c r="F38" s="80"/>
      <c r="G38" s="81"/>
      <c r="H38" s="82">
        <v>4762839.9000000004</v>
      </c>
      <c r="I38" s="35">
        <f t="shared" si="0"/>
        <v>4762839.9000000004</v>
      </c>
      <c r="J38" s="35">
        <f>IF(B38="Subtotal",SUMIF($A$4:$A$500,A38,$I$4:$I$500)-I38,"")</f>
        <v>4762839.9000000004</v>
      </c>
      <c r="M38" s="18"/>
    </row>
    <row r="39" spans="1:13" ht="30" outlineLevel="4" x14ac:dyDescent="0.25">
      <c r="A39" s="72">
        <v>2003</v>
      </c>
      <c r="B39" s="73">
        <v>1</v>
      </c>
      <c r="C39" s="73">
        <v>24297</v>
      </c>
      <c r="D39" s="73" t="s">
        <v>104</v>
      </c>
      <c r="E39" s="73" t="s">
        <v>62</v>
      </c>
      <c r="F39" s="73" t="s">
        <v>105</v>
      </c>
      <c r="G39" s="74">
        <v>870650</v>
      </c>
      <c r="H39" s="74">
        <v>540955.35</v>
      </c>
      <c r="I39" s="35">
        <f t="shared" si="0"/>
        <v>870650</v>
      </c>
      <c r="J39" s="35" t="str">
        <f>IF(B39="Subtotal",SUMIF($A$4:$A$500,A39,$I$4:$I$500)-I39,"")</f>
        <v/>
      </c>
      <c r="M39" s="18"/>
    </row>
    <row r="40" spans="1:13" ht="30" outlineLevel="4" x14ac:dyDescent="0.25">
      <c r="A40" s="63">
        <v>2003</v>
      </c>
      <c r="B40" s="15">
        <v>1</v>
      </c>
      <c r="C40" s="15">
        <v>24518</v>
      </c>
      <c r="D40" s="15" t="s">
        <v>106</v>
      </c>
      <c r="E40" s="15" t="s">
        <v>49</v>
      </c>
      <c r="F40" s="15" t="s">
        <v>107</v>
      </c>
      <c r="G40" s="67">
        <v>935200</v>
      </c>
      <c r="H40" s="67">
        <v>817520</v>
      </c>
      <c r="I40" s="35">
        <f t="shared" si="0"/>
        <v>935200</v>
      </c>
      <c r="J40" s="35" t="str">
        <f>IF(B40="Subtotal",SUMIF($A$4:$A$500,A40,$I$4:$I$500)-I40,"")</f>
        <v/>
      </c>
      <c r="M40" s="18"/>
    </row>
    <row r="41" spans="1:13" ht="30" outlineLevel="4" x14ac:dyDescent="0.25">
      <c r="A41" s="64">
        <v>2003</v>
      </c>
      <c r="B41" s="17">
        <v>3</v>
      </c>
      <c r="C41" s="17">
        <v>24442</v>
      </c>
      <c r="D41" s="17" t="s">
        <v>108</v>
      </c>
      <c r="E41" s="17" t="s">
        <v>49</v>
      </c>
      <c r="F41" s="17" t="s">
        <v>109</v>
      </c>
      <c r="G41" s="68">
        <v>720874</v>
      </c>
      <c r="H41" s="68">
        <v>730581.4</v>
      </c>
      <c r="I41" s="35">
        <f t="shared" si="0"/>
        <v>720874</v>
      </c>
      <c r="J41" s="35" t="str">
        <f>IF(B41="Subtotal",SUMIF($A$4:$A$500,A41,$I$4:$I$500)-I41,"")</f>
        <v/>
      </c>
      <c r="M41" s="18"/>
    </row>
    <row r="42" spans="1:13" outlineLevel="4" x14ac:dyDescent="0.25">
      <c r="A42" s="63">
        <v>2003</v>
      </c>
      <c r="B42" s="15">
        <v>4</v>
      </c>
      <c r="C42" s="15">
        <v>18718</v>
      </c>
      <c r="D42" s="15" t="s">
        <v>110</v>
      </c>
      <c r="E42" s="15" t="s">
        <v>62</v>
      </c>
      <c r="F42" s="15" t="s">
        <v>111</v>
      </c>
      <c r="G42" s="67">
        <v>999400</v>
      </c>
      <c r="H42" s="67">
        <v>1066510</v>
      </c>
      <c r="I42" s="35">
        <f t="shared" si="0"/>
        <v>999400</v>
      </c>
      <c r="J42" s="35" t="str">
        <f>IF(B42="Subtotal",SUMIF($A$4:$A$500,A42,$I$4:$I$500)-I42,"")</f>
        <v/>
      </c>
      <c r="M42" s="18"/>
    </row>
    <row r="43" spans="1:13" ht="30" outlineLevel="4" x14ac:dyDescent="0.25">
      <c r="A43" s="64">
        <v>2003</v>
      </c>
      <c r="B43" s="17">
        <v>4</v>
      </c>
      <c r="C43" s="17">
        <v>19791</v>
      </c>
      <c r="D43" s="17" t="s">
        <v>112</v>
      </c>
      <c r="E43" s="17" t="s">
        <v>65</v>
      </c>
      <c r="F43" s="17" t="s">
        <v>113</v>
      </c>
      <c r="G43" s="68">
        <v>4764330</v>
      </c>
      <c r="H43" s="68">
        <v>5077263</v>
      </c>
      <c r="I43" s="35">
        <f t="shared" si="0"/>
        <v>4764330</v>
      </c>
      <c r="J43" s="35" t="str">
        <f>IF(B43="Subtotal",SUMIF($A$4:$A$500,A43,$I$4:$I$500)-I43,"")</f>
        <v/>
      </c>
      <c r="M43" s="18"/>
    </row>
    <row r="44" spans="1:13" ht="30" outlineLevel="4" x14ac:dyDescent="0.25">
      <c r="A44" s="63">
        <v>2003</v>
      </c>
      <c r="B44" s="15">
        <v>4</v>
      </c>
      <c r="C44" s="15">
        <v>22174</v>
      </c>
      <c r="D44" s="15" t="s">
        <v>114</v>
      </c>
      <c r="E44" s="15" t="s">
        <v>62</v>
      </c>
      <c r="F44" s="15" t="s">
        <v>115</v>
      </c>
      <c r="G44" s="67">
        <v>9259925</v>
      </c>
      <c r="H44" s="67">
        <v>10140920</v>
      </c>
      <c r="I44" s="35">
        <f t="shared" si="0"/>
        <v>9259925</v>
      </c>
      <c r="J44" s="35" t="str">
        <f>IF(B44="Subtotal",SUMIF($A$4:$A$500,A44,$I$4:$I$500)-I44,"")</f>
        <v/>
      </c>
      <c r="M44" s="18"/>
    </row>
    <row r="45" spans="1:13" outlineLevel="4" x14ac:dyDescent="0.25">
      <c r="A45" s="64">
        <v>2003</v>
      </c>
      <c r="B45" s="17">
        <v>4</v>
      </c>
      <c r="C45" s="17">
        <v>22229</v>
      </c>
      <c r="D45" s="17" t="s">
        <v>116</v>
      </c>
      <c r="E45" s="17" t="s">
        <v>62</v>
      </c>
      <c r="F45" s="17" t="s">
        <v>117</v>
      </c>
      <c r="G45" s="68">
        <v>1410800</v>
      </c>
      <c r="H45" s="68">
        <v>1545830</v>
      </c>
      <c r="I45" s="35">
        <f t="shared" si="0"/>
        <v>1410800</v>
      </c>
      <c r="J45" s="35" t="str">
        <f>IF(B45="Subtotal",SUMIF($A$4:$A$500,A45,$I$4:$I$500)-I45,"")</f>
        <v/>
      </c>
      <c r="M45" s="18"/>
    </row>
    <row r="46" spans="1:13" outlineLevel="4" x14ac:dyDescent="0.25">
      <c r="A46" s="63">
        <v>2003</v>
      </c>
      <c r="B46" s="15">
        <v>4</v>
      </c>
      <c r="C46" s="15">
        <v>23672</v>
      </c>
      <c r="D46" s="15" t="s">
        <v>118</v>
      </c>
      <c r="E46" s="15" t="s">
        <v>46</v>
      </c>
      <c r="F46" s="15" t="s">
        <v>119</v>
      </c>
      <c r="G46" s="67">
        <v>4829681</v>
      </c>
      <c r="H46" s="67">
        <v>5920548.7699999996</v>
      </c>
      <c r="I46" s="35">
        <f t="shared" si="0"/>
        <v>4829681</v>
      </c>
      <c r="J46" s="35" t="str">
        <f>IF(B46="Subtotal",SUMIF($A$4:$A$500,A46,$I$4:$I$500)-I46,"")</f>
        <v/>
      </c>
      <c r="M46" s="18"/>
    </row>
    <row r="47" spans="1:13" ht="30" outlineLevel="4" x14ac:dyDescent="0.25">
      <c r="A47" s="64">
        <v>2003</v>
      </c>
      <c r="B47" s="17">
        <v>4</v>
      </c>
      <c r="C47" s="17">
        <v>23929</v>
      </c>
      <c r="D47" s="17" t="s">
        <v>120</v>
      </c>
      <c r="E47" s="17" t="s">
        <v>121</v>
      </c>
      <c r="F47" s="17" t="s">
        <v>122</v>
      </c>
      <c r="G47" s="68">
        <v>2067500</v>
      </c>
      <c r="H47" s="68">
        <v>2235652.1</v>
      </c>
      <c r="I47" s="35">
        <f t="shared" si="0"/>
        <v>2067500</v>
      </c>
      <c r="J47" s="35" t="str">
        <f>IF(B47="Subtotal",SUMIF($A$4:$A$500,A47,$I$4:$I$500)-I47,"")</f>
        <v/>
      </c>
      <c r="M47" s="18"/>
    </row>
    <row r="48" spans="1:13" ht="30" outlineLevel="4" x14ac:dyDescent="0.25">
      <c r="A48" s="63">
        <v>2003</v>
      </c>
      <c r="B48" s="15">
        <v>4</v>
      </c>
      <c r="C48" s="15">
        <v>24038</v>
      </c>
      <c r="D48" s="15" t="s">
        <v>123</v>
      </c>
      <c r="E48" s="15" t="s">
        <v>49</v>
      </c>
      <c r="F48" s="15" t="s">
        <v>124</v>
      </c>
      <c r="G48" s="67">
        <v>993500</v>
      </c>
      <c r="H48" s="67">
        <v>865977</v>
      </c>
      <c r="I48" s="35">
        <f t="shared" si="0"/>
        <v>993500</v>
      </c>
      <c r="J48" s="35" t="str">
        <f>IF(B48="Subtotal",SUMIF($A$4:$A$500,A48,$I$4:$I$500)-I48,"")</f>
        <v/>
      </c>
      <c r="M48" s="18"/>
    </row>
    <row r="49" spans="1:13" outlineLevel="4" x14ac:dyDescent="0.25">
      <c r="A49" s="64">
        <v>2003</v>
      </c>
      <c r="B49" s="17">
        <v>4</v>
      </c>
      <c r="C49" s="17">
        <v>24447</v>
      </c>
      <c r="D49" s="17" t="s">
        <v>125</v>
      </c>
      <c r="E49" s="17" t="s">
        <v>49</v>
      </c>
      <c r="F49" s="17" t="s">
        <v>126</v>
      </c>
      <c r="G49" s="68">
        <v>218812</v>
      </c>
      <c r="H49" s="68">
        <v>203039.9</v>
      </c>
      <c r="I49" s="35">
        <f t="shared" si="0"/>
        <v>218812</v>
      </c>
      <c r="J49" s="35" t="str">
        <f>IF(B49="Subtotal",SUMIF($A$4:$A$500,A49,$I$4:$I$500)-I49,"")</f>
        <v/>
      </c>
      <c r="M49" s="18"/>
    </row>
    <row r="50" spans="1:13" outlineLevel="4" x14ac:dyDescent="0.25">
      <c r="A50" s="63">
        <v>2003</v>
      </c>
      <c r="B50" s="15">
        <v>4</v>
      </c>
      <c r="C50" s="15">
        <v>24663</v>
      </c>
      <c r="D50" s="15" t="s">
        <v>127</v>
      </c>
      <c r="E50" s="15" t="s">
        <v>49</v>
      </c>
      <c r="F50" s="15" t="s">
        <v>128</v>
      </c>
      <c r="G50" s="67">
        <v>444700</v>
      </c>
      <c r="H50" s="67">
        <v>463586.98</v>
      </c>
      <c r="I50" s="35">
        <f t="shared" si="0"/>
        <v>444700</v>
      </c>
      <c r="J50" s="35" t="str">
        <f>IF(B50="Subtotal",SUMIF($A$4:$A$500,A50,$I$4:$I$500)-I50,"")</f>
        <v/>
      </c>
      <c r="M50" s="18"/>
    </row>
    <row r="51" spans="1:13" ht="30" outlineLevel="4" x14ac:dyDescent="0.25">
      <c r="A51" s="64">
        <v>2003</v>
      </c>
      <c r="B51" s="17">
        <v>5</v>
      </c>
      <c r="C51" s="17">
        <v>19821</v>
      </c>
      <c r="D51" s="17" t="s">
        <v>129</v>
      </c>
      <c r="E51" s="17" t="s">
        <v>62</v>
      </c>
      <c r="F51" s="17" t="s">
        <v>130</v>
      </c>
      <c r="G51" s="68">
        <v>1997110</v>
      </c>
      <c r="H51" s="68">
        <v>2120800</v>
      </c>
      <c r="I51" s="35">
        <f t="shared" si="0"/>
        <v>1997110</v>
      </c>
      <c r="J51" s="35" t="str">
        <f>IF(B51="Subtotal",SUMIF($A$4:$A$500,A51,$I$4:$I$500)-I51,"")</f>
        <v/>
      </c>
      <c r="M51" s="18"/>
    </row>
    <row r="52" spans="1:13" ht="45" outlineLevel="4" x14ac:dyDescent="0.25">
      <c r="A52" s="63">
        <v>2003</v>
      </c>
      <c r="B52" s="15">
        <v>5</v>
      </c>
      <c r="C52" s="15">
        <v>24369</v>
      </c>
      <c r="D52" s="15" t="s">
        <v>131</v>
      </c>
      <c r="E52" s="15" t="s">
        <v>132</v>
      </c>
      <c r="F52" s="15" t="s">
        <v>133</v>
      </c>
      <c r="G52" s="67">
        <v>481152</v>
      </c>
      <c r="H52" s="67">
        <v>553324.80000000005</v>
      </c>
      <c r="I52" s="35">
        <f t="shared" si="0"/>
        <v>481152</v>
      </c>
      <c r="J52" s="35" t="str">
        <f>IF(B52="Subtotal",SUMIF($A$4:$A$500,A52,$I$4:$I$500)-I52,"")</f>
        <v/>
      </c>
      <c r="M52" s="18"/>
    </row>
    <row r="53" spans="1:13" ht="30" outlineLevel="4" x14ac:dyDescent="0.25">
      <c r="A53" s="64">
        <v>2003</v>
      </c>
      <c r="B53" s="17">
        <v>6</v>
      </c>
      <c r="C53" s="17">
        <v>12769</v>
      </c>
      <c r="D53" s="17" t="s">
        <v>134</v>
      </c>
      <c r="E53" s="17" t="s">
        <v>62</v>
      </c>
      <c r="F53" s="17" t="s">
        <v>135</v>
      </c>
      <c r="G53" s="68">
        <v>2724570</v>
      </c>
      <c r="H53" s="68">
        <v>3528190</v>
      </c>
      <c r="I53" s="35">
        <f t="shared" si="0"/>
        <v>2724570</v>
      </c>
      <c r="J53" s="35" t="str">
        <f>IF(B53="Subtotal",SUMIF($A$4:$A$500,A53,$I$4:$I$500)-I53,"")</f>
        <v/>
      </c>
      <c r="M53" s="18"/>
    </row>
    <row r="54" spans="1:13" ht="45" outlineLevel="4" x14ac:dyDescent="0.25">
      <c r="A54" s="63">
        <v>2003</v>
      </c>
      <c r="B54" s="15">
        <v>6</v>
      </c>
      <c r="C54" s="15">
        <v>23948</v>
      </c>
      <c r="D54" s="15" t="s">
        <v>136</v>
      </c>
      <c r="E54" s="15" t="s">
        <v>49</v>
      </c>
      <c r="F54" s="15" t="s">
        <v>137</v>
      </c>
      <c r="G54" s="67">
        <v>641441</v>
      </c>
      <c r="H54" s="67">
        <v>832293.9</v>
      </c>
      <c r="I54" s="35">
        <f t="shared" si="0"/>
        <v>641441</v>
      </c>
      <c r="J54" s="35" t="str">
        <f>IF(B54="Subtotal",SUMIF($A$4:$A$500,A54,$I$4:$I$500)-I54,"")</f>
        <v/>
      </c>
      <c r="M54" s="18"/>
    </row>
    <row r="55" spans="1:13" outlineLevel="4" x14ac:dyDescent="0.25">
      <c r="A55" s="64">
        <v>2003</v>
      </c>
      <c r="B55" s="17">
        <v>6</v>
      </c>
      <c r="C55" s="17">
        <v>23997</v>
      </c>
      <c r="D55" s="17" t="s">
        <v>138</v>
      </c>
      <c r="E55" s="17" t="s">
        <v>139</v>
      </c>
      <c r="F55" s="17" t="s">
        <v>140</v>
      </c>
      <c r="G55" s="68">
        <v>524750</v>
      </c>
      <c r="H55" s="68">
        <v>569250</v>
      </c>
      <c r="I55" s="35">
        <f t="shared" si="0"/>
        <v>524750</v>
      </c>
      <c r="J55" s="35" t="str">
        <f>IF(B55="Subtotal",SUMIF($A$4:$A$500,A55,$I$4:$I$500)-I55,"")</f>
        <v/>
      </c>
      <c r="M55" s="18"/>
    </row>
    <row r="56" spans="1:13" ht="30" outlineLevel="4" x14ac:dyDescent="0.25">
      <c r="A56" s="63">
        <v>2003</v>
      </c>
      <c r="B56" s="15">
        <v>7</v>
      </c>
      <c r="C56" s="15">
        <v>24384</v>
      </c>
      <c r="D56" s="15" t="s">
        <v>141</v>
      </c>
      <c r="E56" s="15" t="s">
        <v>49</v>
      </c>
      <c r="F56" s="15" t="s">
        <v>142</v>
      </c>
      <c r="G56" s="67">
        <v>215850</v>
      </c>
      <c r="H56" s="67">
        <v>208670</v>
      </c>
      <c r="I56" s="35">
        <f t="shared" si="0"/>
        <v>215850</v>
      </c>
      <c r="J56" s="35" t="str">
        <f>IF(B56="Subtotal",SUMIF($A$4:$A$500,A56,$I$4:$I$500)-I56,"")</f>
        <v/>
      </c>
      <c r="M56" s="18"/>
    </row>
    <row r="57" spans="1:13" outlineLevel="4" x14ac:dyDescent="0.25">
      <c r="A57" s="64">
        <v>2003</v>
      </c>
      <c r="B57" s="17">
        <v>8</v>
      </c>
      <c r="C57" s="17">
        <v>21019</v>
      </c>
      <c r="D57" s="17" t="s">
        <v>143</v>
      </c>
      <c r="E57" s="17" t="s">
        <v>49</v>
      </c>
      <c r="F57" s="17" t="s">
        <v>144</v>
      </c>
      <c r="G57" s="68">
        <v>969228</v>
      </c>
      <c r="H57" s="68">
        <v>989592.46</v>
      </c>
      <c r="I57" s="35">
        <f t="shared" si="0"/>
        <v>969228</v>
      </c>
      <c r="J57" s="35" t="str">
        <f>IF(B57="Subtotal",SUMIF($A$4:$A$500,A57,$I$4:$I$500)-I57,"")</f>
        <v/>
      </c>
      <c r="M57" s="18"/>
    </row>
    <row r="58" spans="1:13" ht="30" outlineLevel="4" x14ac:dyDescent="0.25">
      <c r="A58" s="63">
        <v>2003</v>
      </c>
      <c r="B58" s="15">
        <v>10</v>
      </c>
      <c r="C58" s="15">
        <v>24446</v>
      </c>
      <c r="D58" s="15" t="s">
        <v>145</v>
      </c>
      <c r="E58" s="15" t="s">
        <v>49</v>
      </c>
      <c r="F58" s="15" t="s">
        <v>146</v>
      </c>
      <c r="G58" s="67">
        <v>313000</v>
      </c>
      <c r="H58" s="67">
        <v>292900</v>
      </c>
      <c r="I58" s="35">
        <f t="shared" si="0"/>
        <v>313000</v>
      </c>
      <c r="J58" s="35" t="str">
        <f>IF(B58="Subtotal",SUMIF($A$4:$A$500,A58,$I$4:$I$500)-I58,"")</f>
        <v/>
      </c>
      <c r="M58" s="18"/>
    </row>
    <row r="59" spans="1:13" ht="30" outlineLevel="4" x14ac:dyDescent="0.25">
      <c r="A59" s="64">
        <v>2003</v>
      </c>
      <c r="B59" s="17">
        <v>11</v>
      </c>
      <c r="C59" s="17">
        <v>20996</v>
      </c>
      <c r="D59" s="17" t="s">
        <v>147</v>
      </c>
      <c r="E59" s="17" t="s">
        <v>65</v>
      </c>
      <c r="F59" s="17" t="s">
        <v>148</v>
      </c>
      <c r="G59" s="68">
        <v>8444900</v>
      </c>
      <c r="H59" s="68">
        <v>8853710</v>
      </c>
      <c r="I59" s="35">
        <f t="shared" si="0"/>
        <v>8444900</v>
      </c>
      <c r="J59" s="35" t="str">
        <f>IF(B59="Subtotal",SUMIF($A$4:$A$500,A59,$I$4:$I$500)-I59,"")</f>
        <v/>
      </c>
      <c r="M59" s="18"/>
    </row>
    <row r="60" spans="1:13" ht="30" outlineLevel="4" x14ac:dyDescent="0.25">
      <c r="A60" s="63">
        <v>2003</v>
      </c>
      <c r="B60" s="15">
        <v>12</v>
      </c>
      <c r="C60" s="15">
        <v>24356</v>
      </c>
      <c r="D60" s="15" t="s">
        <v>149</v>
      </c>
      <c r="E60" s="15" t="s">
        <v>49</v>
      </c>
      <c r="F60" s="15" t="s">
        <v>150</v>
      </c>
      <c r="G60" s="67">
        <v>802350</v>
      </c>
      <c r="H60" s="67">
        <v>938585</v>
      </c>
      <c r="I60" s="35">
        <f t="shared" si="0"/>
        <v>802350</v>
      </c>
      <c r="J60" s="35" t="str">
        <f>IF(B60="Subtotal",SUMIF($A$4:$A$500,A60,$I$4:$I$500)-I60,"")</f>
        <v/>
      </c>
      <c r="M60" s="18"/>
    </row>
    <row r="61" spans="1:13" ht="45.75" outlineLevel="4" thickBot="1" x14ac:dyDescent="0.3">
      <c r="A61" s="88">
        <v>2003</v>
      </c>
      <c r="B61" s="83">
        <v>12</v>
      </c>
      <c r="C61" s="83">
        <v>24364</v>
      </c>
      <c r="D61" s="83" t="s">
        <v>151</v>
      </c>
      <c r="E61" s="83" t="s">
        <v>49</v>
      </c>
      <c r="F61" s="83" t="s">
        <v>152</v>
      </c>
      <c r="G61" s="84">
        <v>1324243</v>
      </c>
      <c r="H61" s="84">
        <v>1367347.34</v>
      </c>
      <c r="I61" s="35">
        <f t="shared" si="0"/>
        <v>1324243</v>
      </c>
      <c r="J61" s="35" t="str">
        <f>IF(B61="Subtotal",SUMIF($A$4:$A$500,A61,$I$4:$I$500)-I61,"")</f>
        <v/>
      </c>
      <c r="M61" s="18"/>
    </row>
    <row r="62" spans="1:13" ht="30.75" outlineLevel="3" thickBot="1" x14ac:dyDescent="0.3">
      <c r="A62" s="75">
        <v>2003</v>
      </c>
      <c r="B62" s="76" t="s">
        <v>19</v>
      </c>
      <c r="C62" s="76">
        <f>SUBTOTAL(3,C39:C61)</f>
        <v>23</v>
      </c>
      <c r="D62" s="76"/>
      <c r="E62" s="76"/>
      <c r="F62" s="76"/>
      <c r="G62" s="77"/>
      <c r="H62" s="78"/>
      <c r="I62" s="35">
        <f t="shared" si="0"/>
        <v>0</v>
      </c>
      <c r="J62" s="35" t="str">
        <f>IF(B62="Subtotal",SUMIF($A$4:$A$500,A62,$I$4:$I$500)-I62,"")</f>
        <v/>
      </c>
      <c r="M62" s="18"/>
    </row>
    <row r="63" spans="1:13" ht="15.75" outlineLevel="2" thickBot="1" x14ac:dyDescent="0.3">
      <c r="A63" s="79">
        <v>2003</v>
      </c>
      <c r="B63" s="80" t="s">
        <v>720</v>
      </c>
      <c r="C63" s="80" t="s">
        <v>719</v>
      </c>
      <c r="D63" s="80"/>
      <c r="E63" s="80"/>
      <c r="F63" s="80"/>
      <c r="G63" s="81"/>
      <c r="H63" s="82">
        <v>45953966</v>
      </c>
      <c r="I63" s="35">
        <f t="shared" si="0"/>
        <v>45953966</v>
      </c>
      <c r="J63" s="35">
        <f>IF(B63="Subtotal",SUMIF($A$4:$A$500,A63,$I$4:$I$500)-I63,"")</f>
        <v>45953966</v>
      </c>
      <c r="M63" s="18"/>
    </row>
    <row r="64" spans="1:13" ht="30" outlineLevel="4" x14ac:dyDescent="0.25">
      <c r="A64" s="85">
        <v>2004</v>
      </c>
      <c r="B64" s="86">
        <v>1</v>
      </c>
      <c r="C64" s="86">
        <v>21607</v>
      </c>
      <c r="D64" s="86" t="s">
        <v>153</v>
      </c>
      <c r="E64" s="86" t="s">
        <v>62</v>
      </c>
      <c r="F64" s="86" t="s">
        <v>154</v>
      </c>
      <c r="G64" s="87">
        <v>452281</v>
      </c>
      <c r="H64" s="87">
        <v>480910</v>
      </c>
      <c r="I64" s="35">
        <f t="shared" si="0"/>
        <v>452281</v>
      </c>
      <c r="J64" s="35" t="str">
        <f>IF(B64="Subtotal",SUMIF($A$4:$A$500,A64,$I$4:$I$500)-I64,"")</f>
        <v/>
      </c>
      <c r="M64" s="18"/>
    </row>
    <row r="65" spans="1:13" ht="30" outlineLevel="4" x14ac:dyDescent="0.25">
      <c r="A65" s="64">
        <v>2004</v>
      </c>
      <c r="B65" s="17">
        <v>2</v>
      </c>
      <c r="C65" s="17">
        <v>24102</v>
      </c>
      <c r="D65" s="17" t="s">
        <v>155</v>
      </c>
      <c r="E65" s="17" t="s">
        <v>70</v>
      </c>
      <c r="F65" s="17" t="s">
        <v>156</v>
      </c>
      <c r="G65" s="68">
        <v>1648255</v>
      </c>
      <c r="H65" s="68">
        <v>1703351</v>
      </c>
      <c r="I65" s="35">
        <f t="shared" si="0"/>
        <v>1648255</v>
      </c>
      <c r="J65" s="35" t="str">
        <f>IF(B65="Subtotal",SUMIF($A$4:$A$500,A65,$I$4:$I$500)-I65,"")</f>
        <v/>
      </c>
      <c r="M65" s="18"/>
    </row>
    <row r="66" spans="1:13" outlineLevel="4" x14ac:dyDescent="0.25">
      <c r="A66" s="63">
        <v>2004</v>
      </c>
      <c r="B66" s="15">
        <v>2</v>
      </c>
      <c r="C66" s="15">
        <v>75172</v>
      </c>
      <c r="D66" s="15" t="s">
        <v>157</v>
      </c>
      <c r="E66" s="15" t="s">
        <v>34</v>
      </c>
      <c r="F66" s="15" t="s">
        <v>158</v>
      </c>
      <c r="G66" s="67">
        <v>334500</v>
      </c>
      <c r="H66" s="67">
        <v>322850</v>
      </c>
      <c r="I66" s="35">
        <f t="shared" si="0"/>
        <v>334500</v>
      </c>
      <c r="J66" s="35" t="str">
        <f>IF(B66="Subtotal",SUMIF($A$4:$A$500,A66,$I$4:$I$500)-I66,"")</f>
        <v/>
      </c>
      <c r="M66" s="18"/>
    </row>
    <row r="67" spans="1:13" ht="45" outlineLevel="4" x14ac:dyDescent="0.25">
      <c r="A67" s="64">
        <v>2004</v>
      </c>
      <c r="B67" s="17">
        <v>6</v>
      </c>
      <c r="C67" s="17">
        <v>75280</v>
      </c>
      <c r="D67" s="17" t="s">
        <v>159</v>
      </c>
      <c r="E67" s="17" t="s">
        <v>139</v>
      </c>
      <c r="F67" s="17" t="s">
        <v>160</v>
      </c>
      <c r="G67" s="68">
        <v>7246000</v>
      </c>
      <c r="H67" s="68">
        <v>7970600</v>
      </c>
      <c r="I67" s="35">
        <f t="shared" si="0"/>
        <v>7246000</v>
      </c>
      <c r="J67" s="35" t="str">
        <f>IF(B67="Subtotal",SUMIF($A$4:$A$500,A67,$I$4:$I$500)-I67,"")</f>
        <v/>
      </c>
      <c r="M67" s="18"/>
    </row>
    <row r="68" spans="1:13" ht="30" outlineLevel="4" x14ac:dyDescent="0.25">
      <c r="A68" s="63">
        <v>2004</v>
      </c>
      <c r="B68" s="15">
        <v>7</v>
      </c>
      <c r="C68" s="15">
        <v>19670</v>
      </c>
      <c r="D68" s="15" t="s">
        <v>161</v>
      </c>
      <c r="E68" s="15" t="s">
        <v>49</v>
      </c>
      <c r="F68" s="15" t="s">
        <v>162</v>
      </c>
      <c r="G68" s="67">
        <v>312685</v>
      </c>
      <c r="H68" s="67">
        <v>286480</v>
      </c>
      <c r="I68" s="35">
        <f t="shared" si="0"/>
        <v>312685</v>
      </c>
      <c r="J68" s="35" t="str">
        <f>IF(B68="Subtotal",SUMIF($A$4:$A$500,A68,$I$4:$I$500)-I68,"")</f>
        <v/>
      </c>
      <c r="M68" s="18"/>
    </row>
    <row r="69" spans="1:13" ht="45" outlineLevel="4" x14ac:dyDescent="0.25">
      <c r="A69" s="64">
        <v>2004</v>
      </c>
      <c r="B69" s="17">
        <v>11</v>
      </c>
      <c r="C69" s="17">
        <v>19572</v>
      </c>
      <c r="D69" s="17" t="s">
        <v>163</v>
      </c>
      <c r="E69" s="17" t="s">
        <v>34</v>
      </c>
      <c r="F69" s="17" t="s">
        <v>164</v>
      </c>
      <c r="G69" s="68">
        <v>543450</v>
      </c>
      <c r="H69" s="68">
        <v>510130</v>
      </c>
      <c r="I69" s="35">
        <f t="shared" ref="I69:I132" si="1">IF(G69="",H69,G69)</f>
        <v>543450</v>
      </c>
      <c r="J69" s="35" t="str">
        <f>IF(B69="Subtotal",SUMIF($A$4:$A$500,A69,$I$4:$I$500)-I69,"")</f>
        <v/>
      </c>
      <c r="M69" s="18"/>
    </row>
    <row r="70" spans="1:13" ht="15.75" outlineLevel="4" thickBot="1" x14ac:dyDescent="0.3">
      <c r="A70" s="69">
        <v>2004</v>
      </c>
      <c r="B70" s="70">
        <v>11</v>
      </c>
      <c r="C70" s="70">
        <v>19575</v>
      </c>
      <c r="D70" s="70" t="s">
        <v>165</v>
      </c>
      <c r="E70" s="70" t="s">
        <v>34</v>
      </c>
      <c r="F70" s="70" t="s">
        <v>166</v>
      </c>
      <c r="G70" s="71">
        <v>523825</v>
      </c>
      <c r="H70" s="71">
        <v>514942</v>
      </c>
      <c r="I70" s="35">
        <f t="shared" si="1"/>
        <v>523825</v>
      </c>
      <c r="J70" s="35" t="str">
        <f>IF(B70="Subtotal",SUMIF($A$4:$A$500,A70,$I$4:$I$500)-I70,"")</f>
        <v/>
      </c>
      <c r="M70" s="18"/>
    </row>
    <row r="71" spans="1:13" ht="30.75" outlineLevel="3" thickBot="1" x14ac:dyDescent="0.3">
      <c r="A71" s="75">
        <v>2004</v>
      </c>
      <c r="B71" s="76" t="s">
        <v>19</v>
      </c>
      <c r="C71" s="76">
        <f>SUBTOTAL(3,C64:C70)</f>
        <v>7</v>
      </c>
      <c r="D71" s="76"/>
      <c r="E71" s="76"/>
      <c r="F71" s="76"/>
      <c r="G71" s="77"/>
      <c r="H71" s="78"/>
      <c r="I71" s="35">
        <f t="shared" si="1"/>
        <v>0</v>
      </c>
      <c r="J71" s="35" t="str">
        <f>IF(B71="Subtotal",SUMIF($A$4:$A$500,A71,$I$4:$I$500)-I71,"")</f>
        <v/>
      </c>
      <c r="M71" s="18"/>
    </row>
    <row r="72" spans="1:13" ht="15.75" outlineLevel="2" thickBot="1" x14ac:dyDescent="0.3">
      <c r="A72" s="79">
        <v>2004</v>
      </c>
      <c r="B72" s="80" t="s">
        <v>720</v>
      </c>
      <c r="C72" s="80" t="s">
        <v>719</v>
      </c>
      <c r="D72" s="80"/>
      <c r="E72" s="80"/>
      <c r="F72" s="80"/>
      <c r="G72" s="81"/>
      <c r="H72" s="82">
        <v>11060996</v>
      </c>
      <c r="I72" s="35">
        <f t="shared" si="1"/>
        <v>11060996</v>
      </c>
      <c r="J72" s="35">
        <f>IF(B72="Subtotal",SUMIF($A$4:$A$500,A72,$I$4:$I$500)-I72,"")</f>
        <v>11060996</v>
      </c>
      <c r="M72" s="18"/>
    </row>
    <row r="73" spans="1:13" ht="30" outlineLevel="4" x14ac:dyDescent="0.25">
      <c r="A73" s="72">
        <v>2005</v>
      </c>
      <c r="B73" s="73">
        <v>6</v>
      </c>
      <c r="C73" s="73">
        <v>75279</v>
      </c>
      <c r="D73" s="73" t="s">
        <v>167</v>
      </c>
      <c r="E73" s="73" t="s">
        <v>139</v>
      </c>
      <c r="F73" s="73" t="s">
        <v>168</v>
      </c>
      <c r="G73" s="74">
        <v>8574500</v>
      </c>
      <c r="H73" s="74">
        <v>8843450</v>
      </c>
      <c r="I73" s="35">
        <f t="shared" si="1"/>
        <v>8574500</v>
      </c>
      <c r="J73" s="35" t="str">
        <f>IF(B73="Subtotal",SUMIF($A$4:$A$500,A73,$I$4:$I$500)-I73,"")</f>
        <v/>
      </c>
      <c r="M73" s="18"/>
    </row>
    <row r="74" spans="1:13" ht="30" outlineLevel="4" x14ac:dyDescent="0.25">
      <c r="A74" s="63">
        <v>2005</v>
      </c>
      <c r="B74" s="15">
        <v>6</v>
      </c>
      <c r="C74" s="15">
        <v>76564</v>
      </c>
      <c r="D74" s="15" t="s">
        <v>169</v>
      </c>
      <c r="E74" s="15" t="s">
        <v>62</v>
      </c>
      <c r="F74" s="15" t="s">
        <v>170</v>
      </c>
      <c r="G74" s="67">
        <v>2133700</v>
      </c>
      <c r="H74" s="67">
        <v>2300761</v>
      </c>
      <c r="I74" s="35">
        <f t="shared" si="1"/>
        <v>2133700</v>
      </c>
      <c r="J74" s="35" t="str">
        <f>IF(B74="Subtotal",SUMIF($A$4:$A$500,A74,$I$4:$I$500)-I74,"")</f>
        <v/>
      </c>
      <c r="M74" s="18"/>
    </row>
    <row r="75" spans="1:13" outlineLevel="4" x14ac:dyDescent="0.25">
      <c r="A75" s="64">
        <v>2005</v>
      </c>
      <c r="B75" s="17">
        <v>7</v>
      </c>
      <c r="C75" s="17">
        <v>25295</v>
      </c>
      <c r="D75" s="17" t="s">
        <v>171</v>
      </c>
      <c r="E75" s="17" t="s">
        <v>49</v>
      </c>
      <c r="F75" s="17" t="s">
        <v>172</v>
      </c>
      <c r="G75" s="68">
        <v>404810</v>
      </c>
      <c r="H75" s="68">
        <v>403929.8</v>
      </c>
      <c r="I75" s="35">
        <f t="shared" si="1"/>
        <v>404810</v>
      </c>
      <c r="J75" s="35" t="str">
        <f>IF(B75="Subtotal",SUMIF($A$4:$A$500,A75,$I$4:$I$500)-I75,"")</f>
        <v/>
      </c>
      <c r="M75" s="18"/>
    </row>
    <row r="76" spans="1:13" ht="45.75" outlineLevel="4" thickBot="1" x14ac:dyDescent="0.3">
      <c r="A76" s="69">
        <v>2005</v>
      </c>
      <c r="B76" s="70">
        <v>10</v>
      </c>
      <c r="C76" s="70">
        <v>76160</v>
      </c>
      <c r="D76" s="70" t="s">
        <v>173</v>
      </c>
      <c r="E76" s="70" t="s">
        <v>174</v>
      </c>
      <c r="F76" s="70" t="s">
        <v>175</v>
      </c>
      <c r="G76" s="71">
        <v>20066295</v>
      </c>
      <c r="H76" s="71">
        <v>20279824</v>
      </c>
      <c r="I76" s="35">
        <f t="shared" si="1"/>
        <v>20066295</v>
      </c>
      <c r="J76" s="35" t="str">
        <f>IF(B76="Subtotal",SUMIF($A$4:$A$500,A76,$I$4:$I$500)-I76,"")</f>
        <v/>
      </c>
      <c r="M76" s="18"/>
    </row>
    <row r="77" spans="1:13" ht="30.75" outlineLevel="3" thickBot="1" x14ac:dyDescent="0.3">
      <c r="A77" s="75">
        <v>2005</v>
      </c>
      <c r="B77" s="76" t="s">
        <v>19</v>
      </c>
      <c r="C77" s="76">
        <f>SUBTOTAL(3,C73:C76)</f>
        <v>4</v>
      </c>
      <c r="D77" s="76"/>
      <c r="E77" s="76"/>
      <c r="F77" s="76"/>
      <c r="G77" s="77"/>
      <c r="H77" s="78"/>
      <c r="I77" s="35">
        <f t="shared" si="1"/>
        <v>0</v>
      </c>
      <c r="J77" s="35" t="str">
        <f>IF(B77="Subtotal",SUMIF($A$4:$A$500,A77,$I$4:$I$500)-I77,"")</f>
        <v/>
      </c>
      <c r="M77" s="18"/>
    </row>
    <row r="78" spans="1:13" ht="15.75" outlineLevel="2" thickBot="1" x14ac:dyDescent="0.3">
      <c r="A78" s="79">
        <v>2005</v>
      </c>
      <c r="B78" s="80" t="s">
        <v>720</v>
      </c>
      <c r="C78" s="80" t="s">
        <v>719</v>
      </c>
      <c r="D78" s="80"/>
      <c r="E78" s="80"/>
      <c r="F78" s="80"/>
      <c r="G78" s="81"/>
      <c r="H78" s="82">
        <v>31179305</v>
      </c>
      <c r="I78" s="35">
        <f t="shared" si="1"/>
        <v>31179305</v>
      </c>
      <c r="J78" s="35">
        <f>IF(B78="Subtotal",SUMIF($A$4:$A$500,A78,$I$4:$I$500)-I78,"")</f>
        <v>31179305</v>
      </c>
      <c r="M78" s="18"/>
    </row>
    <row r="79" spans="1:13" outlineLevel="4" x14ac:dyDescent="0.25">
      <c r="A79" s="72">
        <v>2006</v>
      </c>
      <c r="B79" s="73">
        <v>4</v>
      </c>
      <c r="C79" s="73">
        <v>23703</v>
      </c>
      <c r="D79" s="73" t="s">
        <v>176</v>
      </c>
      <c r="E79" s="73" t="s">
        <v>62</v>
      </c>
      <c r="F79" s="73" t="s">
        <v>177</v>
      </c>
      <c r="G79" s="74">
        <v>831850</v>
      </c>
      <c r="H79" s="74">
        <v>826506.54</v>
      </c>
      <c r="I79" s="35">
        <f t="shared" si="1"/>
        <v>831850</v>
      </c>
      <c r="J79" s="35" t="str">
        <f>IF(B79="Subtotal",SUMIF($A$4:$A$500,A79,$I$4:$I$500)-I79,"")</f>
        <v/>
      </c>
      <c r="M79" s="18"/>
    </row>
    <row r="80" spans="1:13" outlineLevel="4" x14ac:dyDescent="0.25">
      <c r="A80" s="63">
        <v>2006</v>
      </c>
      <c r="B80" s="15">
        <v>4</v>
      </c>
      <c r="C80" s="15">
        <v>25072</v>
      </c>
      <c r="D80" s="15" t="s">
        <v>178</v>
      </c>
      <c r="E80" s="15" t="s">
        <v>62</v>
      </c>
      <c r="F80" s="15" t="s">
        <v>179</v>
      </c>
      <c r="G80" s="67">
        <v>603818.5</v>
      </c>
      <c r="H80" s="67">
        <v>579280</v>
      </c>
      <c r="I80" s="35">
        <f t="shared" si="1"/>
        <v>603818.5</v>
      </c>
      <c r="J80" s="35" t="str">
        <f>IF(B80="Subtotal",SUMIF($A$4:$A$500,A80,$I$4:$I$500)-I80,"")</f>
        <v/>
      </c>
      <c r="M80" s="18"/>
    </row>
    <row r="81" spans="1:13" outlineLevel="4" x14ac:dyDescent="0.25">
      <c r="A81" s="64">
        <v>2006</v>
      </c>
      <c r="B81" s="17">
        <v>8</v>
      </c>
      <c r="C81" s="17">
        <v>25499</v>
      </c>
      <c r="D81" s="17" t="s">
        <v>180</v>
      </c>
      <c r="E81" s="17" t="s">
        <v>65</v>
      </c>
      <c r="F81" s="17" t="s">
        <v>181</v>
      </c>
      <c r="G81" s="68">
        <v>5438809.0999999996</v>
      </c>
      <c r="H81" s="68">
        <v>5768190</v>
      </c>
      <c r="I81" s="35">
        <f t="shared" si="1"/>
        <v>5438809.0999999996</v>
      </c>
      <c r="J81" s="35" t="str">
        <f>IF(B81="Subtotal",SUMIF($A$4:$A$500,A81,$I$4:$I$500)-I81,"")</f>
        <v/>
      </c>
      <c r="M81" s="18"/>
    </row>
    <row r="82" spans="1:13" ht="30.75" outlineLevel="4" thickBot="1" x14ac:dyDescent="0.3">
      <c r="A82" s="69">
        <v>2006</v>
      </c>
      <c r="B82" s="70">
        <v>9</v>
      </c>
      <c r="C82" s="70">
        <v>76169</v>
      </c>
      <c r="D82" s="70" t="s">
        <v>182</v>
      </c>
      <c r="E82" s="70" t="s">
        <v>49</v>
      </c>
      <c r="F82" s="70" t="s">
        <v>183</v>
      </c>
      <c r="G82" s="71">
        <v>1453500</v>
      </c>
      <c r="H82" s="71">
        <v>1365475.03</v>
      </c>
      <c r="I82" s="35">
        <f t="shared" si="1"/>
        <v>1453500</v>
      </c>
      <c r="J82" s="35" t="str">
        <f>IF(B82="Subtotal",SUMIF($A$4:$A$500,A82,$I$4:$I$500)-I82,"")</f>
        <v/>
      </c>
      <c r="M82" s="18"/>
    </row>
    <row r="83" spans="1:13" ht="30.75" outlineLevel="3" thickBot="1" x14ac:dyDescent="0.3">
      <c r="A83" s="75">
        <v>2006</v>
      </c>
      <c r="B83" s="76" t="s">
        <v>19</v>
      </c>
      <c r="C83" s="76">
        <f>SUBTOTAL(3,C79:C82)</f>
        <v>4</v>
      </c>
      <c r="D83" s="76"/>
      <c r="E83" s="76"/>
      <c r="F83" s="76"/>
      <c r="G83" s="77"/>
      <c r="H83" s="78"/>
      <c r="I83" s="35">
        <f t="shared" si="1"/>
        <v>0</v>
      </c>
      <c r="J83" s="35" t="str">
        <f>IF(B83="Subtotal",SUMIF($A$4:$A$500,A83,$I$4:$I$500)-I83,"")</f>
        <v/>
      </c>
      <c r="M83" s="18"/>
    </row>
    <row r="84" spans="1:13" ht="15.75" outlineLevel="2" thickBot="1" x14ac:dyDescent="0.3">
      <c r="A84" s="79">
        <v>2006</v>
      </c>
      <c r="B84" s="80" t="s">
        <v>720</v>
      </c>
      <c r="C84" s="80" t="s">
        <v>719</v>
      </c>
      <c r="D84" s="80"/>
      <c r="E84" s="80"/>
      <c r="F84" s="80"/>
      <c r="G84" s="81"/>
      <c r="H84" s="82">
        <v>8327977.5999999996</v>
      </c>
      <c r="I84" s="35">
        <f t="shared" si="1"/>
        <v>8327977.5999999996</v>
      </c>
      <c r="J84" s="35">
        <f>IF(B84="Subtotal",SUMIF($A$4:$A$500,A84,$I$4:$I$500)-I84,"")</f>
        <v>8327977.5999999996</v>
      </c>
      <c r="M84" s="18"/>
    </row>
    <row r="85" spans="1:13" ht="30" outlineLevel="4" x14ac:dyDescent="0.25">
      <c r="A85" s="72">
        <v>2007</v>
      </c>
      <c r="B85" s="73">
        <v>9</v>
      </c>
      <c r="C85" s="73">
        <v>76170</v>
      </c>
      <c r="D85" s="73" t="s">
        <v>184</v>
      </c>
      <c r="E85" s="73" t="s">
        <v>49</v>
      </c>
      <c r="F85" s="73" t="s">
        <v>185</v>
      </c>
      <c r="G85" s="74">
        <v>1500000</v>
      </c>
      <c r="H85" s="74">
        <v>1687500</v>
      </c>
      <c r="I85" s="35">
        <f t="shared" si="1"/>
        <v>1500000</v>
      </c>
      <c r="J85" s="35" t="str">
        <f>IF(B85="Subtotal",SUMIF($A$4:$A$500,A85,$I$4:$I$500)-I85,"")</f>
        <v/>
      </c>
      <c r="M85" s="18"/>
    </row>
    <row r="86" spans="1:13" ht="15.75" outlineLevel="4" thickBot="1" x14ac:dyDescent="0.3">
      <c r="A86" s="69">
        <v>2007</v>
      </c>
      <c r="B86" s="70">
        <v>12</v>
      </c>
      <c r="C86" s="70">
        <v>79599</v>
      </c>
      <c r="D86" s="70" t="s">
        <v>186</v>
      </c>
      <c r="E86" s="70" t="s">
        <v>139</v>
      </c>
      <c r="F86" s="70" t="s">
        <v>187</v>
      </c>
      <c r="G86" s="71">
        <v>5883920</v>
      </c>
      <c r="H86" s="71">
        <v>6255500</v>
      </c>
      <c r="I86" s="35">
        <f t="shared" si="1"/>
        <v>5883920</v>
      </c>
      <c r="J86" s="35" t="str">
        <f>IF(B86="Subtotal",SUMIF($A$4:$A$500,A86,$I$4:$I$500)-I86,"")</f>
        <v/>
      </c>
      <c r="M86" s="18"/>
    </row>
    <row r="87" spans="1:13" ht="30.75" outlineLevel="3" thickBot="1" x14ac:dyDescent="0.3">
      <c r="A87" s="75">
        <v>2007</v>
      </c>
      <c r="B87" s="76" t="s">
        <v>19</v>
      </c>
      <c r="C87" s="76">
        <f>SUBTOTAL(3,C85:C86)</f>
        <v>2</v>
      </c>
      <c r="D87" s="76"/>
      <c r="E87" s="76"/>
      <c r="F87" s="76"/>
      <c r="G87" s="77"/>
      <c r="H87" s="78"/>
      <c r="I87" s="35">
        <f t="shared" si="1"/>
        <v>0</v>
      </c>
      <c r="J87" s="35" t="str">
        <f>IF(B87="Subtotal",SUMIF($A$4:$A$500,A87,$I$4:$I$500)-I87,"")</f>
        <v/>
      </c>
      <c r="M87" s="18"/>
    </row>
    <row r="88" spans="1:13" ht="15.75" outlineLevel="2" thickBot="1" x14ac:dyDescent="0.3">
      <c r="A88" s="79">
        <v>2007</v>
      </c>
      <c r="B88" s="80" t="s">
        <v>720</v>
      </c>
      <c r="C88" s="80" t="s">
        <v>719</v>
      </c>
      <c r="D88" s="80"/>
      <c r="E88" s="80"/>
      <c r="F88" s="80"/>
      <c r="G88" s="81"/>
      <c r="H88" s="82">
        <v>7383920</v>
      </c>
      <c r="I88" s="35">
        <f t="shared" si="1"/>
        <v>7383920</v>
      </c>
      <c r="J88" s="35">
        <f>IF(B88="Subtotal",SUMIF($A$4:$A$500,A88,$I$4:$I$500)-I88,"")</f>
        <v>7383920</v>
      </c>
      <c r="M88" s="18"/>
    </row>
    <row r="89" spans="1:13" outlineLevel="4" x14ac:dyDescent="0.25">
      <c r="A89" s="72">
        <v>2008</v>
      </c>
      <c r="B89" s="73">
        <v>3</v>
      </c>
      <c r="C89" s="73">
        <v>20375</v>
      </c>
      <c r="D89" s="73" t="s">
        <v>188</v>
      </c>
      <c r="E89" s="73" t="s">
        <v>62</v>
      </c>
      <c r="F89" s="73" t="s">
        <v>189</v>
      </c>
      <c r="G89" s="74">
        <v>610437.56999999995</v>
      </c>
      <c r="H89" s="74">
        <v>629850</v>
      </c>
      <c r="I89" s="35">
        <f t="shared" si="1"/>
        <v>610437.56999999995</v>
      </c>
      <c r="J89" s="35" t="str">
        <f>IF(B89="Subtotal",SUMIF($A$4:$A$500,A89,$I$4:$I$500)-I89,"")</f>
        <v/>
      </c>
      <c r="M89" s="18"/>
    </row>
    <row r="90" spans="1:13" outlineLevel="4" x14ac:dyDescent="0.25">
      <c r="A90" s="63">
        <v>2008</v>
      </c>
      <c r="B90" s="15">
        <v>4</v>
      </c>
      <c r="C90" s="15">
        <v>23753</v>
      </c>
      <c r="D90" s="15" t="s">
        <v>190</v>
      </c>
      <c r="E90" s="15" t="s">
        <v>62</v>
      </c>
      <c r="F90" s="15" t="s">
        <v>191</v>
      </c>
      <c r="G90" s="67">
        <v>1863902</v>
      </c>
      <c r="H90" s="67">
        <v>1776526.5</v>
      </c>
      <c r="I90" s="35">
        <f t="shared" si="1"/>
        <v>1863902</v>
      </c>
      <c r="J90" s="35" t="str">
        <f>IF(B90="Subtotal",SUMIF($A$4:$A$500,A90,$I$4:$I$500)-I90,"")</f>
        <v/>
      </c>
      <c r="M90" s="18"/>
    </row>
    <row r="91" spans="1:13" ht="45" outlineLevel="4" x14ac:dyDescent="0.25">
      <c r="A91" s="64">
        <v>2008</v>
      </c>
      <c r="B91" s="17">
        <v>6</v>
      </c>
      <c r="C91" s="17">
        <v>81281</v>
      </c>
      <c r="D91" s="17" t="s">
        <v>192</v>
      </c>
      <c r="E91" s="17" t="s">
        <v>139</v>
      </c>
      <c r="F91" s="17" t="s">
        <v>193</v>
      </c>
      <c r="G91" s="68">
        <v>4072000</v>
      </c>
      <c r="H91" s="68">
        <v>4209700</v>
      </c>
      <c r="I91" s="35">
        <f t="shared" si="1"/>
        <v>4072000</v>
      </c>
      <c r="J91" s="35" t="str">
        <f>IF(B91="Subtotal",SUMIF($A$4:$A$500,A91,$I$4:$I$500)-I91,"")</f>
        <v/>
      </c>
      <c r="M91" s="18"/>
    </row>
    <row r="92" spans="1:13" ht="30" outlineLevel="4" x14ac:dyDescent="0.25">
      <c r="A92" s="63">
        <v>2008</v>
      </c>
      <c r="B92" s="15">
        <v>6</v>
      </c>
      <c r="C92" s="15">
        <v>81547</v>
      </c>
      <c r="D92" s="15" t="s">
        <v>194</v>
      </c>
      <c r="E92" s="15" t="s">
        <v>49</v>
      </c>
      <c r="F92" s="15" t="s">
        <v>195</v>
      </c>
      <c r="G92" s="67">
        <v>490837.5</v>
      </c>
      <c r="H92" s="67">
        <v>539921.25</v>
      </c>
      <c r="I92" s="35">
        <f t="shared" si="1"/>
        <v>490837.5</v>
      </c>
      <c r="J92" s="35" t="str">
        <f>IF(B92="Subtotal",SUMIF($A$4:$A$500,A92,$I$4:$I$500)-I92,"")</f>
        <v/>
      </c>
      <c r="M92" s="18"/>
    </row>
    <row r="93" spans="1:13" ht="45.75" outlineLevel="4" thickBot="1" x14ac:dyDescent="0.3">
      <c r="A93" s="88">
        <v>2008</v>
      </c>
      <c r="B93" s="83">
        <v>8</v>
      </c>
      <c r="C93" s="83">
        <v>75633</v>
      </c>
      <c r="D93" s="83" t="s">
        <v>196</v>
      </c>
      <c r="E93" s="83" t="s">
        <v>62</v>
      </c>
      <c r="F93" s="83" t="s">
        <v>197</v>
      </c>
      <c r="G93" s="84">
        <v>1618150</v>
      </c>
      <c r="H93" s="84">
        <v>1726450</v>
      </c>
      <c r="I93" s="35">
        <f t="shared" si="1"/>
        <v>1618150</v>
      </c>
      <c r="J93" s="35" t="str">
        <f>IF(B93="Subtotal",SUMIF($A$4:$A$500,A93,$I$4:$I$500)-I93,"")</f>
        <v/>
      </c>
      <c r="M93" s="18"/>
    </row>
    <row r="94" spans="1:13" ht="30.75" outlineLevel="3" thickBot="1" x14ac:dyDescent="0.3">
      <c r="A94" s="75">
        <v>2008</v>
      </c>
      <c r="B94" s="76" t="s">
        <v>19</v>
      </c>
      <c r="C94" s="76">
        <f>SUBTOTAL(3,C89:C93)</f>
        <v>5</v>
      </c>
      <c r="D94" s="76"/>
      <c r="E94" s="76"/>
      <c r="F94" s="76"/>
      <c r="G94" s="77"/>
      <c r="H94" s="78"/>
      <c r="I94" s="35">
        <f t="shared" si="1"/>
        <v>0</v>
      </c>
      <c r="J94" s="35" t="str">
        <f>IF(B94="Subtotal",SUMIF($A$4:$A$500,A94,$I$4:$I$500)-I94,"")</f>
        <v/>
      </c>
      <c r="M94" s="18"/>
    </row>
    <row r="95" spans="1:13" ht="15.75" outlineLevel="2" thickBot="1" x14ac:dyDescent="0.3">
      <c r="A95" s="79">
        <v>2008</v>
      </c>
      <c r="B95" s="80" t="s">
        <v>720</v>
      </c>
      <c r="C95" s="80" t="s">
        <v>719</v>
      </c>
      <c r="D95" s="80"/>
      <c r="E95" s="80"/>
      <c r="F95" s="80"/>
      <c r="G95" s="81"/>
      <c r="H95" s="82">
        <v>8655327.0700000003</v>
      </c>
      <c r="I95" s="35">
        <f t="shared" si="1"/>
        <v>8655327.0700000003</v>
      </c>
      <c r="J95" s="35">
        <f>IF(B95="Subtotal",SUMIF($A$4:$A$500,A95,$I$4:$I$500)-I95,"")</f>
        <v>8655327.0700000003</v>
      </c>
      <c r="M95" s="18"/>
    </row>
    <row r="96" spans="1:13" ht="30" outlineLevel="4" x14ac:dyDescent="0.25">
      <c r="A96" s="85">
        <v>2009</v>
      </c>
      <c r="B96" s="86">
        <v>1</v>
      </c>
      <c r="C96" s="86">
        <v>81299</v>
      </c>
      <c r="D96" s="86" t="s">
        <v>198</v>
      </c>
      <c r="E96" s="86" t="s">
        <v>49</v>
      </c>
      <c r="F96" s="86" t="s">
        <v>199</v>
      </c>
      <c r="G96" s="87">
        <v>761350</v>
      </c>
      <c r="H96" s="87">
        <v>843035</v>
      </c>
      <c r="I96" s="35">
        <f t="shared" si="1"/>
        <v>761350</v>
      </c>
      <c r="J96" s="35" t="str">
        <f>IF(B96="Subtotal",SUMIF($A$4:$A$500,A96,$I$4:$I$500)-I96,"")</f>
        <v/>
      </c>
      <c r="M96" s="18"/>
    </row>
    <row r="97" spans="1:13" outlineLevel="4" x14ac:dyDescent="0.25">
      <c r="A97" s="64">
        <v>2009</v>
      </c>
      <c r="B97" s="17">
        <v>4</v>
      </c>
      <c r="C97" s="17">
        <v>25277</v>
      </c>
      <c r="D97" s="17" t="s">
        <v>200</v>
      </c>
      <c r="E97" s="17" t="s">
        <v>62</v>
      </c>
      <c r="F97" s="17" t="s">
        <v>201</v>
      </c>
      <c r="G97" s="68">
        <v>10073110</v>
      </c>
      <c r="H97" s="68">
        <v>10651703.67</v>
      </c>
      <c r="I97" s="35">
        <f t="shared" si="1"/>
        <v>10073110</v>
      </c>
      <c r="J97" s="35" t="str">
        <f>IF(B97="Subtotal",SUMIF($A$4:$A$500,A97,$I$4:$I$500)-I97,"")</f>
        <v/>
      </c>
      <c r="M97" s="18"/>
    </row>
    <row r="98" spans="1:13" ht="30" outlineLevel="4" x14ac:dyDescent="0.25">
      <c r="A98" s="63">
        <v>2009</v>
      </c>
      <c r="B98" s="15">
        <v>6</v>
      </c>
      <c r="C98" s="15">
        <v>81548</v>
      </c>
      <c r="D98" s="15" t="s">
        <v>202</v>
      </c>
      <c r="E98" s="15" t="s">
        <v>49</v>
      </c>
      <c r="F98" s="15" t="s">
        <v>203</v>
      </c>
      <c r="G98" s="67">
        <v>503559</v>
      </c>
      <c r="H98" s="67">
        <v>523111.6</v>
      </c>
      <c r="I98" s="35">
        <f t="shared" si="1"/>
        <v>503559</v>
      </c>
      <c r="J98" s="35" t="str">
        <f>IF(B98="Subtotal",SUMIF($A$4:$A$500,A98,$I$4:$I$500)-I98,"")</f>
        <v/>
      </c>
      <c r="M98" s="18"/>
    </row>
    <row r="99" spans="1:13" ht="45" outlineLevel="4" x14ac:dyDescent="0.25">
      <c r="A99" s="64">
        <v>2009</v>
      </c>
      <c r="B99" s="17">
        <v>8</v>
      </c>
      <c r="C99" s="17">
        <v>23302</v>
      </c>
      <c r="D99" s="17" t="s">
        <v>204</v>
      </c>
      <c r="E99" s="17" t="s">
        <v>205</v>
      </c>
      <c r="F99" s="17" t="s">
        <v>206</v>
      </c>
      <c r="G99" s="68">
        <v>1157800</v>
      </c>
      <c r="H99" s="68">
        <v>1164020</v>
      </c>
      <c r="I99" s="35">
        <f t="shared" si="1"/>
        <v>1157800</v>
      </c>
      <c r="J99" s="35" t="str">
        <f>IF(B99="Subtotal",SUMIF($A$4:$A$500,A99,$I$4:$I$500)-I99,"")</f>
        <v/>
      </c>
      <c r="M99" s="18"/>
    </row>
    <row r="100" spans="1:13" ht="30.75" outlineLevel="4" thickBot="1" x14ac:dyDescent="0.3">
      <c r="A100" s="69">
        <v>2009</v>
      </c>
      <c r="B100" s="70">
        <v>11</v>
      </c>
      <c r="C100" s="70">
        <v>80922</v>
      </c>
      <c r="D100" s="70" t="s">
        <v>207</v>
      </c>
      <c r="E100" s="70" t="s">
        <v>34</v>
      </c>
      <c r="F100" s="70" t="s">
        <v>208</v>
      </c>
      <c r="G100" s="71">
        <v>422150</v>
      </c>
      <c r="H100" s="71">
        <v>426420</v>
      </c>
      <c r="I100" s="35">
        <f t="shared" si="1"/>
        <v>422150</v>
      </c>
      <c r="J100" s="35" t="str">
        <f>IF(B100="Subtotal",SUMIF($A$4:$A$500,A100,$I$4:$I$500)-I100,"")</f>
        <v/>
      </c>
      <c r="M100" s="18"/>
    </row>
    <row r="101" spans="1:13" ht="30.75" outlineLevel="3" thickBot="1" x14ac:dyDescent="0.3">
      <c r="A101" s="75">
        <v>2009</v>
      </c>
      <c r="B101" s="76" t="s">
        <v>19</v>
      </c>
      <c r="C101" s="76">
        <f>SUBTOTAL(3,C96:C100)</f>
        <v>5</v>
      </c>
      <c r="D101" s="76"/>
      <c r="E101" s="76"/>
      <c r="F101" s="76"/>
      <c r="G101" s="77"/>
      <c r="H101" s="78"/>
      <c r="I101" s="35">
        <f t="shared" si="1"/>
        <v>0</v>
      </c>
      <c r="J101" s="35" t="str">
        <f>IF(B101="Subtotal",SUMIF($A$4:$A$500,A101,$I$4:$I$500)-I101,"")</f>
        <v/>
      </c>
      <c r="M101" s="18"/>
    </row>
    <row r="102" spans="1:13" ht="15.75" outlineLevel="2" thickBot="1" x14ac:dyDescent="0.3">
      <c r="A102" s="79">
        <v>2009</v>
      </c>
      <c r="B102" s="80" t="s">
        <v>720</v>
      </c>
      <c r="C102" s="80" t="s">
        <v>719</v>
      </c>
      <c r="D102" s="80"/>
      <c r="E102" s="80"/>
      <c r="F102" s="80"/>
      <c r="G102" s="81"/>
      <c r="H102" s="82">
        <v>12917969</v>
      </c>
      <c r="I102" s="35">
        <f t="shared" si="1"/>
        <v>12917969</v>
      </c>
      <c r="J102" s="35">
        <f>IF(B102="Subtotal",SUMIF($A$4:$A$500,A102,$I$4:$I$500)-I102,"")</f>
        <v>12917969</v>
      </c>
      <c r="M102" s="18"/>
    </row>
    <row r="103" spans="1:13" outlineLevel="4" x14ac:dyDescent="0.25">
      <c r="A103" s="72">
        <v>2010</v>
      </c>
      <c r="B103" s="73">
        <v>1</v>
      </c>
      <c r="C103" s="73">
        <v>82163</v>
      </c>
      <c r="D103" s="73" t="s">
        <v>209</v>
      </c>
      <c r="E103" s="73" t="s">
        <v>49</v>
      </c>
      <c r="F103" s="73" t="s">
        <v>210</v>
      </c>
      <c r="G103" s="74">
        <v>1592220</v>
      </c>
      <c r="H103" s="74">
        <v>1621090</v>
      </c>
      <c r="I103" s="35">
        <f t="shared" si="1"/>
        <v>1592220</v>
      </c>
      <c r="J103" s="35" t="str">
        <f>IF(B103="Subtotal",SUMIF($A$4:$A$500,A103,$I$4:$I$500)-I103,"")</f>
        <v/>
      </c>
      <c r="M103" s="18"/>
    </row>
    <row r="104" spans="1:13" outlineLevel="4" x14ac:dyDescent="0.25">
      <c r="A104" s="63">
        <v>2010</v>
      </c>
      <c r="B104" s="15">
        <v>1</v>
      </c>
      <c r="C104" s="15">
        <v>82330</v>
      </c>
      <c r="D104" s="15" t="s">
        <v>211</v>
      </c>
      <c r="E104" s="15" t="s">
        <v>49</v>
      </c>
      <c r="F104" s="15" t="s">
        <v>212</v>
      </c>
      <c r="G104" s="67">
        <v>643050</v>
      </c>
      <c r="H104" s="67">
        <v>708355</v>
      </c>
      <c r="I104" s="35">
        <f t="shared" si="1"/>
        <v>643050</v>
      </c>
      <c r="J104" s="35" t="str">
        <f>IF(B104="Subtotal",SUMIF($A$4:$A$500,A104,$I$4:$I$500)-I104,"")</f>
        <v/>
      </c>
      <c r="M104" s="18"/>
    </row>
    <row r="105" spans="1:13" ht="30" outlineLevel="4" x14ac:dyDescent="0.25">
      <c r="A105" s="64">
        <v>2010</v>
      </c>
      <c r="B105" s="17">
        <v>2</v>
      </c>
      <c r="C105" s="17">
        <v>86328</v>
      </c>
      <c r="D105" s="17" t="s">
        <v>213</v>
      </c>
      <c r="E105" s="17" t="s">
        <v>62</v>
      </c>
      <c r="F105" s="17" t="s">
        <v>214</v>
      </c>
      <c r="G105" s="68">
        <v>265786</v>
      </c>
      <c r="H105" s="68">
        <v>292365</v>
      </c>
      <c r="I105" s="35">
        <f t="shared" si="1"/>
        <v>265786</v>
      </c>
      <c r="J105" s="35" t="str">
        <f>IF(B105="Subtotal",SUMIF($A$4:$A$500,A105,$I$4:$I$500)-I105,"")</f>
        <v/>
      </c>
      <c r="M105" s="18"/>
    </row>
    <row r="106" spans="1:13" ht="30" outlineLevel="4" x14ac:dyDescent="0.25">
      <c r="A106" s="63">
        <v>2010</v>
      </c>
      <c r="B106" s="15">
        <v>3</v>
      </c>
      <c r="C106" s="15">
        <v>80196</v>
      </c>
      <c r="D106" s="15" t="s">
        <v>215</v>
      </c>
      <c r="E106" s="15" t="s">
        <v>216</v>
      </c>
      <c r="F106" s="15" t="s">
        <v>217</v>
      </c>
      <c r="G106" s="67">
        <v>659000</v>
      </c>
      <c r="H106" s="67">
        <v>674850</v>
      </c>
      <c r="I106" s="35">
        <f t="shared" si="1"/>
        <v>659000</v>
      </c>
      <c r="J106" s="35" t="str">
        <f>IF(B106="Subtotal",SUMIF($A$4:$A$500,A106,$I$4:$I$500)-I106,"")</f>
        <v/>
      </c>
      <c r="M106" s="18"/>
    </row>
    <row r="107" spans="1:13" outlineLevel="4" x14ac:dyDescent="0.25">
      <c r="A107" s="64">
        <v>2010</v>
      </c>
      <c r="B107" s="17">
        <v>3</v>
      </c>
      <c r="C107" s="17">
        <v>83445</v>
      </c>
      <c r="D107" s="17" t="s">
        <v>218</v>
      </c>
      <c r="E107" s="17" t="s">
        <v>49</v>
      </c>
      <c r="F107" s="17" t="s">
        <v>49</v>
      </c>
      <c r="G107" s="68">
        <v>924250</v>
      </c>
      <c r="H107" s="68">
        <v>951500</v>
      </c>
      <c r="I107" s="35">
        <f t="shared" si="1"/>
        <v>924250</v>
      </c>
      <c r="J107" s="35" t="str">
        <f>IF(B107="Subtotal",SUMIF($A$4:$A$500,A107,$I$4:$I$500)-I107,"")</f>
        <v/>
      </c>
      <c r="M107" s="18"/>
    </row>
    <row r="108" spans="1:13" outlineLevel="4" x14ac:dyDescent="0.25">
      <c r="A108" s="63">
        <v>2010</v>
      </c>
      <c r="B108" s="15">
        <v>3</v>
      </c>
      <c r="C108" s="15">
        <v>83446</v>
      </c>
      <c r="D108" s="15" t="s">
        <v>219</v>
      </c>
      <c r="E108" s="15" t="s">
        <v>62</v>
      </c>
      <c r="F108" s="15" t="s">
        <v>220</v>
      </c>
      <c r="G108" s="67">
        <v>457067</v>
      </c>
      <c r="H108" s="67">
        <v>444580</v>
      </c>
      <c r="I108" s="35">
        <f t="shared" si="1"/>
        <v>457067</v>
      </c>
      <c r="J108" s="35" t="str">
        <f>IF(B108="Subtotal",SUMIF($A$4:$A$500,A108,$I$4:$I$500)-I108,"")</f>
        <v/>
      </c>
      <c r="M108" s="18"/>
    </row>
    <row r="109" spans="1:13" outlineLevel="4" x14ac:dyDescent="0.25">
      <c r="A109" s="64">
        <v>2010</v>
      </c>
      <c r="B109" s="17">
        <v>3</v>
      </c>
      <c r="C109" s="17">
        <v>84604</v>
      </c>
      <c r="D109" s="17" t="s">
        <v>221</v>
      </c>
      <c r="E109" s="17" t="s">
        <v>49</v>
      </c>
      <c r="F109" s="17" t="s">
        <v>49</v>
      </c>
      <c r="G109" s="68">
        <v>695369</v>
      </c>
      <c r="H109" s="68">
        <v>686590</v>
      </c>
      <c r="I109" s="35">
        <f t="shared" si="1"/>
        <v>695369</v>
      </c>
      <c r="J109" s="35" t="str">
        <f>IF(B109="Subtotal",SUMIF($A$4:$A$500,A109,$I$4:$I$500)-I109,"")</f>
        <v/>
      </c>
      <c r="M109" s="18"/>
    </row>
    <row r="110" spans="1:13" ht="30" outlineLevel="4" x14ac:dyDescent="0.25">
      <c r="A110" s="63">
        <v>2010</v>
      </c>
      <c r="B110" s="15">
        <v>3</v>
      </c>
      <c r="C110" s="15">
        <v>86254</v>
      </c>
      <c r="D110" s="15" t="s">
        <v>222</v>
      </c>
      <c r="E110" s="15" t="s">
        <v>216</v>
      </c>
      <c r="F110" s="15" t="s">
        <v>223</v>
      </c>
      <c r="G110" s="67">
        <v>1276600</v>
      </c>
      <c r="H110" s="67">
        <v>1344310</v>
      </c>
      <c r="I110" s="35">
        <f t="shared" si="1"/>
        <v>1276600</v>
      </c>
      <c r="J110" s="35" t="str">
        <f>IF(B110="Subtotal",SUMIF($A$4:$A$500,A110,$I$4:$I$500)-I110,"")</f>
        <v/>
      </c>
      <c r="M110" s="18"/>
    </row>
    <row r="111" spans="1:13" ht="45" outlineLevel="4" x14ac:dyDescent="0.25">
      <c r="A111" s="64">
        <v>2010</v>
      </c>
      <c r="B111" s="17">
        <v>4</v>
      </c>
      <c r="C111" s="17">
        <v>25223</v>
      </c>
      <c r="D111" s="17" t="s">
        <v>224</v>
      </c>
      <c r="E111" s="17" t="s">
        <v>62</v>
      </c>
      <c r="F111" s="17" t="s">
        <v>225</v>
      </c>
      <c r="G111" s="68">
        <v>12840852.35</v>
      </c>
      <c r="H111" s="68">
        <v>13097559.18</v>
      </c>
      <c r="I111" s="35">
        <f t="shared" si="1"/>
        <v>12840852.35</v>
      </c>
      <c r="J111" s="35" t="str">
        <f>IF(B111="Subtotal",SUMIF($A$4:$A$500,A111,$I$4:$I$500)-I111,"")</f>
        <v/>
      </c>
      <c r="M111" s="18"/>
    </row>
    <row r="112" spans="1:13" ht="60" outlineLevel="4" x14ac:dyDescent="0.25">
      <c r="A112" s="63">
        <v>2010</v>
      </c>
      <c r="B112" s="15">
        <v>6</v>
      </c>
      <c r="C112" s="15">
        <v>85039</v>
      </c>
      <c r="D112" s="15" t="s">
        <v>226</v>
      </c>
      <c r="E112" s="15" t="s">
        <v>227</v>
      </c>
      <c r="F112" s="15" t="s">
        <v>228</v>
      </c>
      <c r="G112" s="67">
        <v>244400</v>
      </c>
      <c r="H112" s="67">
        <v>265640</v>
      </c>
      <c r="I112" s="35">
        <f t="shared" si="1"/>
        <v>244400</v>
      </c>
      <c r="J112" s="35" t="str">
        <f>IF(B112="Subtotal",SUMIF($A$4:$A$500,A112,$I$4:$I$500)-I112,"")</f>
        <v/>
      </c>
      <c r="M112" s="18"/>
    </row>
    <row r="113" spans="1:13" ht="30" outlineLevel="4" x14ac:dyDescent="0.25">
      <c r="A113" s="64">
        <v>2010</v>
      </c>
      <c r="B113" s="17">
        <v>6</v>
      </c>
      <c r="C113" s="17">
        <v>85537</v>
      </c>
      <c r="D113" s="17" t="s">
        <v>229</v>
      </c>
      <c r="E113" s="17" t="s">
        <v>139</v>
      </c>
      <c r="F113" s="17" t="s">
        <v>230</v>
      </c>
      <c r="G113" s="68">
        <v>4818050</v>
      </c>
      <c r="H113" s="68">
        <v>4621550</v>
      </c>
      <c r="I113" s="35">
        <f t="shared" si="1"/>
        <v>4818050</v>
      </c>
      <c r="J113" s="35" t="str">
        <f>IF(B113="Subtotal",SUMIF($A$4:$A$500,A113,$I$4:$I$500)-I113,"")</f>
        <v/>
      </c>
      <c r="M113" s="18"/>
    </row>
    <row r="114" spans="1:13" outlineLevel="4" x14ac:dyDescent="0.25">
      <c r="A114" s="63">
        <v>2010</v>
      </c>
      <c r="B114" s="15">
        <v>6</v>
      </c>
      <c r="C114" s="15">
        <v>86359</v>
      </c>
      <c r="D114" s="15" t="s">
        <v>231</v>
      </c>
      <c r="E114" s="15" t="s">
        <v>49</v>
      </c>
      <c r="F114" s="15" t="s">
        <v>232</v>
      </c>
      <c r="G114" s="67">
        <v>357700</v>
      </c>
      <c r="H114" s="67">
        <v>355337.5</v>
      </c>
      <c r="I114" s="35">
        <f t="shared" si="1"/>
        <v>357700</v>
      </c>
      <c r="J114" s="35" t="str">
        <f>IF(B114="Subtotal",SUMIF($A$4:$A$500,A114,$I$4:$I$500)-I114,"")</f>
        <v/>
      </c>
      <c r="M114" s="18"/>
    </row>
    <row r="115" spans="1:13" ht="45" outlineLevel="4" x14ac:dyDescent="0.25">
      <c r="A115" s="64">
        <v>2010</v>
      </c>
      <c r="B115" s="17">
        <v>6</v>
      </c>
      <c r="C115" s="17">
        <v>86459</v>
      </c>
      <c r="D115" s="17" t="s">
        <v>233</v>
      </c>
      <c r="E115" s="17" t="s">
        <v>216</v>
      </c>
      <c r="F115" s="17" t="s">
        <v>234</v>
      </c>
      <c r="G115" s="68">
        <v>659753</v>
      </c>
      <c r="H115" s="68">
        <v>767656.33</v>
      </c>
      <c r="I115" s="35">
        <f t="shared" si="1"/>
        <v>659753</v>
      </c>
      <c r="J115" s="35" t="str">
        <f>IF(B115="Subtotal",SUMIF($A$4:$A$500,A115,$I$4:$I$500)-I115,"")</f>
        <v/>
      </c>
      <c r="M115" s="18"/>
    </row>
    <row r="116" spans="1:13" ht="30" outlineLevel="4" x14ac:dyDescent="0.25">
      <c r="A116" s="63">
        <v>2010</v>
      </c>
      <c r="B116" s="15">
        <v>8</v>
      </c>
      <c r="C116" s="15">
        <v>84497</v>
      </c>
      <c r="D116" s="15" t="s">
        <v>235</v>
      </c>
      <c r="E116" s="15" t="s">
        <v>59</v>
      </c>
      <c r="F116" s="15" t="s">
        <v>236</v>
      </c>
      <c r="G116" s="67">
        <v>6444030.3399999999</v>
      </c>
      <c r="H116" s="67">
        <v>6964179.7699999996</v>
      </c>
      <c r="I116" s="35">
        <f t="shared" si="1"/>
        <v>6444030.3399999999</v>
      </c>
      <c r="J116" s="35" t="str">
        <f>IF(B116="Subtotal",SUMIF($A$4:$A$500,A116,$I$4:$I$500)-I116,"")</f>
        <v/>
      </c>
      <c r="M116" s="18"/>
    </row>
    <row r="117" spans="1:13" ht="45" outlineLevel="4" x14ac:dyDescent="0.25">
      <c r="A117" s="64">
        <v>2010</v>
      </c>
      <c r="B117" s="17">
        <v>9</v>
      </c>
      <c r="C117" s="17">
        <v>85830</v>
      </c>
      <c r="D117" s="17" t="s">
        <v>237</v>
      </c>
      <c r="E117" s="17" t="s">
        <v>238</v>
      </c>
      <c r="F117" s="17" t="s">
        <v>239</v>
      </c>
      <c r="G117" s="68">
        <v>1040000</v>
      </c>
      <c r="H117" s="68">
        <v>1211028.6200000001</v>
      </c>
      <c r="I117" s="35">
        <f t="shared" si="1"/>
        <v>1040000</v>
      </c>
      <c r="J117" s="35" t="str">
        <f>IF(B117="Subtotal",SUMIF($A$4:$A$500,A117,$I$4:$I$500)-I117,"")</f>
        <v/>
      </c>
      <c r="M117" s="18"/>
    </row>
    <row r="118" spans="1:13" ht="45" outlineLevel="4" x14ac:dyDescent="0.25">
      <c r="A118" s="63">
        <v>2010</v>
      </c>
      <c r="B118" s="15">
        <v>9</v>
      </c>
      <c r="C118" s="15">
        <v>86717</v>
      </c>
      <c r="D118" s="15" t="s">
        <v>240</v>
      </c>
      <c r="E118" s="15" t="s">
        <v>238</v>
      </c>
      <c r="F118" s="15" t="s">
        <v>241</v>
      </c>
      <c r="G118" s="67">
        <v>2297200</v>
      </c>
      <c r="H118" s="67">
        <v>2452617.38</v>
      </c>
      <c r="I118" s="35">
        <f t="shared" si="1"/>
        <v>2297200</v>
      </c>
      <c r="J118" s="35" t="str">
        <f>IF(B118="Subtotal",SUMIF($A$4:$A$500,A118,$I$4:$I$500)-I118,"")</f>
        <v/>
      </c>
      <c r="M118" s="18"/>
    </row>
    <row r="119" spans="1:13" ht="45" outlineLevel="4" x14ac:dyDescent="0.25">
      <c r="A119" s="64">
        <v>2010</v>
      </c>
      <c r="B119" s="17">
        <v>11</v>
      </c>
      <c r="C119" s="17">
        <v>76825</v>
      </c>
      <c r="D119" s="17" t="s">
        <v>242</v>
      </c>
      <c r="E119" s="17" t="s">
        <v>46</v>
      </c>
      <c r="F119" s="17" t="s">
        <v>243</v>
      </c>
      <c r="G119" s="68">
        <v>23444848</v>
      </c>
      <c r="H119" s="68">
        <v>25055850</v>
      </c>
      <c r="I119" s="35">
        <f t="shared" si="1"/>
        <v>23444848</v>
      </c>
      <c r="J119" s="35" t="str">
        <f>IF(B119="Subtotal",SUMIF($A$4:$A$500,A119,$I$4:$I$500)-I119,"")</f>
        <v/>
      </c>
      <c r="M119" s="18"/>
    </row>
    <row r="120" spans="1:13" outlineLevel="4" x14ac:dyDescent="0.25">
      <c r="A120" s="63">
        <v>2010</v>
      </c>
      <c r="B120" s="15">
        <v>11</v>
      </c>
      <c r="C120" s="15">
        <v>78478</v>
      </c>
      <c r="D120" s="15" t="s">
        <v>244</v>
      </c>
      <c r="E120" s="15" t="s">
        <v>34</v>
      </c>
      <c r="F120" s="15" t="s">
        <v>245</v>
      </c>
      <c r="G120" s="67">
        <v>715257</v>
      </c>
      <c r="H120" s="67">
        <v>721880</v>
      </c>
      <c r="I120" s="35">
        <f t="shared" si="1"/>
        <v>715257</v>
      </c>
      <c r="J120" s="35" t="str">
        <f>IF(B120="Subtotal",SUMIF($A$4:$A$500,A120,$I$4:$I$500)-I120,"")</f>
        <v/>
      </c>
      <c r="M120" s="18"/>
    </row>
    <row r="121" spans="1:13" ht="60" outlineLevel="4" x14ac:dyDescent="0.25">
      <c r="A121" s="64">
        <v>2010</v>
      </c>
      <c r="B121" s="17">
        <v>11</v>
      </c>
      <c r="C121" s="17">
        <v>81587</v>
      </c>
      <c r="D121" s="17" t="s">
        <v>246</v>
      </c>
      <c r="E121" s="17" t="s">
        <v>174</v>
      </c>
      <c r="F121" s="17" t="s">
        <v>247</v>
      </c>
      <c r="G121" s="68">
        <v>4316685</v>
      </c>
      <c r="H121" s="68">
        <v>4635638</v>
      </c>
      <c r="I121" s="35">
        <f t="shared" si="1"/>
        <v>4316685</v>
      </c>
      <c r="J121" s="35" t="str">
        <f>IF(B121="Subtotal",SUMIF($A$4:$A$500,A121,$I$4:$I$500)-I121,"")</f>
        <v/>
      </c>
      <c r="M121" s="18"/>
    </row>
    <row r="122" spans="1:13" ht="60" outlineLevel="4" x14ac:dyDescent="0.25">
      <c r="A122" s="63">
        <v>2010</v>
      </c>
      <c r="B122" s="15">
        <v>11</v>
      </c>
      <c r="C122" s="15">
        <v>86367</v>
      </c>
      <c r="D122" s="15" t="s">
        <v>248</v>
      </c>
      <c r="E122" s="15" t="s">
        <v>174</v>
      </c>
      <c r="F122" s="15" t="s">
        <v>249</v>
      </c>
      <c r="G122" s="67">
        <v>7084302</v>
      </c>
      <c r="H122" s="67">
        <v>7830667.0899999999</v>
      </c>
      <c r="I122" s="35">
        <f t="shared" si="1"/>
        <v>7084302</v>
      </c>
      <c r="J122" s="35" t="str">
        <f>IF(B122="Subtotal",SUMIF($A$4:$A$500,A122,$I$4:$I$500)-I122,"")</f>
        <v/>
      </c>
      <c r="M122" s="18"/>
    </row>
    <row r="123" spans="1:13" outlineLevel="4" x14ac:dyDescent="0.25">
      <c r="A123" s="64">
        <v>2010</v>
      </c>
      <c r="B123" s="17">
        <v>11</v>
      </c>
      <c r="C123" s="17">
        <v>87863</v>
      </c>
      <c r="D123" s="17" t="s">
        <v>250</v>
      </c>
      <c r="E123" s="17" t="s">
        <v>251</v>
      </c>
      <c r="F123" s="17" t="s">
        <v>252</v>
      </c>
      <c r="G123" s="68">
        <v>135630</v>
      </c>
      <c r="H123" s="68">
        <v>149190</v>
      </c>
      <c r="I123" s="35">
        <f t="shared" si="1"/>
        <v>135630</v>
      </c>
      <c r="J123" s="35" t="str">
        <f>IF(B123="Subtotal",SUMIF($A$4:$A$500,A123,$I$4:$I$500)-I123,"")</f>
        <v/>
      </c>
      <c r="M123" s="18"/>
    </row>
    <row r="124" spans="1:13" outlineLevel="4" x14ac:dyDescent="0.25">
      <c r="A124" s="63">
        <v>2010</v>
      </c>
      <c r="B124" s="15">
        <v>11</v>
      </c>
      <c r="C124" s="15">
        <v>87864</v>
      </c>
      <c r="D124" s="15" t="s">
        <v>253</v>
      </c>
      <c r="E124" s="15" t="s">
        <v>251</v>
      </c>
      <c r="F124" s="15" t="s">
        <v>254</v>
      </c>
      <c r="G124" s="67">
        <v>195900</v>
      </c>
      <c r="H124" s="67">
        <v>215490</v>
      </c>
      <c r="I124" s="35">
        <f t="shared" si="1"/>
        <v>195900</v>
      </c>
      <c r="J124" s="35" t="str">
        <f>IF(B124="Subtotal",SUMIF($A$4:$A$500,A124,$I$4:$I$500)-I124,"")</f>
        <v/>
      </c>
      <c r="M124" s="18"/>
    </row>
    <row r="125" spans="1:13" ht="30" outlineLevel="4" x14ac:dyDescent="0.25">
      <c r="A125" s="64">
        <v>2010</v>
      </c>
      <c r="B125" s="17">
        <v>11</v>
      </c>
      <c r="C125" s="17">
        <v>87879</v>
      </c>
      <c r="D125" s="17" t="s">
        <v>255</v>
      </c>
      <c r="E125" s="17" t="s">
        <v>62</v>
      </c>
      <c r="F125" s="17" t="s">
        <v>256</v>
      </c>
      <c r="G125" s="68">
        <v>731111.28</v>
      </c>
      <c r="H125" s="68">
        <v>804220</v>
      </c>
      <c r="I125" s="35">
        <f t="shared" si="1"/>
        <v>731111.28</v>
      </c>
      <c r="J125" s="35" t="str">
        <f>IF(B125="Subtotal",SUMIF($A$4:$A$500,A125,$I$4:$I$500)-I125,"")</f>
        <v/>
      </c>
      <c r="M125" s="18"/>
    </row>
    <row r="126" spans="1:13" ht="30" outlineLevel="4" x14ac:dyDescent="0.25">
      <c r="A126" s="63">
        <v>2010</v>
      </c>
      <c r="B126" s="15">
        <v>12</v>
      </c>
      <c r="C126" s="15">
        <v>87632</v>
      </c>
      <c r="D126" s="15" t="s">
        <v>257</v>
      </c>
      <c r="E126" s="15" t="s">
        <v>216</v>
      </c>
      <c r="F126" s="15" t="s">
        <v>258</v>
      </c>
      <c r="G126" s="67">
        <v>3804674</v>
      </c>
      <c r="H126" s="67">
        <v>3782540</v>
      </c>
      <c r="I126" s="35">
        <f t="shared" si="1"/>
        <v>3804674</v>
      </c>
      <c r="J126" s="35" t="str">
        <f>IF(B126="Subtotal",SUMIF($A$4:$A$500,A126,$I$4:$I$500)-I126,"")</f>
        <v/>
      </c>
      <c r="M126" s="18"/>
    </row>
    <row r="127" spans="1:13" ht="30.75" outlineLevel="4" thickBot="1" x14ac:dyDescent="0.3">
      <c r="A127" s="88">
        <v>2010</v>
      </c>
      <c r="B127" s="83">
        <v>12</v>
      </c>
      <c r="C127" s="83">
        <v>87633</v>
      </c>
      <c r="D127" s="83" t="s">
        <v>259</v>
      </c>
      <c r="E127" s="83" t="s">
        <v>216</v>
      </c>
      <c r="F127" s="83" t="s">
        <v>260</v>
      </c>
      <c r="G127" s="84">
        <v>2580180</v>
      </c>
      <c r="H127" s="84">
        <v>2527440</v>
      </c>
      <c r="I127" s="35">
        <f t="shared" si="1"/>
        <v>2580180</v>
      </c>
      <c r="J127" s="35" t="str">
        <f>IF(B127="Subtotal",SUMIF($A$4:$A$500,A127,$I$4:$I$500)-I127,"")</f>
        <v/>
      </c>
      <c r="M127" s="18"/>
    </row>
    <row r="128" spans="1:13" ht="30.75" outlineLevel="3" thickBot="1" x14ac:dyDescent="0.3">
      <c r="A128" s="75">
        <v>2010</v>
      </c>
      <c r="B128" s="76" t="s">
        <v>19</v>
      </c>
      <c r="C128" s="76">
        <f>SUBTOTAL(3,C103:C127)</f>
        <v>25</v>
      </c>
      <c r="D128" s="76"/>
      <c r="E128" s="76"/>
      <c r="F128" s="76"/>
      <c r="G128" s="77"/>
      <c r="H128" s="78"/>
      <c r="I128" s="35">
        <f t="shared" si="1"/>
        <v>0</v>
      </c>
      <c r="J128" s="35" t="str">
        <f>IF(B128="Subtotal",SUMIF($A$4:$A$500,A128,$I$4:$I$500)-I128,"")</f>
        <v/>
      </c>
      <c r="M128" s="18"/>
    </row>
    <row r="129" spans="1:13" ht="15.75" outlineLevel="2" thickBot="1" x14ac:dyDescent="0.3">
      <c r="A129" s="79">
        <v>2010</v>
      </c>
      <c r="B129" s="80" t="s">
        <v>720</v>
      </c>
      <c r="C129" s="80" t="s">
        <v>719</v>
      </c>
      <c r="D129" s="80"/>
      <c r="E129" s="80"/>
      <c r="F129" s="80"/>
      <c r="G129" s="81"/>
      <c r="H129" s="82">
        <v>78223914.969999999</v>
      </c>
      <c r="I129" s="35">
        <f t="shared" si="1"/>
        <v>78223914.969999999</v>
      </c>
      <c r="J129" s="35">
        <f>IF(B129="Subtotal",SUMIF($A$4:$A$500,A129,$I$4:$I$500)-I129,"")</f>
        <v>78223914.969999999</v>
      </c>
      <c r="M129" s="18"/>
    </row>
    <row r="130" spans="1:13" outlineLevel="4" x14ac:dyDescent="0.25">
      <c r="A130" s="85">
        <v>2011</v>
      </c>
      <c r="B130" s="86">
        <v>1</v>
      </c>
      <c r="C130" s="86">
        <v>84564</v>
      </c>
      <c r="D130" s="86" t="s">
        <v>261</v>
      </c>
      <c r="E130" s="86" t="s">
        <v>216</v>
      </c>
      <c r="F130" s="86" t="s">
        <v>262</v>
      </c>
      <c r="G130" s="87">
        <v>659060.5</v>
      </c>
      <c r="H130" s="87">
        <v>654790</v>
      </c>
      <c r="I130" s="35">
        <f t="shared" si="1"/>
        <v>659060.5</v>
      </c>
      <c r="J130" s="35" t="str">
        <f>IF(B130="Subtotal",SUMIF($A$4:$A$500,A130,$I$4:$I$500)-I130,"")</f>
        <v/>
      </c>
      <c r="M130" s="18"/>
    </row>
    <row r="131" spans="1:13" ht="45" outlineLevel="4" x14ac:dyDescent="0.25">
      <c r="A131" s="64">
        <v>2011</v>
      </c>
      <c r="B131" s="17">
        <v>2</v>
      </c>
      <c r="C131" s="17">
        <v>76710</v>
      </c>
      <c r="D131" s="17" t="s">
        <v>263</v>
      </c>
      <c r="E131" s="17" t="s">
        <v>59</v>
      </c>
      <c r="F131" s="17" t="s">
        <v>264</v>
      </c>
      <c r="G131" s="68">
        <v>12224208.5</v>
      </c>
      <c r="H131" s="68">
        <v>12908730</v>
      </c>
      <c r="I131" s="35">
        <f t="shared" si="1"/>
        <v>12224208.5</v>
      </c>
      <c r="J131" s="35" t="str">
        <f>IF(B131="Subtotal",SUMIF($A$4:$A$500,A131,$I$4:$I$500)-I131,"")</f>
        <v/>
      </c>
      <c r="M131" s="18"/>
    </row>
    <row r="132" spans="1:13" outlineLevel="4" x14ac:dyDescent="0.25">
      <c r="A132" s="63">
        <v>2011</v>
      </c>
      <c r="B132" s="15">
        <v>3</v>
      </c>
      <c r="C132" s="15">
        <v>87315</v>
      </c>
      <c r="D132" s="15" t="s">
        <v>265</v>
      </c>
      <c r="E132" s="15" t="s">
        <v>49</v>
      </c>
      <c r="F132" s="15" t="s">
        <v>266</v>
      </c>
      <c r="G132" s="67">
        <v>1571355.49</v>
      </c>
      <c r="H132" s="67">
        <v>1642355.49</v>
      </c>
      <c r="I132" s="35">
        <f t="shared" si="1"/>
        <v>1571355.49</v>
      </c>
      <c r="J132" s="35" t="str">
        <f>IF(B132="Subtotal",SUMIF($A$4:$A$500,A132,$I$4:$I$500)-I132,"")</f>
        <v/>
      </c>
      <c r="M132" s="18"/>
    </row>
    <row r="133" spans="1:13" ht="45" outlineLevel="4" x14ac:dyDescent="0.25">
      <c r="A133" s="64">
        <v>2011</v>
      </c>
      <c r="B133" s="17">
        <v>3</v>
      </c>
      <c r="C133" s="17">
        <v>88375</v>
      </c>
      <c r="D133" s="17" t="s">
        <v>267</v>
      </c>
      <c r="E133" s="17" t="s">
        <v>268</v>
      </c>
      <c r="F133" s="17" t="s">
        <v>269</v>
      </c>
      <c r="G133" s="68">
        <v>700000</v>
      </c>
      <c r="H133" s="68">
        <v>700000</v>
      </c>
      <c r="I133" s="35">
        <f t="shared" ref="I133:I196" si="2">IF(G133="",H133,G133)</f>
        <v>700000</v>
      </c>
      <c r="J133" s="35" t="str">
        <f>IF(B133="Subtotal",SUMIF($A$4:$A$500,A133,$I$4:$I$500)-I133,"")</f>
        <v/>
      </c>
      <c r="M133" s="18"/>
    </row>
    <row r="134" spans="1:13" outlineLevel="4" x14ac:dyDescent="0.25">
      <c r="A134" s="63">
        <v>2011</v>
      </c>
      <c r="B134" s="15">
        <v>3</v>
      </c>
      <c r="C134" s="15">
        <v>88662</v>
      </c>
      <c r="D134" s="15" t="s">
        <v>270</v>
      </c>
      <c r="E134" s="15" t="s">
        <v>132</v>
      </c>
      <c r="F134" s="15" t="s">
        <v>271</v>
      </c>
      <c r="G134" s="67">
        <v>147924.51</v>
      </c>
      <c r="H134" s="67">
        <v>136870</v>
      </c>
      <c r="I134" s="35">
        <f t="shared" si="2"/>
        <v>147924.51</v>
      </c>
      <c r="J134" s="35" t="str">
        <f>IF(B134="Subtotal",SUMIF($A$4:$A$500,A134,$I$4:$I$500)-I134,"")</f>
        <v/>
      </c>
      <c r="M134" s="18"/>
    </row>
    <row r="135" spans="1:13" outlineLevel="4" x14ac:dyDescent="0.25">
      <c r="A135" s="64">
        <v>2011</v>
      </c>
      <c r="B135" s="17">
        <v>4</v>
      </c>
      <c r="C135" s="17">
        <v>25501</v>
      </c>
      <c r="D135" s="17" t="s">
        <v>272</v>
      </c>
      <c r="E135" s="17" t="s">
        <v>59</v>
      </c>
      <c r="F135" s="17" t="s">
        <v>273</v>
      </c>
      <c r="G135" s="68">
        <v>10744152</v>
      </c>
      <c r="H135" s="68">
        <v>11360330.949999999</v>
      </c>
      <c r="I135" s="35">
        <f t="shared" si="2"/>
        <v>10744152</v>
      </c>
      <c r="J135" s="35" t="str">
        <f>IF(B135="Subtotal",SUMIF($A$4:$A$500,A135,$I$4:$I$500)-I135,"")</f>
        <v/>
      </c>
      <c r="M135" s="18"/>
    </row>
    <row r="136" spans="1:13" outlineLevel="4" x14ac:dyDescent="0.25">
      <c r="A136" s="63">
        <v>2011</v>
      </c>
      <c r="B136" s="15">
        <v>4</v>
      </c>
      <c r="C136" s="15">
        <v>84631</v>
      </c>
      <c r="D136" s="15" t="s">
        <v>274</v>
      </c>
      <c r="E136" s="15" t="s">
        <v>49</v>
      </c>
      <c r="F136" s="15" t="s">
        <v>275</v>
      </c>
      <c r="G136" s="67">
        <v>782000</v>
      </c>
      <c r="H136" s="67">
        <v>850842.4</v>
      </c>
      <c r="I136" s="35">
        <f t="shared" si="2"/>
        <v>782000</v>
      </c>
      <c r="J136" s="35" t="str">
        <f>IF(B136="Subtotal",SUMIF($A$4:$A$500,A136,$I$4:$I$500)-I136,"")</f>
        <v/>
      </c>
      <c r="M136" s="18"/>
    </row>
    <row r="137" spans="1:13" ht="30" outlineLevel="4" x14ac:dyDescent="0.25">
      <c r="A137" s="64">
        <v>2011</v>
      </c>
      <c r="B137" s="17">
        <v>4</v>
      </c>
      <c r="C137" s="17">
        <v>86995</v>
      </c>
      <c r="D137" s="17" t="s">
        <v>276</v>
      </c>
      <c r="E137" s="17" t="s">
        <v>216</v>
      </c>
      <c r="F137" s="17" t="s">
        <v>277</v>
      </c>
      <c r="G137" s="68">
        <v>1077275</v>
      </c>
      <c r="H137" s="68">
        <v>1180300</v>
      </c>
      <c r="I137" s="35">
        <f t="shared" si="2"/>
        <v>1077275</v>
      </c>
      <c r="J137" s="35" t="str">
        <f>IF(B137="Subtotal",SUMIF($A$4:$A$500,A137,$I$4:$I$500)-I137,"")</f>
        <v/>
      </c>
      <c r="M137" s="18"/>
    </row>
    <row r="138" spans="1:13" ht="45" outlineLevel="4" x14ac:dyDescent="0.25">
      <c r="A138" s="63">
        <v>2011</v>
      </c>
      <c r="B138" s="15">
        <v>4</v>
      </c>
      <c r="C138" s="15">
        <v>87318</v>
      </c>
      <c r="D138" s="15" t="s">
        <v>278</v>
      </c>
      <c r="E138" s="15" t="s">
        <v>49</v>
      </c>
      <c r="F138" s="15" t="s">
        <v>279</v>
      </c>
      <c r="G138" s="67">
        <v>5183569.82</v>
      </c>
      <c r="H138" s="67">
        <v>5483569.8200000003</v>
      </c>
      <c r="I138" s="35">
        <f t="shared" si="2"/>
        <v>5183569.82</v>
      </c>
      <c r="J138" s="35" t="str">
        <f>IF(B138="Subtotal",SUMIF($A$4:$A$500,A138,$I$4:$I$500)-I138,"")</f>
        <v/>
      </c>
      <c r="M138" s="18"/>
    </row>
    <row r="139" spans="1:13" outlineLevel="4" x14ac:dyDescent="0.25">
      <c r="A139" s="64">
        <v>2011</v>
      </c>
      <c r="B139" s="17">
        <v>4</v>
      </c>
      <c r="C139" s="17">
        <v>87319</v>
      </c>
      <c r="D139" s="17" t="s">
        <v>280</v>
      </c>
      <c r="E139" s="17" t="s">
        <v>49</v>
      </c>
      <c r="F139" s="17" t="s">
        <v>281</v>
      </c>
      <c r="G139" s="68">
        <v>1771110</v>
      </c>
      <c r="H139" s="68">
        <v>1911110</v>
      </c>
      <c r="I139" s="35">
        <f t="shared" si="2"/>
        <v>1771110</v>
      </c>
      <c r="J139" s="35" t="str">
        <f>IF(B139="Subtotal",SUMIF($A$4:$A$500,A139,$I$4:$I$500)-I139,"")</f>
        <v/>
      </c>
      <c r="M139" s="18"/>
    </row>
    <row r="140" spans="1:13" outlineLevel="4" x14ac:dyDescent="0.25">
      <c r="A140" s="63">
        <v>2011</v>
      </c>
      <c r="B140" s="15">
        <v>4</v>
      </c>
      <c r="C140" s="15">
        <v>87966</v>
      </c>
      <c r="D140" s="15" t="s">
        <v>282</v>
      </c>
      <c r="E140" s="15" t="s">
        <v>62</v>
      </c>
      <c r="F140" s="15" t="s">
        <v>283</v>
      </c>
      <c r="G140" s="67">
        <v>1754000</v>
      </c>
      <c r="H140" s="67">
        <v>1901000</v>
      </c>
      <c r="I140" s="35">
        <f t="shared" si="2"/>
        <v>1754000</v>
      </c>
      <c r="J140" s="35" t="str">
        <f>IF(B140="Subtotal",SUMIF($A$4:$A$500,A140,$I$4:$I$500)-I140,"")</f>
        <v/>
      </c>
      <c r="M140" s="18"/>
    </row>
    <row r="141" spans="1:13" ht="60" outlineLevel="4" x14ac:dyDescent="0.25">
      <c r="A141" s="64">
        <v>2011</v>
      </c>
      <c r="B141" s="17">
        <v>6</v>
      </c>
      <c r="C141" s="17">
        <v>77369</v>
      </c>
      <c r="D141" s="17" t="s">
        <v>284</v>
      </c>
      <c r="E141" s="17" t="s">
        <v>46</v>
      </c>
      <c r="F141" s="17" t="s">
        <v>285</v>
      </c>
      <c r="G141" s="68">
        <v>200350000</v>
      </c>
      <c r="H141" s="68">
        <v>255561371</v>
      </c>
      <c r="I141" s="35">
        <f t="shared" si="2"/>
        <v>200350000</v>
      </c>
      <c r="J141" s="35" t="str">
        <f>IF(B141="Subtotal",SUMIF($A$4:$A$500,A141,$I$4:$I$500)-I141,"")</f>
        <v/>
      </c>
      <c r="M141" s="18"/>
    </row>
    <row r="142" spans="1:13" ht="45" outlineLevel="4" x14ac:dyDescent="0.25">
      <c r="A142" s="63">
        <v>2011</v>
      </c>
      <c r="B142" s="15">
        <v>6</v>
      </c>
      <c r="C142" s="15">
        <v>82358</v>
      </c>
      <c r="D142" s="15" t="s">
        <v>286</v>
      </c>
      <c r="E142" s="15" t="s">
        <v>49</v>
      </c>
      <c r="F142" s="15" t="s">
        <v>287</v>
      </c>
      <c r="G142" s="67">
        <v>609700</v>
      </c>
      <c r="H142" s="67">
        <v>670670</v>
      </c>
      <c r="I142" s="35">
        <f t="shared" si="2"/>
        <v>609700</v>
      </c>
      <c r="J142" s="35" t="str">
        <f>IF(B142="Subtotal",SUMIF($A$4:$A$500,A142,$I$4:$I$500)-I142,"")</f>
        <v/>
      </c>
    </row>
    <row r="143" spans="1:13" ht="45" outlineLevel="4" x14ac:dyDescent="0.25">
      <c r="A143" s="64">
        <v>2011</v>
      </c>
      <c r="B143" s="17">
        <v>6</v>
      </c>
      <c r="C143" s="17">
        <v>85950</v>
      </c>
      <c r="D143" s="17" t="s">
        <v>288</v>
      </c>
      <c r="E143" s="17" t="s">
        <v>289</v>
      </c>
      <c r="F143" s="17" t="s">
        <v>290</v>
      </c>
      <c r="G143" s="68">
        <v>4792828</v>
      </c>
      <c r="H143" s="68">
        <v>5037260</v>
      </c>
      <c r="I143" s="35">
        <f t="shared" si="2"/>
        <v>4792828</v>
      </c>
      <c r="J143" s="35" t="str">
        <f>IF(B143="Subtotal",SUMIF($A$4:$A$500,A143,$I$4:$I$500)-I143,"")</f>
        <v/>
      </c>
    </row>
    <row r="144" spans="1:13" ht="30" outlineLevel="4" x14ac:dyDescent="0.25">
      <c r="A144" s="63">
        <v>2011</v>
      </c>
      <c r="B144" s="15">
        <v>8</v>
      </c>
      <c r="C144" s="15">
        <v>83047</v>
      </c>
      <c r="D144" s="15" t="s">
        <v>291</v>
      </c>
      <c r="E144" s="15" t="s">
        <v>49</v>
      </c>
      <c r="F144" s="15" t="s">
        <v>292</v>
      </c>
      <c r="G144" s="67">
        <v>760700</v>
      </c>
      <c r="H144" s="67">
        <v>836770</v>
      </c>
      <c r="I144" s="35">
        <f t="shared" si="2"/>
        <v>760700</v>
      </c>
      <c r="J144" s="35" t="str">
        <f>IF(B144="Subtotal",SUMIF($A$4:$A$500,A144,$I$4:$I$500)-I144,"")</f>
        <v/>
      </c>
    </row>
    <row r="145" spans="1:13" ht="30" outlineLevel="4" x14ac:dyDescent="0.25">
      <c r="A145" s="64">
        <v>2011</v>
      </c>
      <c r="B145" s="17">
        <v>8</v>
      </c>
      <c r="C145" s="17">
        <v>85364</v>
      </c>
      <c r="D145" s="17" t="s">
        <v>293</v>
      </c>
      <c r="E145" s="17" t="s">
        <v>294</v>
      </c>
      <c r="F145" s="17" t="s">
        <v>295</v>
      </c>
      <c r="G145" s="68">
        <v>1889000</v>
      </c>
      <c r="H145" s="68">
        <v>2053150</v>
      </c>
      <c r="I145" s="35">
        <f t="shared" si="2"/>
        <v>1889000</v>
      </c>
      <c r="J145" s="35" t="str">
        <f>IF(B145="Subtotal",SUMIF($A$4:$A$500,A145,$I$4:$I$500)-I145,"")</f>
        <v/>
      </c>
    </row>
    <row r="146" spans="1:13" outlineLevel="4" x14ac:dyDescent="0.25">
      <c r="A146" s="63">
        <v>2011</v>
      </c>
      <c r="B146" s="15">
        <v>9</v>
      </c>
      <c r="C146" s="15">
        <v>79855</v>
      </c>
      <c r="D146" s="15" t="s">
        <v>296</v>
      </c>
      <c r="E146" s="15" t="s">
        <v>49</v>
      </c>
      <c r="F146" s="15" t="s">
        <v>297</v>
      </c>
      <c r="G146" s="67">
        <v>1340680</v>
      </c>
      <c r="H146" s="67">
        <v>1355400</v>
      </c>
      <c r="I146" s="35">
        <f t="shared" si="2"/>
        <v>1340680</v>
      </c>
      <c r="J146" s="35" t="str">
        <f>IF(B146="Subtotal",SUMIF($A$4:$A$500,A146,$I$4:$I$500)-I146,"")</f>
        <v/>
      </c>
    </row>
    <row r="147" spans="1:13" ht="30" outlineLevel="4" x14ac:dyDescent="0.25">
      <c r="A147" s="64">
        <v>2011</v>
      </c>
      <c r="B147" s="17">
        <v>11</v>
      </c>
      <c r="C147" s="17">
        <v>84323</v>
      </c>
      <c r="D147" s="17" t="s">
        <v>298</v>
      </c>
      <c r="E147" s="17" t="s">
        <v>34</v>
      </c>
      <c r="F147" s="17" t="s">
        <v>299</v>
      </c>
      <c r="G147" s="68">
        <v>1216350</v>
      </c>
      <c r="H147" s="68">
        <v>1274620</v>
      </c>
      <c r="I147" s="35">
        <f t="shared" si="2"/>
        <v>1216350</v>
      </c>
      <c r="J147" s="35" t="str">
        <f>IF(B147="Subtotal",SUMIF($A$4:$A$500,A147,$I$4:$I$500)-I147,"")</f>
        <v/>
      </c>
    </row>
    <row r="148" spans="1:13" ht="45.75" outlineLevel="4" thickBot="1" x14ac:dyDescent="0.3">
      <c r="A148" s="69">
        <v>2011</v>
      </c>
      <c r="B148" s="70">
        <v>12</v>
      </c>
      <c r="C148" s="70">
        <v>85531</v>
      </c>
      <c r="D148" s="70" t="s">
        <v>300</v>
      </c>
      <c r="E148" s="70" t="s">
        <v>301</v>
      </c>
      <c r="F148" s="70" t="s">
        <v>302</v>
      </c>
      <c r="G148" s="71">
        <v>287400000</v>
      </c>
      <c r="H148" s="71">
        <v>314492719.49000001</v>
      </c>
      <c r="I148" s="35">
        <f t="shared" si="2"/>
        <v>287400000</v>
      </c>
      <c r="J148" s="35" t="str">
        <f>IF(B148="Subtotal",SUMIF($A$4:$A$500,A148,$I$4:$I$500)-I148,"")</f>
        <v/>
      </c>
    </row>
    <row r="149" spans="1:13" ht="30.75" outlineLevel="3" thickBot="1" x14ac:dyDescent="0.3">
      <c r="A149" s="75">
        <v>2011</v>
      </c>
      <c r="B149" s="76" t="s">
        <v>19</v>
      </c>
      <c r="C149" s="76">
        <f>SUBTOTAL(3,C130:C148)</f>
        <v>19</v>
      </c>
      <c r="D149" s="76"/>
      <c r="E149" s="76"/>
      <c r="F149" s="76"/>
      <c r="G149" s="77"/>
      <c r="H149" s="78"/>
      <c r="I149" s="35">
        <f t="shared" si="2"/>
        <v>0</v>
      </c>
      <c r="J149" s="35" t="str">
        <f>IF(B149="Subtotal",SUMIF($A$4:$A$500,A149,$I$4:$I$500)-I149,"")</f>
        <v/>
      </c>
      <c r="M149" s="18"/>
    </row>
    <row r="150" spans="1:13" ht="15.75" outlineLevel="2" thickBot="1" x14ac:dyDescent="0.3">
      <c r="A150" s="79">
        <v>2011</v>
      </c>
      <c r="B150" s="80" t="s">
        <v>720</v>
      </c>
      <c r="C150" s="80" t="s">
        <v>719</v>
      </c>
      <c r="D150" s="80"/>
      <c r="E150" s="80"/>
      <c r="F150" s="80"/>
      <c r="G150" s="81"/>
      <c r="H150" s="82">
        <v>534973913.81999999</v>
      </c>
      <c r="I150" s="35">
        <f t="shared" si="2"/>
        <v>534973913.81999999</v>
      </c>
      <c r="J150" s="35">
        <f>IF(B150="Subtotal",SUMIF($A$4:$A$500,A150,$I$4:$I$500)-I150,"")</f>
        <v>534973913.81999999</v>
      </c>
    </row>
    <row r="151" spans="1:13" ht="45" outlineLevel="4" x14ac:dyDescent="0.25">
      <c r="A151" s="72">
        <v>2012</v>
      </c>
      <c r="B151" s="73">
        <v>2</v>
      </c>
      <c r="C151" s="73">
        <v>84319</v>
      </c>
      <c r="D151" s="73" t="s">
        <v>303</v>
      </c>
      <c r="E151" s="73" t="s">
        <v>304</v>
      </c>
      <c r="F151" s="73" t="s">
        <v>305</v>
      </c>
      <c r="G151" s="74">
        <v>344231</v>
      </c>
      <c r="H151" s="74">
        <v>365231</v>
      </c>
      <c r="I151" s="35">
        <f t="shared" si="2"/>
        <v>344231</v>
      </c>
      <c r="J151" s="35" t="str">
        <f>IF(B151="Subtotal",SUMIF($A$4:$A$500,A151,$I$4:$I$500)-I151,"")</f>
        <v/>
      </c>
      <c r="M151" s="18"/>
    </row>
    <row r="152" spans="1:13" ht="45" outlineLevel="4" x14ac:dyDescent="0.25">
      <c r="A152" s="63">
        <v>2012</v>
      </c>
      <c r="B152" s="15">
        <v>2</v>
      </c>
      <c r="C152" s="15">
        <v>89226</v>
      </c>
      <c r="D152" s="15" t="s">
        <v>306</v>
      </c>
      <c r="E152" s="15" t="s">
        <v>307</v>
      </c>
      <c r="F152" s="15" t="s">
        <v>308</v>
      </c>
      <c r="G152" s="67">
        <v>95000</v>
      </c>
      <c r="H152" s="67">
        <v>104500</v>
      </c>
      <c r="I152" s="35">
        <f t="shared" si="2"/>
        <v>95000</v>
      </c>
      <c r="J152" s="35" t="str">
        <f>IF(B152="Subtotal",SUMIF($A$4:$A$500,A152,$I$4:$I$500)-I152,"")</f>
        <v/>
      </c>
    </row>
    <row r="153" spans="1:13" ht="45" outlineLevel="4" x14ac:dyDescent="0.25">
      <c r="A153" s="64">
        <v>2012</v>
      </c>
      <c r="B153" s="17">
        <v>3</v>
      </c>
      <c r="C153" s="17">
        <v>82255</v>
      </c>
      <c r="D153" s="17" t="s">
        <v>309</v>
      </c>
      <c r="E153" s="17" t="s">
        <v>34</v>
      </c>
      <c r="F153" s="17" t="s">
        <v>310</v>
      </c>
      <c r="G153" s="68">
        <v>958425</v>
      </c>
      <c r="H153" s="68">
        <v>1007260</v>
      </c>
      <c r="I153" s="35">
        <f t="shared" si="2"/>
        <v>958425</v>
      </c>
      <c r="J153" s="35" t="str">
        <f>IF(B153="Subtotal",SUMIF($A$4:$A$500,A153,$I$4:$I$500)-I153,"")</f>
        <v/>
      </c>
    </row>
    <row r="154" spans="1:13" outlineLevel="4" x14ac:dyDescent="0.25">
      <c r="A154" s="63">
        <v>2012</v>
      </c>
      <c r="B154" s="15">
        <v>4</v>
      </c>
      <c r="C154" s="15">
        <v>76295</v>
      </c>
      <c r="D154" s="15" t="s">
        <v>311</v>
      </c>
      <c r="E154" s="15" t="s">
        <v>62</v>
      </c>
      <c r="F154" s="15" t="s">
        <v>312</v>
      </c>
      <c r="G154" s="67">
        <v>3849555</v>
      </c>
      <c r="H154" s="67">
        <v>4130379.82</v>
      </c>
      <c r="I154" s="35">
        <f t="shared" si="2"/>
        <v>3849555</v>
      </c>
      <c r="J154" s="35" t="str">
        <f>IF(B154="Subtotal",SUMIF($A$4:$A$500,A154,$I$4:$I$500)-I154,"")</f>
        <v/>
      </c>
      <c r="M154" s="18"/>
    </row>
    <row r="155" spans="1:13" outlineLevel="4" x14ac:dyDescent="0.25">
      <c r="A155" s="64">
        <v>2012</v>
      </c>
      <c r="B155" s="17">
        <v>4</v>
      </c>
      <c r="C155" s="17">
        <v>76403</v>
      </c>
      <c r="D155" s="17" t="s">
        <v>313</v>
      </c>
      <c r="E155" s="17" t="s">
        <v>216</v>
      </c>
      <c r="F155" s="17" t="s">
        <v>314</v>
      </c>
      <c r="G155" s="68">
        <v>6911875.5</v>
      </c>
      <c r="H155" s="68">
        <v>6813755</v>
      </c>
      <c r="I155" s="35">
        <f t="shared" si="2"/>
        <v>6911875.5</v>
      </c>
      <c r="J155" s="35" t="str">
        <f>IF(B155="Subtotal",SUMIF($A$4:$A$500,A155,$I$4:$I$500)-I155,"")</f>
        <v/>
      </c>
      <c r="M155" s="18"/>
    </row>
    <row r="156" spans="1:13" outlineLevel="4" x14ac:dyDescent="0.25">
      <c r="A156" s="63">
        <v>2012</v>
      </c>
      <c r="B156" s="15">
        <v>4</v>
      </c>
      <c r="C156" s="15">
        <v>91094</v>
      </c>
      <c r="D156" s="15" t="s">
        <v>315</v>
      </c>
      <c r="E156" s="15" t="s">
        <v>216</v>
      </c>
      <c r="F156" s="15" t="s">
        <v>316</v>
      </c>
      <c r="G156" s="67">
        <v>1858000</v>
      </c>
      <c r="H156" s="67">
        <v>1863992.65</v>
      </c>
      <c r="I156" s="35">
        <f t="shared" si="2"/>
        <v>1858000</v>
      </c>
      <c r="J156" s="35" t="str">
        <f>IF(B156="Subtotal",SUMIF($A$4:$A$500,A156,$I$4:$I$500)-I156,"")</f>
        <v/>
      </c>
      <c r="M156" s="18"/>
    </row>
    <row r="157" spans="1:13" ht="30" outlineLevel="4" x14ac:dyDescent="0.25">
      <c r="A157" s="64">
        <v>2012</v>
      </c>
      <c r="B157" s="17">
        <v>6</v>
      </c>
      <c r="C157" s="17">
        <v>82359</v>
      </c>
      <c r="D157" s="17" t="s">
        <v>317</v>
      </c>
      <c r="E157" s="17" t="s">
        <v>49</v>
      </c>
      <c r="F157" s="17" t="s">
        <v>318</v>
      </c>
      <c r="G157" s="68">
        <v>885103</v>
      </c>
      <c r="H157" s="68">
        <v>974451.76</v>
      </c>
      <c r="I157" s="35">
        <f t="shared" si="2"/>
        <v>885103</v>
      </c>
      <c r="J157" s="35" t="str">
        <f>IF(B157="Subtotal",SUMIF($A$4:$A$500,A157,$I$4:$I$500)-I157,"")</f>
        <v/>
      </c>
    </row>
    <row r="158" spans="1:13" ht="60" outlineLevel="4" x14ac:dyDescent="0.25">
      <c r="A158" s="63">
        <v>2012</v>
      </c>
      <c r="B158" s="15">
        <v>6</v>
      </c>
      <c r="C158" s="15">
        <v>86916</v>
      </c>
      <c r="D158" s="15" t="s">
        <v>319</v>
      </c>
      <c r="E158" s="15" t="s">
        <v>56</v>
      </c>
      <c r="F158" s="15" t="s">
        <v>320</v>
      </c>
      <c r="G158" s="67">
        <v>42036977</v>
      </c>
      <c r="H158" s="67">
        <v>44205370</v>
      </c>
      <c r="I158" s="35">
        <f t="shared" si="2"/>
        <v>42036977</v>
      </c>
      <c r="J158" s="35" t="str">
        <f>IF(B158="Subtotal",SUMIF($A$4:$A$500,A158,$I$4:$I$500)-I158,"")</f>
        <v/>
      </c>
    </row>
    <row r="159" spans="1:13" ht="30" outlineLevel="4" x14ac:dyDescent="0.25">
      <c r="A159" s="64">
        <v>2012</v>
      </c>
      <c r="B159" s="17">
        <v>6</v>
      </c>
      <c r="C159" s="17">
        <v>86921</v>
      </c>
      <c r="D159" s="17" t="s">
        <v>321</v>
      </c>
      <c r="E159" s="17" t="s">
        <v>56</v>
      </c>
      <c r="F159" s="17" t="s">
        <v>322</v>
      </c>
      <c r="G159" s="68">
        <v>49724484</v>
      </c>
      <c r="H159" s="68">
        <v>53244740</v>
      </c>
      <c r="I159" s="35">
        <f t="shared" si="2"/>
        <v>49724484</v>
      </c>
      <c r="J159" s="35" t="str">
        <f>IF(B159="Subtotal",SUMIF($A$4:$A$500,A159,$I$4:$I$500)-I159,"")</f>
        <v/>
      </c>
    </row>
    <row r="160" spans="1:13" ht="45" outlineLevel="4" x14ac:dyDescent="0.25">
      <c r="A160" s="63">
        <v>2012</v>
      </c>
      <c r="B160" s="15">
        <v>6</v>
      </c>
      <c r="C160" s="15">
        <v>87948</v>
      </c>
      <c r="D160" s="15" t="s">
        <v>323</v>
      </c>
      <c r="E160" s="15" t="s">
        <v>139</v>
      </c>
      <c r="F160" s="15" t="s">
        <v>324</v>
      </c>
      <c r="G160" s="67">
        <v>258000</v>
      </c>
      <c r="H160" s="67">
        <v>271150</v>
      </c>
      <c r="I160" s="35">
        <f t="shared" si="2"/>
        <v>258000</v>
      </c>
      <c r="J160" s="35" t="str">
        <f>IF(B160="Subtotal",SUMIF($A$4:$A$500,A160,$I$4:$I$500)-I160,"")</f>
        <v/>
      </c>
    </row>
    <row r="161" spans="1:13" ht="30" outlineLevel="4" x14ac:dyDescent="0.25">
      <c r="A161" s="64">
        <v>2012</v>
      </c>
      <c r="B161" s="17">
        <v>8</v>
      </c>
      <c r="C161" s="17">
        <v>84444</v>
      </c>
      <c r="D161" s="17" t="s">
        <v>325</v>
      </c>
      <c r="E161" s="17" t="s">
        <v>216</v>
      </c>
      <c r="F161" s="17" t="s">
        <v>326</v>
      </c>
      <c r="G161" s="68">
        <v>734970</v>
      </c>
      <c r="H161" s="68">
        <v>719370</v>
      </c>
      <c r="I161" s="35">
        <f t="shared" si="2"/>
        <v>734970</v>
      </c>
      <c r="J161" s="35" t="str">
        <f>IF(B161="Subtotal",SUMIF($A$4:$A$500,A161,$I$4:$I$500)-I161,"")</f>
        <v/>
      </c>
    </row>
    <row r="162" spans="1:13" outlineLevel="4" x14ac:dyDescent="0.25">
      <c r="A162" s="63">
        <v>2012</v>
      </c>
      <c r="B162" s="15">
        <v>8</v>
      </c>
      <c r="C162" s="15">
        <v>87172</v>
      </c>
      <c r="D162" s="15" t="s">
        <v>327</v>
      </c>
      <c r="E162" s="15" t="s">
        <v>49</v>
      </c>
      <c r="F162" s="15" t="s">
        <v>328</v>
      </c>
      <c r="G162" s="67">
        <v>1006893</v>
      </c>
      <c r="H162" s="67">
        <v>901550</v>
      </c>
      <c r="I162" s="35">
        <f t="shared" si="2"/>
        <v>1006893</v>
      </c>
      <c r="J162" s="35" t="str">
        <f>IF(B162="Subtotal",SUMIF($A$4:$A$500,A162,$I$4:$I$500)-I162,"")</f>
        <v/>
      </c>
    </row>
    <row r="163" spans="1:13" ht="30.75" outlineLevel="4" thickBot="1" x14ac:dyDescent="0.3">
      <c r="A163" s="88">
        <v>2012</v>
      </c>
      <c r="B163" s="83">
        <v>11</v>
      </c>
      <c r="C163" s="83">
        <v>84331</v>
      </c>
      <c r="D163" s="83" t="s">
        <v>329</v>
      </c>
      <c r="E163" s="83" t="s">
        <v>34</v>
      </c>
      <c r="F163" s="83" t="s">
        <v>330</v>
      </c>
      <c r="G163" s="84">
        <v>946775</v>
      </c>
      <c r="H163" s="84">
        <v>980920</v>
      </c>
      <c r="I163" s="35">
        <f t="shared" si="2"/>
        <v>946775</v>
      </c>
      <c r="J163" s="35" t="str">
        <f>IF(B163="Subtotal",SUMIF($A$4:$A$500,A163,$I$4:$I$500)-I163,"")</f>
        <v/>
      </c>
      <c r="M163" s="18"/>
    </row>
    <row r="164" spans="1:13" ht="30.75" outlineLevel="3" thickBot="1" x14ac:dyDescent="0.3">
      <c r="A164" s="75">
        <v>2012</v>
      </c>
      <c r="B164" s="76" t="s">
        <v>19</v>
      </c>
      <c r="C164" s="76">
        <f>SUBTOTAL(3,C151:C163)</f>
        <v>13</v>
      </c>
      <c r="D164" s="76"/>
      <c r="E164" s="76"/>
      <c r="F164" s="76"/>
      <c r="G164" s="77"/>
      <c r="H164" s="78"/>
      <c r="I164" s="35">
        <f t="shared" si="2"/>
        <v>0</v>
      </c>
      <c r="J164" s="35" t="str">
        <f>IF(B164="Subtotal",SUMIF($A$4:$A$500,A164,$I$4:$I$500)-I164,"")</f>
        <v/>
      </c>
    </row>
    <row r="165" spans="1:13" ht="15.75" outlineLevel="2" thickBot="1" x14ac:dyDescent="0.3">
      <c r="A165" s="79">
        <v>2012</v>
      </c>
      <c r="B165" s="80" t="s">
        <v>720</v>
      </c>
      <c r="C165" s="80" t="s">
        <v>719</v>
      </c>
      <c r="D165" s="80"/>
      <c r="E165" s="80"/>
      <c r="F165" s="80"/>
      <c r="G165" s="81"/>
      <c r="H165" s="82">
        <v>109610288.5</v>
      </c>
      <c r="I165" s="35">
        <f t="shared" si="2"/>
        <v>109610288.5</v>
      </c>
      <c r="J165" s="35">
        <f>IF(B165="Subtotal",SUMIF($A$4:$A$500,A165,$I$4:$I$500)-I165,"")</f>
        <v>109610288.5</v>
      </c>
      <c r="M165" s="18"/>
    </row>
    <row r="166" spans="1:13" ht="30" outlineLevel="4" x14ac:dyDescent="0.25">
      <c r="A166" s="85">
        <v>2013</v>
      </c>
      <c r="B166" s="86">
        <v>2</v>
      </c>
      <c r="C166" s="86">
        <v>93473</v>
      </c>
      <c r="D166" s="86" t="s">
        <v>331</v>
      </c>
      <c r="E166" s="86" t="s">
        <v>332</v>
      </c>
      <c r="F166" s="86" t="s">
        <v>333</v>
      </c>
      <c r="G166" s="87">
        <v>3112425</v>
      </c>
      <c r="H166" s="87">
        <v>3126670</v>
      </c>
      <c r="I166" s="35">
        <f t="shared" si="2"/>
        <v>3112425</v>
      </c>
      <c r="J166" s="35" t="str">
        <f>IF(B166="Subtotal",SUMIF($A$4:$A$500,A166,$I$4:$I$500)-I166,"")</f>
        <v/>
      </c>
    </row>
    <row r="167" spans="1:13" ht="45" outlineLevel="4" x14ac:dyDescent="0.25">
      <c r="A167" s="64">
        <v>2013</v>
      </c>
      <c r="B167" s="17">
        <v>3</v>
      </c>
      <c r="C167" s="17">
        <v>82257</v>
      </c>
      <c r="D167" s="17" t="s">
        <v>334</v>
      </c>
      <c r="E167" s="17" t="s">
        <v>34</v>
      </c>
      <c r="F167" s="17" t="s">
        <v>335</v>
      </c>
      <c r="G167" s="68">
        <v>836400</v>
      </c>
      <c r="H167" s="68">
        <v>878790</v>
      </c>
      <c r="I167" s="35">
        <f t="shared" si="2"/>
        <v>836400</v>
      </c>
      <c r="J167" s="35" t="str">
        <f>IF(B167="Subtotal",SUMIF($A$4:$A$500,A167,$I$4:$I$500)-I167,"")</f>
        <v/>
      </c>
    </row>
    <row r="168" spans="1:13" ht="30" outlineLevel="4" x14ac:dyDescent="0.25">
      <c r="A168" s="63">
        <v>2013</v>
      </c>
      <c r="B168" s="15">
        <v>3</v>
      </c>
      <c r="C168" s="15">
        <v>93717</v>
      </c>
      <c r="D168" s="15" t="s">
        <v>336</v>
      </c>
      <c r="E168" s="15" t="s">
        <v>337</v>
      </c>
      <c r="F168" s="15" t="s">
        <v>338</v>
      </c>
      <c r="G168" s="67">
        <v>607900</v>
      </c>
      <c r="H168" s="67">
        <v>633362</v>
      </c>
      <c r="I168" s="35">
        <f t="shared" si="2"/>
        <v>607900</v>
      </c>
      <c r="J168" s="35" t="str">
        <f>IF(B168="Subtotal",SUMIF($A$4:$A$500,A168,$I$4:$I$500)-I168,"")</f>
        <v/>
      </c>
    </row>
    <row r="169" spans="1:13" outlineLevel="4" x14ac:dyDescent="0.25">
      <c r="A169" s="64">
        <v>2013</v>
      </c>
      <c r="B169" s="17">
        <v>4</v>
      </c>
      <c r="C169" s="17">
        <v>76411</v>
      </c>
      <c r="D169" s="17" t="s">
        <v>339</v>
      </c>
      <c r="E169" s="17" t="s">
        <v>59</v>
      </c>
      <c r="F169" s="17" t="s">
        <v>340</v>
      </c>
      <c r="G169" s="68">
        <v>9772512</v>
      </c>
      <c r="H169" s="68">
        <v>10152203</v>
      </c>
      <c r="I169" s="35">
        <f t="shared" si="2"/>
        <v>9772512</v>
      </c>
      <c r="J169" s="35" t="str">
        <f>IF(B169="Subtotal",SUMIF($A$4:$A$500,A169,$I$4:$I$500)-I169,"")</f>
        <v/>
      </c>
    </row>
    <row r="170" spans="1:13" ht="30" outlineLevel="4" x14ac:dyDescent="0.25">
      <c r="A170" s="63">
        <v>2013</v>
      </c>
      <c r="B170" s="15">
        <v>6</v>
      </c>
      <c r="C170" s="15">
        <v>82357</v>
      </c>
      <c r="D170" s="15" t="s">
        <v>341</v>
      </c>
      <c r="E170" s="15" t="s">
        <v>49</v>
      </c>
      <c r="F170" s="15" t="s">
        <v>342</v>
      </c>
      <c r="G170" s="67">
        <v>780424</v>
      </c>
      <c r="H170" s="67">
        <v>858466</v>
      </c>
      <c r="I170" s="35">
        <f t="shared" si="2"/>
        <v>780424</v>
      </c>
      <c r="J170" s="35" t="str">
        <f>IF(B170="Subtotal",SUMIF($A$4:$A$500,A170,$I$4:$I$500)-I170,"")</f>
        <v/>
      </c>
    </row>
    <row r="171" spans="1:13" ht="60" outlineLevel="4" x14ac:dyDescent="0.25">
      <c r="A171" s="64">
        <v>2013</v>
      </c>
      <c r="B171" s="17">
        <v>6</v>
      </c>
      <c r="C171" s="17">
        <v>83245</v>
      </c>
      <c r="D171" s="17" t="s">
        <v>343</v>
      </c>
      <c r="E171" s="17" t="s">
        <v>344</v>
      </c>
      <c r="F171" s="17" t="s">
        <v>345</v>
      </c>
      <c r="G171" s="68">
        <v>3543525</v>
      </c>
      <c r="H171" s="68">
        <v>3955501.04</v>
      </c>
      <c r="I171" s="35">
        <f t="shared" si="2"/>
        <v>3543525</v>
      </c>
      <c r="J171" s="35" t="str">
        <f>IF(B171="Subtotal",SUMIF($A$4:$A$500,A171,$I$4:$I$500)-I171,"")</f>
        <v/>
      </c>
    </row>
    <row r="172" spans="1:13" outlineLevel="4" x14ac:dyDescent="0.25">
      <c r="A172" s="63">
        <v>2013</v>
      </c>
      <c r="B172" s="15">
        <v>6</v>
      </c>
      <c r="C172" s="15">
        <v>83958</v>
      </c>
      <c r="D172" s="15" t="s">
        <v>346</v>
      </c>
      <c r="E172" s="15" t="s">
        <v>49</v>
      </c>
      <c r="F172" s="15" t="s">
        <v>347</v>
      </c>
      <c r="G172" s="67">
        <v>1097742</v>
      </c>
      <c r="H172" s="67">
        <v>1099780</v>
      </c>
      <c r="I172" s="35">
        <f t="shared" si="2"/>
        <v>1097742</v>
      </c>
      <c r="J172" s="35" t="str">
        <f>IF(B172="Subtotal",SUMIF($A$4:$A$500,A172,$I$4:$I$500)-I172,"")</f>
        <v/>
      </c>
    </row>
    <row r="173" spans="1:13" ht="30" outlineLevel="4" x14ac:dyDescent="0.25">
      <c r="A173" s="64">
        <v>2013</v>
      </c>
      <c r="B173" s="17">
        <v>6</v>
      </c>
      <c r="C173" s="17">
        <v>86298</v>
      </c>
      <c r="D173" s="17" t="s">
        <v>348</v>
      </c>
      <c r="E173" s="17" t="s">
        <v>216</v>
      </c>
      <c r="F173" s="17" t="s">
        <v>349</v>
      </c>
      <c r="G173" s="68">
        <v>548807.93000000005</v>
      </c>
      <c r="H173" s="68">
        <v>558934.80000000005</v>
      </c>
      <c r="I173" s="35">
        <f t="shared" si="2"/>
        <v>548807.93000000005</v>
      </c>
      <c r="J173" s="35" t="str">
        <f>IF(B173="Subtotal",SUMIF($A$4:$A$500,A173,$I$4:$I$500)-I173,"")</f>
        <v/>
      </c>
    </row>
    <row r="174" spans="1:13" ht="45" outlineLevel="4" x14ac:dyDescent="0.25">
      <c r="A174" s="63">
        <v>2013</v>
      </c>
      <c r="B174" s="15">
        <v>6</v>
      </c>
      <c r="C174" s="15">
        <v>86920</v>
      </c>
      <c r="D174" s="15" t="s">
        <v>350</v>
      </c>
      <c r="E174" s="15" t="s">
        <v>56</v>
      </c>
      <c r="F174" s="15" t="s">
        <v>351</v>
      </c>
      <c r="G174" s="67">
        <v>51800000</v>
      </c>
      <c r="H174" s="67">
        <v>54151050</v>
      </c>
      <c r="I174" s="35">
        <f t="shared" si="2"/>
        <v>51800000</v>
      </c>
      <c r="J174" s="35" t="str">
        <f>IF(B174="Subtotal",SUMIF($A$4:$A$500,A174,$I$4:$I$500)-I174,"")</f>
        <v/>
      </c>
    </row>
    <row r="175" spans="1:13" ht="45" outlineLevel="4" x14ac:dyDescent="0.25">
      <c r="A175" s="64">
        <v>2013</v>
      </c>
      <c r="B175" s="17">
        <v>6</v>
      </c>
      <c r="C175" s="17">
        <v>92610</v>
      </c>
      <c r="D175" s="17" t="s">
        <v>352</v>
      </c>
      <c r="E175" s="17" t="s">
        <v>56</v>
      </c>
      <c r="F175" s="17" t="s">
        <v>353</v>
      </c>
      <c r="G175" s="68">
        <v>24517200</v>
      </c>
      <c r="H175" s="68">
        <v>25025700</v>
      </c>
      <c r="I175" s="35">
        <f t="shared" si="2"/>
        <v>24517200</v>
      </c>
      <c r="J175" s="35" t="str">
        <f>IF(B175="Subtotal",SUMIF($A$4:$A$500,A175,$I$4:$I$500)-I175,"")</f>
        <v/>
      </c>
    </row>
    <row r="176" spans="1:13" ht="30" outlineLevel="4" x14ac:dyDescent="0.25">
      <c r="A176" s="63">
        <v>2013</v>
      </c>
      <c r="B176" s="15">
        <v>6</v>
      </c>
      <c r="C176" s="15">
        <v>93159</v>
      </c>
      <c r="D176" s="15" t="s">
        <v>354</v>
      </c>
      <c r="E176" s="15" t="s">
        <v>139</v>
      </c>
      <c r="F176" s="15" t="s">
        <v>355</v>
      </c>
      <c r="G176" s="67">
        <v>670600</v>
      </c>
      <c r="H176" s="67">
        <v>683760</v>
      </c>
      <c r="I176" s="35">
        <f t="shared" si="2"/>
        <v>670600</v>
      </c>
      <c r="J176" s="35" t="str">
        <f>IF(B176="Subtotal",SUMIF($A$4:$A$500,A176,$I$4:$I$500)-I176,"")</f>
        <v/>
      </c>
    </row>
    <row r="177" spans="1:10" ht="60" outlineLevel="4" x14ac:dyDescent="0.25">
      <c r="A177" s="64">
        <v>2013</v>
      </c>
      <c r="B177" s="17">
        <v>7</v>
      </c>
      <c r="C177" s="17">
        <v>91984</v>
      </c>
      <c r="D177" s="17" t="s">
        <v>356</v>
      </c>
      <c r="E177" s="17" t="s">
        <v>49</v>
      </c>
      <c r="F177" s="17" t="s">
        <v>357</v>
      </c>
      <c r="G177" s="68">
        <v>1072284</v>
      </c>
      <c r="H177" s="68">
        <v>1019480</v>
      </c>
      <c r="I177" s="35">
        <f t="shared" si="2"/>
        <v>1072284</v>
      </c>
      <c r="J177" s="35" t="str">
        <f>IF(B177="Subtotal",SUMIF($A$4:$A$500,A177,$I$4:$I$500)-I177,"")</f>
        <v/>
      </c>
    </row>
    <row r="178" spans="1:10" ht="45" outlineLevel="4" x14ac:dyDescent="0.25">
      <c r="A178" s="63">
        <v>2013</v>
      </c>
      <c r="B178" s="15">
        <v>8</v>
      </c>
      <c r="C178" s="15">
        <v>90412</v>
      </c>
      <c r="D178" s="15" t="s">
        <v>358</v>
      </c>
      <c r="E178" s="15" t="s">
        <v>49</v>
      </c>
      <c r="F178" s="15" t="s">
        <v>359</v>
      </c>
      <c r="G178" s="67">
        <v>822206</v>
      </c>
      <c r="H178" s="67">
        <v>832091</v>
      </c>
      <c r="I178" s="35">
        <f t="shared" si="2"/>
        <v>822206</v>
      </c>
      <c r="J178" s="35" t="str">
        <f>IF(B178="Subtotal",SUMIF($A$4:$A$500,A178,$I$4:$I$500)-I178,"")</f>
        <v/>
      </c>
    </row>
    <row r="179" spans="1:10" ht="60" outlineLevel="4" x14ac:dyDescent="0.25">
      <c r="A179" s="64">
        <v>2013</v>
      </c>
      <c r="B179" s="17">
        <v>8</v>
      </c>
      <c r="C179" s="17">
        <v>90413</v>
      </c>
      <c r="D179" s="17" t="s">
        <v>360</v>
      </c>
      <c r="E179" s="17" t="s">
        <v>49</v>
      </c>
      <c r="F179" s="17" t="s">
        <v>361</v>
      </c>
      <c r="G179" s="68">
        <v>709918</v>
      </c>
      <c r="H179" s="68">
        <v>725910</v>
      </c>
      <c r="I179" s="35">
        <f t="shared" si="2"/>
        <v>709918</v>
      </c>
      <c r="J179" s="35" t="str">
        <f>IF(B179="Subtotal",SUMIF($A$4:$A$500,A179,$I$4:$I$500)-I179,"")</f>
        <v/>
      </c>
    </row>
    <row r="180" spans="1:10" ht="30" outlineLevel="4" x14ac:dyDescent="0.25">
      <c r="A180" s="63">
        <v>2013</v>
      </c>
      <c r="B180" s="15">
        <v>8</v>
      </c>
      <c r="C180" s="15">
        <v>90897</v>
      </c>
      <c r="D180" s="15" t="s">
        <v>362</v>
      </c>
      <c r="E180" s="15" t="s">
        <v>34</v>
      </c>
      <c r="F180" s="15" t="s">
        <v>363</v>
      </c>
      <c r="G180" s="67">
        <v>316190</v>
      </c>
      <c r="H180" s="67">
        <v>334884</v>
      </c>
      <c r="I180" s="35">
        <f t="shared" si="2"/>
        <v>316190</v>
      </c>
      <c r="J180" s="35" t="str">
        <f>IF(B180="Subtotal",SUMIF($A$4:$A$500,A180,$I$4:$I$500)-I180,"")</f>
        <v/>
      </c>
    </row>
    <row r="181" spans="1:10" ht="45" outlineLevel="4" x14ac:dyDescent="0.25">
      <c r="A181" s="64">
        <v>2013</v>
      </c>
      <c r="B181" s="17">
        <v>8</v>
      </c>
      <c r="C181" s="17">
        <v>91685</v>
      </c>
      <c r="D181" s="17" t="s">
        <v>364</v>
      </c>
      <c r="E181" s="17" t="s">
        <v>216</v>
      </c>
      <c r="F181" s="17" t="s">
        <v>365</v>
      </c>
      <c r="G181" s="68">
        <v>297501</v>
      </c>
      <c r="H181" s="68">
        <v>346044</v>
      </c>
      <c r="I181" s="35">
        <f t="shared" si="2"/>
        <v>297501</v>
      </c>
      <c r="J181" s="35" t="str">
        <f>IF(B181="Subtotal",SUMIF($A$4:$A$500,A181,$I$4:$I$500)-I181,"")</f>
        <v/>
      </c>
    </row>
    <row r="182" spans="1:10" ht="30" outlineLevel="4" x14ac:dyDescent="0.25">
      <c r="A182" s="63">
        <v>2013</v>
      </c>
      <c r="B182" s="15">
        <v>8</v>
      </c>
      <c r="C182" s="15">
        <v>91951</v>
      </c>
      <c r="D182" s="15" t="s">
        <v>366</v>
      </c>
      <c r="E182" s="15" t="s">
        <v>367</v>
      </c>
      <c r="F182" s="15" t="s">
        <v>368</v>
      </c>
      <c r="G182" s="67">
        <v>2053562.93</v>
      </c>
      <c r="H182" s="67">
        <v>2064180</v>
      </c>
      <c r="I182" s="35">
        <f t="shared" si="2"/>
        <v>2053562.93</v>
      </c>
      <c r="J182" s="35" t="str">
        <f>IF(B182="Subtotal",SUMIF($A$4:$A$500,A182,$I$4:$I$500)-I182,"")</f>
        <v/>
      </c>
    </row>
    <row r="183" spans="1:10" ht="30" outlineLevel="4" x14ac:dyDescent="0.25">
      <c r="A183" s="64">
        <v>2013</v>
      </c>
      <c r="B183" s="17">
        <v>8</v>
      </c>
      <c r="C183" s="17">
        <v>92236</v>
      </c>
      <c r="D183" s="17" t="s">
        <v>369</v>
      </c>
      <c r="E183" s="17" t="s">
        <v>370</v>
      </c>
      <c r="F183" s="17" t="s">
        <v>371</v>
      </c>
      <c r="G183" s="68">
        <v>196850</v>
      </c>
      <c r="H183" s="68">
        <v>187720</v>
      </c>
      <c r="I183" s="35">
        <f t="shared" si="2"/>
        <v>196850</v>
      </c>
      <c r="J183" s="35" t="str">
        <f>IF(B183="Subtotal",SUMIF($A$4:$A$500,A183,$I$4:$I$500)-I183,"")</f>
        <v/>
      </c>
    </row>
    <row r="184" spans="1:10" outlineLevel="4" x14ac:dyDescent="0.25">
      <c r="A184" s="63">
        <v>2013</v>
      </c>
      <c r="B184" s="15">
        <v>9</v>
      </c>
      <c r="C184" s="15">
        <v>80094</v>
      </c>
      <c r="D184" s="15" t="s">
        <v>372</v>
      </c>
      <c r="E184" s="15" t="s">
        <v>59</v>
      </c>
      <c r="F184" s="15" t="s">
        <v>373</v>
      </c>
      <c r="G184" s="67">
        <v>12082952</v>
      </c>
      <c r="H184" s="67">
        <v>12606500</v>
      </c>
      <c r="I184" s="35">
        <f t="shared" si="2"/>
        <v>12082952</v>
      </c>
      <c r="J184" s="35" t="str">
        <f>IF(B184="Subtotal",SUMIF($A$4:$A$500,A184,$I$4:$I$500)-I184,"")</f>
        <v/>
      </c>
    </row>
    <row r="185" spans="1:10" ht="45" outlineLevel="4" x14ac:dyDescent="0.25">
      <c r="A185" s="64">
        <v>2013</v>
      </c>
      <c r="B185" s="17">
        <v>9</v>
      </c>
      <c r="C185" s="17">
        <v>91922</v>
      </c>
      <c r="D185" s="17" t="s">
        <v>374</v>
      </c>
      <c r="E185" s="17" t="s">
        <v>132</v>
      </c>
      <c r="F185" s="17" t="s">
        <v>375</v>
      </c>
      <c r="G185" s="68">
        <v>586699.88</v>
      </c>
      <c r="H185" s="68">
        <v>657100</v>
      </c>
      <c r="I185" s="35">
        <f t="shared" si="2"/>
        <v>586699.88</v>
      </c>
      <c r="J185" s="35" t="str">
        <f>IF(B185="Subtotal",SUMIF($A$4:$A$500,A185,$I$4:$I$500)-I185,"")</f>
        <v/>
      </c>
    </row>
    <row r="186" spans="1:10" ht="30" outlineLevel="4" x14ac:dyDescent="0.25">
      <c r="A186" s="63">
        <v>2013</v>
      </c>
      <c r="B186" s="15">
        <v>10</v>
      </c>
      <c r="C186" s="15">
        <v>83703</v>
      </c>
      <c r="D186" s="15" t="s">
        <v>376</v>
      </c>
      <c r="E186" s="15" t="s">
        <v>49</v>
      </c>
      <c r="F186" s="15" t="s">
        <v>377</v>
      </c>
      <c r="G186" s="67">
        <v>1132372</v>
      </c>
      <c r="H186" s="67">
        <v>1147158.05</v>
      </c>
      <c r="I186" s="35">
        <f t="shared" si="2"/>
        <v>1132372</v>
      </c>
      <c r="J186" s="35" t="str">
        <f>IF(B186="Subtotal",SUMIF($A$4:$A$500,A186,$I$4:$I$500)-I186,"")</f>
        <v/>
      </c>
    </row>
    <row r="187" spans="1:10" ht="45" outlineLevel="4" x14ac:dyDescent="0.25">
      <c r="A187" s="64">
        <v>2013</v>
      </c>
      <c r="B187" s="17">
        <v>11</v>
      </c>
      <c r="C187" s="17">
        <v>81486</v>
      </c>
      <c r="D187" s="17" t="s">
        <v>378</v>
      </c>
      <c r="E187" s="17" t="s">
        <v>59</v>
      </c>
      <c r="F187" s="17" t="s">
        <v>379</v>
      </c>
      <c r="G187" s="68">
        <v>3236022.1</v>
      </c>
      <c r="H187" s="68">
        <v>3375340</v>
      </c>
      <c r="I187" s="35">
        <f t="shared" si="2"/>
        <v>3236022.1</v>
      </c>
      <c r="J187" s="35" t="str">
        <f>IF(B187="Subtotal",SUMIF($A$4:$A$500,A187,$I$4:$I$500)-I187,"")</f>
        <v/>
      </c>
    </row>
    <row r="188" spans="1:10" ht="30" outlineLevel="4" x14ac:dyDescent="0.25">
      <c r="A188" s="63">
        <v>2013</v>
      </c>
      <c r="B188" s="15">
        <v>11</v>
      </c>
      <c r="C188" s="15">
        <v>84332</v>
      </c>
      <c r="D188" s="15" t="s">
        <v>380</v>
      </c>
      <c r="E188" s="15" t="s">
        <v>34</v>
      </c>
      <c r="F188" s="15" t="s">
        <v>381</v>
      </c>
      <c r="G188" s="67">
        <v>545250</v>
      </c>
      <c r="H188" s="67">
        <v>557870</v>
      </c>
      <c r="I188" s="35">
        <f t="shared" si="2"/>
        <v>545250</v>
      </c>
      <c r="J188" s="35" t="str">
        <f>IF(B188="Subtotal",SUMIF($A$4:$A$500,A188,$I$4:$I$500)-I188,"")</f>
        <v/>
      </c>
    </row>
    <row r="189" spans="1:10" ht="15.75" outlineLevel="4" thickBot="1" x14ac:dyDescent="0.3">
      <c r="A189" s="88">
        <v>2013</v>
      </c>
      <c r="B189" s="83">
        <v>12</v>
      </c>
      <c r="C189" s="83">
        <v>92951</v>
      </c>
      <c r="D189" s="83" t="s">
        <v>382</v>
      </c>
      <c r="E189" s="83" t="s">
        <v>216</v>
      </c>
      <c r="F189" s="83" t="s">
        <v>383</v>
      </c>
      <c r="G189" s="84">
        <v>784350</v>
      </c>
      <c r="H189" s="84">
        <v>807790</v>
      </c>
      <c r="I189" s="35">
        <f t="shared" si="2"/>
        <v>784350</v>
      </c>
      <c r="J189" s="35" t="str">
        <f>IF(B189="Subtotal",SUMIF($A$4:$A$500,A189,$I$4:$I$500)-I189,"")</f>
        <v/>
      </c>
    </row>
    <row r="190" spans="1:10" ht="30.75" outlineLevel="3" thickBot="1" x14ac:dyDescent="0.3">
      <c r="A190" s="75">
        <v>2013</v>
      </c>
      <c r="B190" s="76" t="s">
        <v>19</v>
      </c>
      <c r="C190" s="76">
        <f>SUBTOTAL(3,C166:C189)</f>
        <v>24</v>
      </c>
      <c r="D190" s="76"/>
      <c r="E190" s="76"/>
      <c r="F190" s="76"/>
      <c r="G190" s="77"/>
      <c r="H190" s="78"/>
      <c r="I190" s="35">
        <f t="shared" si="2"/>
        <v>0</v>
      </c>
      <c r="J190" s="35" t="str">
        <f>IF(B190="Subtotal",SUMIF($A$4:$A$500,A190,$I$4:$I$500)-I190,"")</f>
        <v/>
      </c>
    </row>
    <row r="191" spans="1:10" ht="15.75" outlineLevel="2" thickBot="1" x14ac:dyDescent="0.3">
      <c r="A191" s="79">
        <v>2013</v>
      </c>
      <c r="B191" s="80" t="s">
        <v>720</v>
      </c>
      <c r="C191" s="80" t="s">
        <v>719</v>
      </c>
      <c r="D191" s="80"/>
      <c r="E191" s="80"/>
      <c r="F191" s="80"/>
      <c r="G191" s="81"/>
      <c r="H191" s="82">
        <v>121123693.84</v>
      </c>
      <c r="I191" s="35">
        <f t="shared" si="2"/>
        <v>121123693.84</v>
      </c>
      <c r="J191" s="35">
        <f>IF(B191="Subtotal",SUMIF($A$4:$A$500,A191,$I$4:$I$500)-I191,"")</f>
        <v>121123693.84</v>
      </c>
    </row>
    <row r="192" spans="1:10" ht="30" outlineLevel="4" x14ac:dyDescent="0.25">
      <c r="A192" s="85">
        <v>2014</v>
      </c>
      <c r="B192" s="86">
        <v>1</v>
      </c>
      <c r="C192" s="86">
        <v>97122</v>
      </c>
      <c r="D192" s="86" t="s">
        <v>384</v>
      </c>
      <c r="E192" s="86" t="s">
        <v>49</v>
      </c>
      <c r="F192" s="86" t="s">
        <v>385</v>
      </c>
      <c r="G192" s="87">
        <v>1093900</v>
      </c>
      <c r="H192" s="87">
        <v>1079320</v>
      </c>
      <c r="I192" s="35">
        <f t="shared" si="2"/>
        <v>1093900</v>
      </c>
      <c r="J192" s="35" t="str">
        <f>IF(B192="Subtotal",SUMIF($A$4:$A$500,A192,$I$4:$I$500)-I192,"")</f>
        <v/>
      </c>
    </row>
    <row r="193" spans="1:10" ht="30" outlineLevel="4" x14ac:dyDescent="0.25">
      <c r="A193" s="64">
        <v>2014</v>
      </c>
      <c r="B193" s="17">
        <v>2</v>
      </c>
      <c r="C193" s="17">
        <v>95437</v>
      </c>
      <c r="D193" s="17" t="s">
        <v>386</v>
      </c>
      <c r="E193" s="17" t="s">
        <v>56</v>
      </c>
      <c r="F193" s="17" t="s">
        <v>387</v>
      </c>
      <c r="G193" s="68">
        <v>65530472.100000001</v>
      </c>
      <c r="H193" s="68">
        <v>68396950</v>
      </c>
      <c r="I193" s="35">
        <f t="shared" si="2"/>
        <v>65530472.100000001</v>
      </c>
      <c r="J193" s="35" t="str">
        <f>IF(B193="Subtotal",SUMIF($A$4:$A$500,A193,$I$4:$I$500)-I193,"")</f>
        <v/>
      </c>
    </row>
    <row r="194" spans="1:10" ht="45" outlineLevel="4" x14ac:dyDescent="0.25">
      <c r="A194" s="63">
        <v>2014</v>
      </c>
      <c r="B194" s="15">
        <v>2</v>
      </c>
      <c r="C194" s="15">
        <v>97114</v>
      </c>
      <c r="D194" s="15" t="s">
        <v>388</v>
      </c>
      <c r="E194" s="15" t="s">
        <v>49</v>
      </c>
      <c r="F194" s="15" t="s">
        <v>389</v>
      </c>
      <c r="G194" s="67">
        <v>1031410</v>
      </c>
      <c r="H194" s="67">
        <v>990300</v>
      </c>
      <c r="I194" s="35">
        <f t="shared" si="2"/>
        <v>1031410</v>
      </c>
      <c r="J194" s="35" t="str">
        <f>IF(B194="Subtotal",SUMIF($A$4:$A$500,A194,$I$4:$I$500)-I194,"")</f>
        <v/>
      </c>
    </row>
    <row r="195" spans="1:10" ht="30" outlineLevel="4" x14ac:dyDescent="0.25">
      <c r="A195" s="64">
        <v>2014</v>
      </c>
      <c r="B195" s="17">
        <v>2</v>
      </c>
      <c r="C195" s="17">
        <v>97118</v>
      </c>
      <c r="D195" s="17" t="s">
        <v>390</v>
      </c>
      <c r="E195" s="17" t="s">
        <v>49</v>
      </c>
      <c r="F195" s="17" t="s">
        <v>391</v>
      </c>
      <c r="G195" s="68">
        <v>1564290</v>
      </c>
      <c r="H195" s="68">
        <v>1518640</v>
      </c>
      <c r="I195" s="35">
        <f t="shared" si="2"/>
        <v>1564290</v>
      </c>
      <c r="J195" s="35" t="str">
        <f>IF(B195="Subtotal",SUMIF($A$4:$A$500,A195,$I$4:$I$500)-I195,"")</f>
        <v/>
      </c>
    </row>
    <row r="196" spans="1:10" outlineLevel="4" x14ac:dyDescent="0.25">
      <c r="A196" s="63">
        <v>2014</v>
      </c>
      <c r="B196" s="15">
        <v>3</v>
      </c>
      <c r="C196" s="15">
        <v>93093</v>
      </c>
      <c r="D196" s="15" t="s">
        <v>392</v>
      </c>
      <c r="E196" s="15" t="s">
        <v>216</v>
      </c>
      <c r="F196" s="15" t="s">
        <v>393</v>
      </c>
      <c r="G196" s="67">
        <v>429920</v>
      </c>
      <c r="H196" s="67">
        <v>426238</v>
      </c>
      <c r="I196" s="35">
        <f t="shared" si="2"/>
        <v>429920</v>
      </c>
      <c r="J196" s="35" t="str">
        <f>IF(B196="Subtotal",SUMIF($A$4:$A$500,A196,$I$4:$I$500)-I196,"")</f>
        <v/>
      </c>
    </row>
    <row r="197" spans="1:10" ht="60" outlineLevel="4" x14ac:dyDescent="0.25">
      <c r="A197" s="64">
        <v>2014</v>
      </c>
      <c r="B197" s="17">
        <v>3</v>
      </c>
      <c r="C197" s="17">
        <v>93694</v>
      </c>
      <c r="D197" s="17" t="s">
        <v>394</v>
      </c>
      <c r="E197" s="17" t="s">
        <v>139</v>
      </c>
      <c r="F197" s="17" t="s">
        <v>395</v>
      </c>
      <c r="G197" s="68">
        <v>583625</v>
      </c>
      <c r="H197" s="68">
        <v>569280</v>
      </c>
      <c r="I197" s="35">
        <f t="shared" ref="I197:I260" si="3">IF(G197="",H197,G197)</f>
        <v>583625</v>
      </c>
      <c r="J197" s="35" t="str">
        <f>IF(B197="Subtotal",SUMIF($A$4:$A$500,A197,$I$4:$I$500)-I197,"")</f>
        <v/>
      </c>
    </row>
    <row r="198" spans="1:10" ht="30" outlineLevel="4" x14ac:dyDescent="0.25">
      <c r="A198" s="63">
        <v>2014</v>
      </c>
      <c r="B198" s="15">
        <v>3</v>
      </c>
      <c r="C198" s="15">
        <v>97112</v>
      </c>
      <c r="D198" s="15" t="s">
        <v>396</v>
      </c>
      <c r="E198" s="15" t="s">
        <v>49</v>
      </c>
      <c r="F198" s="15" t="s">
        <v>397</v>
      </c>
      <c r="G198" s="67">
        <v>2251602</v>
      </c>
      <c r="H198" s="67">
        <v>2032570</v>
      </c>
      <c r="I198" s="35">
        <f t="shared" si="3"/>
        <v>2251602</v>
      </c>
      <c r="J198" s="35" t="str">
        <f>IF(B198="Subtotal",SUMIF($A$4:$A$500,A198,$I$4:$I$500)-I198,"")</f>
        <v/>
      </c>
    </row>
    <row r="199" spans="1:10" outlineLevel="4" x14ac:dyDescent="0.25">
      <c r="A199" s="64">
        <v>2014</v>
      </c>
      <c r="B199" s="17">
        <v>4</v>
      </c>
      <c r="C199" s="17">
        <v>76340</v>
      </c>
      <c r="D199" s="17" t="s">
        <v>398</v>
      </c>
      <c r="E199" s="17" t="s">
        <v>216</v>
      </c>
      <c r="F199" s="17" t="s">
        <v>399</v>
      </c>
      <c r="G199" s="68">
        <v>5299815.8499999996</v>
      </c>
      <c r="H199" s="68">
        <v>5350951.5999999996</v>
      </c>
      <c r="I199" s="35">
        <f t="shared" si="3"/>
        <v>5299815.8499999996</v>
      </c>
      <c r="J199" s="35" t="str">
        <f>IF(B199="Subtotal",SUMIF($A$4:$A$500,A199,$I$4:$I$500)-I199,"")</f>
        <v/>
      </c>
    </row>
    <row r="200" spans="1:10" ht="45" outlineLevel="4" x14ac:dyDescent="0.25">
      <c r="A200" s="63">
        <v>2014</v>
      </c>
      <c r="B200" s="15">
        <v>4</v>
      </c>
      <c r="C200" s="15">
        <v>84754</v>
      </c>
      <c r="D200" s="15" t="s">
        <v>400</v>
      </c>
      <c r="E200" s="15" t="s">
        <v>49</v>
      </c>
      <c r="F200" s="15" t="s">
        <v>401</v>
      </c>
      <c r="G200" s="67">
        <v>8860150</v>
      </c>
      <c r="H200" s="67">
        <v>9012279.0099999998</v>
      </c>
      <c r="I200" s="35">
        <f t="shared" si="3"/>
        <v>8860150</v>
      </c>
      <c r="J200" s="35" t="str">
        <f>IF(B200="Subtotal",SUMIF($A$4:$A$500,A200,$I$4:$I$500)-I200,"")</f>
        <v/>
      </c>
    </row>
    <row r="201" spans="1:10" outlineLevel="4" x14ac:dyDescent="0.25">
      <c r="A201" s="64">
        <v>2014</v>
      </c>
      <c r="B201" s="17">
        <v>4</v>
      </c>
      <c r="C201" s="17">
        <v>88372</v>
      </c>
      <c r="D201" s="17" t="s">
        <v>402</v>
      </c>
      <c r="E201" s="17" t="s">
        <v>62</v>
      </c>
      <c r="F201" s="17" t="s">
        <v>403</v>
      </c>
      <c r="G201" s="68">
        <v>1737187.1</v>
      </c>
      <c r="H201" s="68">
        <v>1701370</v>
      </c>
      <c r="I201" s="35">
        <f t="shared" si="3"/>
        <v>1737187.1</v>
      </c>
      <c r="J201" s="35" t="str">
        <f>IF(B201="Subtotal",SUMIF($A$4:$A$500,A201,$I$4:$I$500)-I201,"")</f>
        <v/>
      </c>
    </row>
    <row r="202" spans="1:10" ht="45" outlineLevel="4" x14ac:dyDescent="0.25">
      <c r="A202" s="63">
        <v>2014</v>
      </c>
      <c r="B202" s="15">
        <v>4</v>
      </c>
      <c r="C202" s="15">
        <v>89458</v>
      </c>
      <c r="D202" s="15" t="s">
        <v>404</v>
      </c>
      <c r="E202" s="15" t="s">
        <v>46</v>
      </c>
      <c r="F202" s="15" t="s">
        <v>405</v>
      </c>
      <c r="G202" s="67">
        <v>44549600</v>
      </c>
      <c r="H202" s="67">
        <v>45702420.520000003</v>
      </c>
      <c r="I202" s="35">
        <f t="shared" si="3"/>
        <v>44549600</v>
      </c>
      <c r="J202" s="35" t="str">
        <f>IF(B202="Subtotal",SUMIF($A$4:$A$500,A202,$I$4:$I$500)-I202,"")</f>
        <v/>
      </c>
    </row>
    <row r="203" spans="1:10" outlineLevel="4" x14ac:dyDescent="0.25">
      <c r="A203" s="64">
        <v>2014</v>
      </c>
      <c r="B203" s="17">
        <v>4</v>
      </c>
      <c r="C203" s="17">
        <v>93445</v>
      </c>
      <c r="D203" s="17" t="s">
        <v>406</v>
      </c>
      <c r="E203" s="17" t="s">
        <v>139</v>
      </c>
      <c r="F203" s="17" t="s">
        <v>407</v>
      </c>
      <c r="G203" s="68">
        <v>5037872.37</v>
      </c>
      <c r="H203" s="68">
        <v>5415105.3600000003</v>
      </c>
      <c r="I203" s="35">
        <f t="shared" si="3"/>
        <v>5037872.37</v>
      </c>
      <c r="J203" s="35" t="str">
        <f>IF(B203="Subtotal",SUMIF($A$4:$A$500,A203,$I$4:$I$500)-I203,"")</f>
        <v/>
      </c>
    </row>
    <row r="204" spans="1:10" ht="30" outlineLevel="4" x14ac:dyDescent="0.25">
      <c r="A204" s="63">
        <v>2014</v>
      </c>
      <c r="B204" s="15">
        <v>4</v>
      </c>
      <c r="C204" s="15">
        <v>94516</v>
      </c>
      <c r="D204" s="15" t="s">
        <v>408</v>
      </c>
      <c r="E204" s="15" t="s">
        <v>216</v>
      </c>
      <c r="F204" s="15" t="s">
        <v>409</v>
      </c>
      <c r="G204" s="67">
        <v>1739190</v>
      </c>
      <c r="H204" s="67">
        <v>1729140.6</v>
      </c>
      <c r="I204" s="35">
        <f t="shared" si="3"/>
        <v>1739190</v>
      </c>
      <c r="J204" s="35" t="str">
        <f>IF(B204="Subtotal",SUMIF($A$4:$A$500,A204,$I$4:$I$500)-I204,"")</f>
        <v/>
      </c>
    </row>
    <row r="205" spans="1:10" ht="30" outlineLevel="4" x14ac:dyDescent="0.25">
      <c r="A205" s="64">
        <v>2014</v>
      </c>
      <c r="B205" s="17">
        <v>5</v>
      </c>
      <c r="C205" s="17">
        <v>97113</v>
      </c>
      <c r="D205" s="17" t="s">
        <v>410</v>
      </c>
      <c r="E205" s="17" t="s">
        <v>49</v>
      </c>
      <c r="F205" s="17" t="s">
        <v>411</v>
      </c>
      <c r="G205" s="68">
        <v>1639788</v>
      </c>
      <c r="H205" s="68">
        <v>1651990</v>
      </c>
      <c r="I205" s="35">
        <f t="shared" si="3"/>
        <v>1639788</v>
      </c>
      <c r="J205" s="35" t="str">
        <f>IF(B205="Subtotal",SUMIF($A$4:$A$500,A205,$I$4:$I$500)-I205,"")</f>
        <v/>
      </c>
    </row>
    <row r="206" spans="1:10" ht="30" outlineLevel="4" x14ac:dyDescent="0.25">
      <c r="A206" s="63">
        <v>2014</v>
      </c>
      <c r="B206" s="15">
        <v>6</v>
      </c>
      <c r="C206" s="15">
        <v>83340</v>
      </c>
      <c r="D206" s="15" t="s">
        <v>412</v>
      </c>
      <c r="E206" s="15" t="s">
        <v>49</v>
      </c>
      <c r="F206" s="15" t="s">
        <v>413</v>
      </c>
      <c r="G206" s="67">
        <v>683275</v>
      </c>
      <c r="H206" s="67">
        <v>707503</v>
      </c>
      <c r="I206" s="35">
        <f t="shared" si="3"/>
        <v>683275</v>
      </c>
      <c r="J206" s="35" t="str">
        <f>IF(B206="Subtotal",SUMIF($A$4:$A$500,A206,$I$4:$I$500)-I206,"")</f>
        <v/>
      </c>
    </row>
    <row r="207" spans="1:10" outlineLevel="4" x14ac:dyDescent="0.25">
      <c r="A207" s="64">
        <v>2014</v>
      </c>
      <c r="B207" s="17">
        <v>6</v>
      </c>
      <c r="C207" s="17">
        <v>83953</v>
      </c>
      <c r="D207" s="17" t="s">
        <v>414</v>
      </c>
      <c r="E207" s="17" t="s">
        <v>49</v>
      </c>
      <c r="F207" s="17" t="s">
        <v>415</v>
      </c>
      <c r="G207" s="68">
        <v>910600</v>
      </c>
      <c r="H207" s="68">
        <v>805530</v>
      </c>
      <c r="I207" s="35">
        <f t="shared" si="3"/>
        <v>910600</v>
      </c>
      <c r="J207" s="35" t="str">
        <f>IF(B207="Subtotal",SUMIF($A$4:$A$500,A207,$I$4:$I$500)-I207,"")</f>
        <v/>
      </c>
    </row>
    <row r="208" spans="1:10" ht="45" outlineLevel="4" x14ac:dyDescent="0.25">
      <c r="A208" s="63">
        <v>2014</v>
      </c>
      <c r="B208" s="15">
        <v>6</v>
      </c>
      <c r="C208" s="15">
        <v>83988</v>
      </c>
      <c r="D208" s="15" t="s">
        <v>416</v>
      </c>
      <c r="E208" s="15" t="s">
        <v>344</v>
      </c>
      <c r="F208" s="15" t="s">
        <v>417</v>
      </c>
      <c r="G208" s="67">
        <v>6188500</v>
      </c>
      <c r="H208" s="67">
        <v>6271159.3600000003</v>
      </c>
      <c r="I208" s="35">
        <f t="shared" si="3"/>
        <v>6188500</v>
      </c>
      <c r="J208" s="35" t="str">
        <f>IF(B208="Subtotal",SUMIF($A$4:$A$500,A208,$I$4:$I$500)-I208,"")</f>
        <v/>
      </c>
    </row>
    <row r="209" spans="1:10" ht="45" outlineLevel="4" x14ac:dyDescent="0.25">
      <c r="A209" s="64">
        <v>2014</v>
      </c>
      <c r="B209" s="17">
        <v>6</v>
      </c>
      <c r="C209" s="17">
        <v>94460</v>
      </c>
      <c r="D209" s="17" t="s">
        <v>418</v>
      </c>
      <c r="E209" s="17" t="s">
        <v>419</v>
      </c>
      <c r="F209" s="17" t="s">
        <v>420</v>
      </c>
      <c r="G209" s="68">
        <v>4854000</v>
      </c>
      <c r="H209" s="68">
        <v>4926900</v>
      </c>
      <c r="I209" s="35">
        <f t="shared" si="3"/>
        <v>4854000</v>
      </c>
      <c r="J209" s="35" t="str">
        <f>IF(B209="Subtotal",SUMIF($A$4:$A$500,A209,$I$4:$I$500)-I209,"")</f>
        <v/>
      </c>
    </row>
    <row r="210" spans="1:10" ht="45" outlineLevel="4" x14ac:dyDescent="0.25">
      <c r="A210" s="63">
        <v>2014</v>
      </c>
      <c r="B210" s="15">
        <v>6</v>
      </c>
      <c r="C210" s="15">
        <v>97086</v>
      </c>
      <c r="D210" s="15" t="s">
        <v>421</v>
      </c>
      <c r="E210" s="15" t="s">
        <v>49</v>
      </c>
      <c r="F210" s="15" t="s">
        <v>422</v>
      </c>
      <c r="G210" s="67">
        <v>2650950</v>
      </c>
      <c r="H210" s="67">
        <v>2385520</v>
      </c>
      <c r="I210" s="35">
        <f t="shared" si="3"/>
        <v>2650950</v>
      </c>
      <c r="J210" s="35" t="str">
        <f>IF(B210="Subtotal",SUMIF($A$4:$A$500,A210,$I$4:$I$500)-I210,"")</f>
        <v/>
      </c>
    </row>
    <row r="211" spans="1:10" ht="45" outlineLevel="4" x14ac:dyDescent="0.25">
      <c r="A211" s="64">
        <v>2014</v>
      </c>
      <c r="B211" s="17">
        <v>6</v>
      </c>
      <c r="C211" s="17">
        <v>97111</v>
      </c>
      <c r="D211" s="17" t="s">
        <v>423</v>
      </c>
      <c r="E211" s="17" t="s">
        <v>49</v>
      </c>
      <c r="F211" s="17" t="s">
        <v>424</v>
      </c>
      <c r="G211" s="68">
        <v>694800</v>
      </c>
      <c r="H211" s="68">
        <v>680900</v>
      </c>
      <c r="I211" s="35">
        <f t="shared" si="3"/>
        <v>694800</v>
      </c>
      <c r="J211" s="35" t="str">
        <f>IF(B211="Subtotal",SUMIF($A$4:$A$500,A211,$I$4:$I$500)-I211,"")</f>
        <v/>
      </c>
    </row>
    <row r="212" spans="1:10" ht="60" outlineLevel="4" x14ac:dyDescent="0.25">
      <c r="A212" s="63">
        <v>2014</v>
      </c>
      <c r="B212" s="15">
        <v>7</v>
      </c>
      <c r="C212" s="15">
        <v>76667</v>
      </c>
      <c r="D212" s="15" t="s">
        <v>425</v>
      </c>
      <c r="E212" s="15" t="s">
        <v>46</v>
      </c>
      <c r="F212" s="15" t="s">
        <v>426</v>
      </c>
      <c r="G212" s="67">
        <v>50415394.32</v>
      </c>
      <c r="H212" s="67">
        <v>57084232.689999998</v>
      </c>
      <c r="I212" s="35">
        <f t="shared" si="3"/>
        <v>50415394.32</v>
      </c>
      <c r="J212" s="35" t="str">
        <f>IF(B212="Subtotal",SUMIF($A$4:$A$500,A212,$I$4:$I$500)-I212,"")</f>
        <v/>
      </c>
    </row>
    <row r="213" spans="1:10" ht="60" outlineLevel="4" x14ac:dyDescent="0.25">
      <c r="A213" s="64">
        <v>2014</v>
      </c>
      <c r="B213" s="17">
        <v>8</v>
      </c>
      <c r="C213" s="17">
        <v>77628</v>
      </c>
      <c r="D213" s="17" t="s">
        <v>427</v>
      </c>
      <c r="E213" s="17" t="s">
        <v>344</v>
      </c>
      <c r="F213" s="17" t="s">
        <v>428</v>
      </c>
      <c r="G213" s="68">
        <v>80808083.359999999</v>
      </c>
      <c r="H213" s="68">
        <v>79236480.099999994</v>
      </c>
      <c r="I213" s="35">
        <f t="shared" si="3"/>
        <v>80808083.359999999</v>
      </c>
      <c r="J213" s="35" t="str">
        <f>IF(B213="Subtotal",SUMIF($A$4:$A$500,A213,$I$4:$I$500)-I213,"")</f>
        <v/>
      </c>
    </row>
    <row r="214" spans="1:10" ht="45" outlineLevel="4" x14ac:dyDescent="0.25">
      <c r="A214" s="63">
        <v>2014</v>
      </c>
      <c r="B214" s="15">
        <v>8</v>
      </c>
      <c r="C214" s="15">
        <v>82976</v>
      </c>
      <c r="D214" s="15" t="s">
        <v>429</v>
      </c>
      <c r="E214" s="15" t="s">
        <v>174</v>
      </c>
      <c r="F214" s="15" t="s">
        <v>430</v>
      </c>
      <c r="G214" s="67">
        <v>27993562.440000001</v>
      </c>
      <c r="H214" s="67">
        <v>30337640.940000001</v>
      </c>
      <c r="I214" s="35">
        <f t="shared" si="3"/>
        <v>27993562.440000001</v>
      </c>
      <c r="J214" s="35" t="str">
        <f>IF(B214="Subtotal",SUMIF($A$4:$A$500,A214,$I$4:$I$500)-I214,"")</f>
        <v/>
      </c>
    </row>
    <row r="215" spans="1:10" ht="30" outlineLevel="4" x14ac:dyDescent="0.25">
      <c r="A215" s="64">
        <v>2014</v>
      </c>
      <c r="B215" s="17">
        <v>8</v>
      </c>
      <c r="C215" s="17">
        <v>87128</v>
      </c>
      <c r="D215" s="17" t="s">
        <v>431</v>
      </c>
      <c r="E215" s="17" t="s">
        <v>216</v>
      </c>
      <c r="F215" s="17" t="s">
        <v>432</v>
      </c>
      <c r="G215" s="68">
        <v>1039785</v>
      </c>
      <c r="H215" s="68">
        <v>1049285</v>
      </c>
      <c r="I215" s="35">
        <f t="shared" si="3"/>
        <v>1039785</v>
      </c>
      <c r="J215" s="35" t="str">
        <f>IF(B215="Subtotal",SUMIF($A$4:$A$500,A215,$I$4:$I$500)-I215,"")</f>
        <v/>
      </c>
    </row>
    <row r="216" spans="1:10" ht="45" outlineLevel="4" x14ac:dyDescent="0.25">
      <c r="A216" s="63">
        <v>2014</v>
      </c>
      <c r="B216" s="15">
        <v>8</v>
      </c>
      <c r="C216" s="15">
        <v>87401</v>
      </c>
      <c r="D216" s="15" t="s">
        <v>433</v>
      </c>
      <c r="E216" s="15" t="s">
        <v>344</v>
      </c>
      <c r="F216" s="15" t="s">
        <v>434</v>
      </c>
      <c r="G216" s="67">
        <v>7402950</v>
      </c>
      <c r="H216" s="67">
        <v>7405617</v>
      </c>
      <c r="I216" s="35">
        <f t="shared" si="3"/>
        <v>7402950</v>
      </c>
      <c r="J216" s="35" t="str">
        <f>IF(B216="Subtotal",SUMIF($A$4:$A$500,A216,$I$4:$I$500)-I216,"")</f>
        <v/>
      </c>
    </row>
    <row r="217" spans="1:10" ht="60" outlineLevel="4" x14ac:dyDescent="0.25">
      <c r="A217" s="64">
        <v>2014</v>
      </c>
      <c r="B217" s="17">
        <v>8</v>
      </c>
      <c r="C217" s="17">
        <v>90962</v>
      </c>
      <c r="D217" s="17" t="s">
        <v>435</v>
      </c>
      <c r="E217" s="17" t="s">
        <v>49</v>
      </c>
      <c r="F217" s="17" t="s">
        <v>436</v>
      </c>
      <c r="G217" s="68">
        <v>639181</v>
      </c>
      <c r="H217" s="68">
        <v>655579</v>
      </c>
      <c r="I217" s="35">
        <f t="shared" si="3"/>
        <v>639181</v>
      </c>
      <c r="J217" s="35" t="str">
        <f>IF(B217="Subtotal",SUMIF($A$4:$A$500,A217,$I$4:$I$500)-I217,"")</f>
        <v/>
      </c>
    </row>
    <row r="218" spans="1:10" ht="45" outlineLevel="4" x14ac:dyDescent="0.25">
      <c r="A218" s="63">
        <v>2014</v>
      </c>
      <c r="B218" s="15">
        <v>8</v>
      </c>
      <c r="C218" s="15">
        <v>92105</v>
      </c>
      <c r="D218" s="15" t="s">
        <v>437</v>
      </c>
      <c r="E218" s="15" t="s">
        <v>438</v>
      </c>
      <c r="F218" s="15" t="s">
        <v>439</v>
      </c>
      <c r="G218" s="67">
        <v>13851867.550000001</v>
      </c>
      <c r="H218" s="67">
        <v>13851867.550000001</v>
      </c>
      <c r="I218" s="35">
        <f t="shared" si="3"/>
        <v>13851867.550000001</v>
      </c>
      <c r="J218" s="35" t="str">
        <f>IF(B218="Subtotal",SUMIF($A$4:$A$500,A218,$I$4:$I$500)-I218,"")</f>
        <v/>
      </c>
    </row>
    <row r="219" spans="1:10" ht="45" outlineLevel="4" x14ac:dyDescent="0.25">
      <c r="A219" s="64">
        <v>2014</v>
      </c>
      <c r="B219" s="17">
        <v>8</v>
      </c>
      <c r="C219" s="17">
        <v>93541</v>
      </c>
      <c r="D219" s="17" t="s">
        <v>440</v>
      </c>
      <c r="E219" s="17" t="s">
        <v>441</v>
      </c>
      <c r="F219" s="17" t="s">
        <v>442</v>
      </c>
      <c r="G219" s="68">
        <v>282038</v>
      </c>
      <c r="H219" s="68">
        <v>283039</v>
      </c>
      <c r="I219" s="35">
        <f t="shared" si="3"/>
        <v>282038</v>
      </c>
      <c r="J219" s="35" t="str">
        <f>IF(B219="Subtotal",SUMIF($A$4:$A$500,A219,$I$4:$I$500)-I219,"")</f>
        <v/>
      </c>
    </row>
    <row r="220" spans="1:10" ht="60" outlineLevel="4" x14ac:dyDescent="0.25">
      <c r="A220" s="63">
        <v>2014</v>
      </c>
      <c r="B220" s="15">
        <v>8</v>
      </c>
      <c r="C220" s="15">
        <v>94289</v>
      </c>
      <c r="D220" s="15" t="s">
        <v>443</v>
      </c>
      <c r="E220" s="15" t="s">
        <v>216</v>
      </c>
      <c r="F220" s="15" t="s">
        <v>444</v>
      </c>
      <c r="G220" s="67">
        <v>1107259.4099999999</v>
      </c>
      <c r="H220" s="67">
        <v>920581.44</v>
      </c>
      <c r="I220" s="35">
        <f t="shared" si="3"/>
        <v>1107259.4099999999</v>
      </c>
      <c r="J220" s="35" t="str">
        <f>IF(B220="Subtotal",SUMIF($A$4:$A$500,A220,$I$4:$I$500)-I220,"")</f>
        <v/>
      </c>
    </row>
    <row r="221" spans="1:10" ht="30" outlineLevel="4" x14ac:dyDescent="0.25">
      <c r="A221" s="64">
        <v>2014</v>
      </c>
      <c r="B221" s="17">
        <v>8</v>
      </c>
      <c r="C221" s="17">
        <v>94628</v>
      </c>
      <c r="D221" s="17" t="s">
        <v>445</v>
      </c>
      <c r="E221" s="17" t="s">
        <v>337</v>
      </c>
      <c r="F221" s="17" t="s">
        <v>446</v>
      </c>
      <c r="G221" s="68">
        <v>3049130</v>
      </c>
      <c r="H221" s="68">
        <v>3034660</v>
      </c>
      <c r="I221" s="35">
        <f t="shared" si="3"/>
        <v>3049130</v>
      </c>
      <c r="J221" s="35" t="str">
        <f>IF(B221="Subtotal",SUMIF($A$4:$A$500,A221,$I$4:$I$500)-I221,"")</f>
        <v/>
      </c>
    </row>
    <row r="222" spans="1:10" ht="45" outlineLevel="4" x14ac:dyDescent="0.25">
      <c r="A222" s="63">
        <v>2014</v>
      </c>
      <c r="B222" s="15">
        <v>8</v>
      </c>
      <c r="C222" s="15">
        <v>95745</v>
      </c>
      <c r="D222" s="15" t="s">
        <v>447</v>
      </c>
      <c r="E222" s="15" t="s">
        <v>216</v>
      </c>
      <c r="F222" s="15" t="s">
        <v>448</v>
      </c>
      <c r="G222" s="67">
        <v>963130</v>
      </c>
      <c r="H222" s="67">
        <v>990143</v>
      </c>
      <c r="I222" s="35">
        <f t="shared" si="3"/>
        <v>963130</v>
      </c>
      <c r="J222" s="35" t="str">
        <f>IF(B222="Subtotal",SUMIF($A$4:$A$500,A222,$I$4:$I$500)-I222,"")</f>
        <v/>
      </c>
    </row>
    <row r="223" spans="1:10" ht="30" outlineLevel="4" x14ac:dyDescent="0.25">
      <c r="A223" s="64">
        <v>2014</v>
      </c>
      <c r="B223" s="17">
        <v>8</v>
      </c>
      <c r="C223" s="17">
        <v>97124</v>
      </c>
      <c r="D223" s="17" t="s">
        <v>449</v>
      </c>
      <c r="E223" s="17" t="s">
        <v>49</v>
      </c>
      <c r="F223" s="17" t="s">
        <v>450</v>
      </c>
      <c r="G223" s="68">
        <v>343983</v>
      </c>
      <c r="H223" s="68">
        <v>307710</v>
      </c>
      <c r="I223" s="35">
        <f t="shared" si="3"/>
        <v>343983</v>
      </c>
      <c r="J223" s="35" t="str">
        <f>IF(B223="Subtotal",SUMIF($A$4:$A$500,A223,$I$4:$I$500)-I223,"")</f>
        <v/>
      </c>
    </row>
    <row r="224" spans="1:10" ht="45" outlineLevel="4" x14ac:dyDescent="0.25">
      <c r="A224" s="63">
        <v>2014</v>
      </c>
      <c r="B224" s="15">
        <v>9</v>
      </c>
      <c r="C224" s="15">
        <v>93801</v>
      </c>
      <c r="D224" s="15" t="s">
        <v>451</v>
      </c>
      <c r="E224" s="15" t="s">
        <v>452</v>
      </c>
      <c r="F224" s="15" t="s">
        <v>453</v>
      </c>
      <c r="G224" s="67">
        <v>1822406</v>
      </c>
      <c r="H224" s="67">
        <v>1868095.5</v>
      </c>
      <c r="I224" s="35">
        <f t="shared" si="3"/>
        <v>1822406</v>
      </c>
      <c r="J224" s="35" t="str">
        <f>IF(B224="Subtotal",SUMIF($A$4:$A$500,A224,$I$4:$I$500)-I224,"")</f>
        <v/>
      </c>
    </row>
    <row r="225" spans="1:10" ht="60" outlineLevel="4" x14ac:dyDescent="0.25">
      <c r="A225" s="64">
        <v>2014</v>
      </c>
      <c r="B225" s="17">
        <v>10</v>
      </c>
      <c r="C225" s="17">
        <v>87371</v>
      </c>
      <c r="D225" s="17" t="s">
        <v>454</v>
      </c>
      <c r="E225" s="17" t="s">
        <v>49</v>
      </c>
      <c r="F225" s="17" t="s">
        <v>455</v>
      </c>
      <c r="G225" s="68">
        <v>1414016</v>
      </c>
      <c r="H225" s="68">
        <v>1581085.7</v>
      </c>
      <c r="I225" s="35">
        <f t="shared" si="3"/>
        <v>1414016</v>
      </c>
      <c r="J225" s="35" t="str">
        <f>IF(B225="Subtotal",SUMIF($A$4:$A$500,A225,$I$4:$I$500)-I225,"")</f>
        <v/>
      </c>
    </row>
    <row r="226" spans="1:10" ht="30" outlineLevel="4" x14ac:dyDescent="0.25">
      <c r="A226" s="63">
        <v>2014</v>
      </c>
      <c r="B226" s="15">
        <v>10</v>
      </c>
      <c r="C226" s="15">
        <v>97115</v>
      </c>
      <c r="D226" s="15" t="s">
        <v>456</v>
      </c>
      <c r="E226" s="15" t="s">
        <v>49</v>
      </c>
      <c r="F226" s="15" t="s">
        <v>457</v>
      </c>
      <c r="G226" s="67">
        <v>774850</v>
      </c>
      <c r="H226" s="67">
        <v>793323</v>
      </c>
      <c r="I226" s="35">
        <f t="shared" si="3"/>
        <v>774850</v>
      </c>
      <c r="J226" s="35" t="str">
        <f>IF(B226="Subtotal",SUMIF($A$4:$A$500,A226,$I$4:$I$500)-I226,"")</f>
        <v/>
      </c>
    </row>
    <row r="227" spans="1:10" ht="30" outlineLevel="4" x14ac:dyDescent="0.25">
      <c r="A227" s="64">
        <v>2014</v>
      </c>
      <c r="B227" s="17">
        <v>11</v>
      </c>
      <c r="C227" s="17">
        <v>94449</v>
      </c>
      <c r="D227" s="17" t="s">
        <v>458</v>
      </c>
      <c r="E227" s="17" t="s">
        <v>216</v>
      </c>
      <c r="F227" s="17" t="s">
        <v>459</v>
      </c>
      <c r="G227" s="68">
        <v>1731000</v>
      </c>
      <c r="H227" s="68">
        <v>1631380</v>
      </c>
      <c r="I227" s="35">
        <f t="shared" si="3"/>
        <v>1731000</v>
      </c>
      <c r="J227" s="35" t="str">
        <f>IF(B227="Subtotal",SUMIF($A$4:$A$500,A227,$I$4:$I$500)-I227,"")</f>
        <v/>
      </c>
    </row>
    <row r="228" spans="1:10" ht="45" outlineLevel="4" x14ac:dyDescent="0.25">
      <c r="A228" s="63">
        <v>2014</v>
      </c>
      <c r="B228" s="15">
        <v>12</v>
      </c>
      <c r="C228" s="15">
        <v>82119</v>
      </c>
      <c r="D228" s="15" t="s">
        <v>460</v>
      </c>
      <c r="E228" s="15" t="s">
        <v>49</v>
      </c>
      <c r="F228" s="15" t="s">
        <v>461</v>
      </c>
      <c r="G228" s="67">
        <v>272986001</v>
      </c>
      <c r="H228" s="67">
        <v>308713652</v>
      </c>
      <c r="I228" s="35">
        <f t="shared" si="3"/>
        <v>272986001</v>
      </c>
      <c r="J228" s="35" t="str">
        <f>IF(B228="Subtotal",SUMIF($A$4:$A$500,A228,$I$4:$I$500)-I228,"")</f>
        <v/>
      </c>
    </row>
    <row r="229" spans="1:10" ht="30.75" outlineLevel="4" thickBot="1" x14ac:dyDescent="0.3">
      <c r="A229" s="88">
        <v>2014</v>
      </c>
      <c r="B229" s="83">
        <v>12</v>
      </c>
      <c r="C229" s="83">
        <v>94723</v>
      </c>
      <c r="D229" s="83" t="s">
        <v>462</v>
      </c>
      <c r="E229" s="83" t="s">
        <v>463</v>
      </c>
      <c r="F229" s="83" t="s">
        <v>464</v>
      </c>
      <c r="G229" s="84">
        <v>1964500</v>
      </c>
      <c r="H229" s="84">
        <v>1902460</v>
      </c>
      <c r="I229" s="35">
        <f t="shared" si="3"/>
        <v>1964500</v>
      </c>
      <c r="J229" s="35" t="str">
        <f>IF(B229="Subtotal",SUMIF($A$4:$A$500,A229,$I$4:$I$500)-I229,"")</f>
        <v/>
      </c>
    </row>
    <row r="230" spans="1:10" ht="30.75" outlineLevel="3" thickBot="1" x14ac:dyDescent="0.3">
      <c r="A230" s="75">
        <v>2014</v>
      </c>
      <c r="B230" s="76" t="s">
        <v>19</v>
      </c>
      <c r="C230" s="76">
        <f>SUBTOTAL(3,C192:C229)</f>
        <v>38</v>
      </c>
      <c r="D230" s="76"/>
      <c r="E230" s="76"/>
      <c r="F230" s="76"/>
      <c r="G230" s="77"/>
      <c r="H230" s="78"/>
      <c r="I230" s="35">
        <f t="shared" si="3"/>
        <v>0</v>
      </c>
      <c r="J230" s="35" t="str">
        <f>IF(B230="Subtotal",SUMIF($A$4:$A$500,A230,$I$4:$I$500)-I230,"")</f>
        <v/>
      </c>
    </row>
    <row r="231" spans="1:10" ht="15.75" outlineLevel="2" thickBot="1" x14ac:dyDescent="0.3">
      <c r="A231" s="79">
        <v>2014</v>
      </c>
      <c r="B231" s="80" t="s">
        <v>720</v>
      </c>
      <c r="C231" s="80" t="s">
        <v>719</v>
      </c>
      <c r="D231" s="80"/>
      <c r="E231" s="80"/>
      <c r="F231" s="80"/>
      <c r="G231" s="81"/>
      <c r="H231" s="82">
        <v>625920084.5</v>
      </c>
      <c r="I231" s="35">
        <f t="shared" si="3"/>
        <v>625920084.5</v>
      </c>
      <c r="J231" s="35">
        <f>IF(B231="Subtotal",SUMIF($A$4:$A$500,A231,$I$4:$I$500)-I231,"")</f>
        <v>625920084.5</v>
      </c>
    </row>
    <row r="232" spans="1:10" ht="30" outlineLevel="4" x14ac:dyDescent="0.25">
      <c r="A232" s="85">
        <v>2015</v>
      </c>
      <c r="B232" s="86">
        <v>1</v>
      </c>
      <c r="C232" s="86">
        <v>97504</v>
      </c>
      <c r="D232" s="86" t="s">
        <v>465</v>
      </c>
      <c r="E232" s="86" t="s">
        <v>216</v>
      </c>
      <c r="F232" s="86" t="s">
        <v>466</v>
      </c>
      <c r="G232" s="87"/>
      <c r="H232" s="87">
        <v>1095732</v>
      </c>
      <c r="I232" s="35">
        <f t="shared" si="3"/>
        <v>1095732</v>
      </c>
      <c r="J232" s="35" t="str">
        <f>IF(B232="Subtotal",SUMIF($A$4:$A$500,A232,$I$4:$I$500)-I232,"")</f>
        <v/>
      </c>
    </row>
    <row r="233" spans="1:10" ht="30" outlineLevel="4" x14ac:dyDescent="0.25">
      <c r="A233" s="64">
        <v>2015</v>
      </c>
      <c r="B233" s="17">
        <v>2</v>
      </c>
      <c r="C233" s="17">
        <v>97641</v>
      </c>
      <c r="D233" s="17" t="s">
        <v>467</v>
      </c>
      <c r="E233" s="17" t="s">
        <v>62</v>
      </c>
      <c r="F233" s="17" t="s">
        <v>468</v>
      </c>
      <c r="G233" s="68"/>
      <c r="H233" s="68">
        <v>1980000</v>
      </c>
      <c r="I233" s="35">
        <f t="shared" si="3"/>
        <v>1980000</v>
      </c>
      <c r="J233" s="35" t="str">
        <f>IF(B233="Subtotal",SUMIF($A$4:$A$500,A233,$I$4:$I$500)-I233,"")</f>
        <v/>
      </c>
    </row>
    <row r="234" spans="1:10" ht="30" outlineLevel="4" x14ac:dyDescent="0.25">
      <c r="A234" s="63">
        <v>2015</v>
      </c>
      <c r="B234" s="15">
        <v>2</v>
      </c>
      <c r="C234" s="15">
        <v>97642</v>
      </c>
      <c r="D234" s="15" t="s">
        <v>469</v>
      </c>
      <c r="E234" s="15" t="s">
        <v>62</v>
      </c>
      <c r="F234" s="15" t="s">
        <v>470</v>
      </c>
      <c r="G234" s="67"/>
      <c r="H234" s="67">
        <v>1100000</v>
      </c>
      <c r="I234" s="35">
        <f t="shared" si="3"/>
        <v>1100000</v>
      </c>
      <c r="J234" s="35" t="str">
        <f>IF(B234="Subtotal",SUMIF($A$4:$A$500,A234,$I$4:$I$500)-I234,"")</f>
        <v/>
      </c>
    </row>
    <row r="235" spans="1:10" ht="30" outlineLevel="4" x14ac:dyDescent="0.25">
      <c r="A235" s="64">
        <v>2015</v>
      </c>
      <c r="B235" s="17">
        <v>2</v>
      </c>
      <c r="C235" s="17">
        <v>97645</v>
      </c>
      <c r="D235" s="17" t="s">
        <v>471</v>
      </c>
      <c r="E235" s="17" t="s">
        <v>49</v>
      </c>
      <c r="F235" s="17" t="s">
        <v>472</v>
      </c>
      <c r="G235" s="68"/>
      <c r="H235" s="68">
        <v>550000</v>
      </c>
      <c r="I235" s="35">
        <f t="shared" si="3"/>
        <v>550000</v>
      </c>
      <c r="J235" s="35" t="str">
        <f>IF(B235="Subtotal",SUMIF($A$4:$A$500,A235,$I$4:$I$500)-I235,"")</f>
        <v/>
      </c>
    </row>
    <row r="236" spans="1:10" ht="30" outlineLevel="4" x14ac:dyDescent="0.25">
      <c r="A236" s="63">
        <v>2015</v>
      </c>
      <c r="B236" s="15">
        <v>2</v>
      </c>
      <c r="C236" s="15">
        <v>97648</v>
      </c>
      <c r="D236" s="15" t="s">
        <v>473</v>
      </c>
      <c r="E236" s="15" t="s">
        <v>49</v>
      </c>
      <c r="F236" s="15" t="s">
        <v>474</v>
      </c>
      <c r="G236" s="67"/>
      <c r="H236" s="67">
        <v>440000</v>
      </c>
      <c r="I236" s="35">
        <f t="shared" si="3"/>
        <v>440000</v>
      </c>
      <c r="J236" s="35" t="str">
        <f>IF(B236="Subtotal",SUMIF($A$4:$A$500,A236,$I$4:$I$500)-I236,"")</f>
        <v/>
      </c>
    </row>
    <row r="237" spans="1:10" ht="30" outlineLevel="4" x14ac:dyDescent="0.25">
      <c r="A237" s="64">
        <v>2015</v>
      </c>
      <c r="B237" s="17">
        <v>3</v>
      </c>
      <c r="C237" s="17">
        <v>88825</v>
      </c>
      <c r="D237" s="17" t="s">
        <v>475</v>
      </c>
      <c r="E237" s="17" t="s">
        <v>62</v>
      </c>
      <c r="F237" s="17" t="s">
        <v>476</v>
      </c>
      <c r="G237" s="68">
        <v>607000</v>
      </c>
      <c r="H237" s="68">
        <v>630850</v>
      </c>
      <c r="I237" s="35">
        <f t="shared" si="3"/>
        <v>607000</v>
      </c>
      <c r="J237" s="35" t="str">
        <f>IF(B237="Subtotal",SUMIF($A$4:$A$500,A237,$I$4:$I$500)-I237,"")</f>
        <v/>
      </c>
    </row>
    <row r="238" spans="1:10" ht="30" outlineLevel="4" x14ac:dyDescent="0.25">
      <c r="A238" s="63">
        <v>2015</v>
      </c>
      <c r="B238" s="15">
        <v>3</v>
      </c>
      <c r="C238" s="15">
        <v>93551</v>
      </c>
      <c r="D238" s="15" t="s">
        <v>477</v>
      </c>
      <c r="E238" s="15" t="s">
        <v>441</v>
      </c>
      <c r="F238" s="15" t="s">
        <v>478</v>
      </c>
      <c r="G238" s="67">
        <v>475000</v>
      </c>
      <c r="H238" s="67">
        <v>479600</v>
      </c>
      <c r="I238" s="35">
        <f t="shared" si="3"/>
        <v>475000</v>
      </c>
      <c r="J238" s="35" t="str">
        <f>IF(B238="Subtotal",SUMIF($A$4:$A$500,A238,$I$4:$I$500)-I238,"")</f>
        <v/>
      </c>
    </row>
    <row r="239" spans="1:10" ht="60" outlineLevel="4" x14ac:dyDescent="0.25">
      <c r="A239" s="64">
        <v>2015</v>
      </c>
      <c r="B239" s="17">
        <v>3</v>
      </c>
      <c r="C239" s="17">
        <v>96227</v>
      </c>
      <c r="D239" s="17" t="s">
        <v>479</v>
      </c>
      <c r="E239" s="17" t="s">
        <v>463</v>
      </c>
      <c r="F239" s="17" t="s">
        <v>480</v>
      </c>
      <c r="G239" s="68"/>
      <c r="H239" s="68">
        <v>3597000</v>
      </c>
      <c r="I239" s="35">
        <f t="shared" si="3"/>
        <v>3597000</v>
      </c>
      <c r="J239" s="35" t="str">
        <f>IF(B239="Subtotal",SUMIF($A$4:$A$500,A239,$I$4:$I$500)-I239,"")</f>
        <v/>
      </c>
    </row>
    <row r="240" spans="1:10" ht="30" outlineLevel="4" x14ac:dyDescent="0.25">
      <c r="A240" s="63">
        <v>2015</v>
      </c>
      <c r="B240" s="15">
        <v>3</v>
      </c>
      <c r="C240" s="15">
        <v>97539</v>
      </c>
      <c r="D240" s="15" t="s">
        <v>481</v>
      </c>
      <c r="E240" s="15" t="s">
        <v>49</v>
      </c>
      <c r="F240" s="15" t="s">
        <v>482</v>
      </c>
      <c r="G240" s="67"/>
      <c r="H240" s="67">
        <v>498713</v>
      </c>
      <c r="I240" s="35">
        <f t="shared" si="3"/>
        <v>498713</v>
      </c>
      <c r="J240" s="35" t="str">
        <f>IF(B240="Subtotal",SUMIF($A$4:$A$500,A240,$I$4:$I$500)-I240,"")</f>
        <v/>
      </c>
    </row>
    <row r="241" spans="1:10" ht="30" outlineLevel="4" x14ac:dyDescent="0.25">
      <c r="A241" s="64">
        <v>2015</v>
      </c>
      <c r="B241" s="17">
        <v>3</v>
      </c>
      <c r="C241" s="17">
        <v>97540</v>
      </c>
      <c r="D241" s="17" t="s">
        <v>483</v>
      </c>
      <c r="E241" s="17" t="s">
        <v>49</v>
      </c>
      <c r="F241" s="17" t="s">
        <v>484</v>
      </c>
      <c r="G241" s="68"/>
      <c r="H241" s="68">
        <v>1393552</v>
      </c>
      <c r="I241" s="35">
        <f t="shared" si="3"/>
        <v>1393552</v>
      </c>
      <c r="J241" s="35" t="str">
        <f>IF(B241="Subtotal",SUMIF($A$4:$A$500,A241,$I$4:$I$500)-I241,"")</f>
        <v/>
      </c>
    </row>
    <row r="242" spans="1:10" ht="30" outlineLevel="4" x14ac:dyDescent="0.25">
      <c r="A242" s="63">
        <v>2015</v>
      </c>
      <c r="B242" s="15">
        <v>3</v>
      </c>
      <c r="C242" s="15">
        <v>97541</v>
      </c>
      <c r="D242" s="15" t="s">
        <v>485</v>
      </c>
      <c r="E242" s="15" t="s">
        <v>49</v>
      </c>
      <c r="F242" s="15" t="s">
        <v>486</v>
      </c>
      <c r="G242" s="67"/>
      <c r="H242" s="67">
        <v>1140278</v>
      </c>
      <c r="I242" s="35">
        <f t="shared" si="3"/>
        <v>1140278</v>
      </c>
      <c r="J242" s="35" t="str">
        <f>IF(B242="Subtotal",SUMIF($A$4:$A$500,A242,$I$4:$I$500)-I242,"")</f>
        <v/>
      </c>
    </row>
    <row r="243" spans="1:10" outlineLevel="4" x14ac:dyDescent="0.25">
      <c r="A243" s="64">
        <v>2015</v>
      </c>
      <c r="B243" s="17">
        <v>3</v>
      </c>
      <c r="C243" s="17">
        <v>97548</v>
      </c>
      <c r="D243" s="17" t="s">
        <v>487</v>
      </c>
      <c r="E243" s="17" t="s">
        <v>49</v>
      </c>
      <c r="F243" s="17" t="s">
        <v>488</v>
      </c>
      <c r="G243" s="68"/>
      <c r="H243" s="68">
        <v>732684</v>
      </c>
      <c r="I243" s="35">
        <f t="shared" si="3"/>
        <v>732684</v>
      </c>
      <c r="J243" s="35" t="str">
        <f>IF(B243="Subtotal",SUMIF($A$4:$A$500,A243,$I$4:$I$500)-I243,"")</f>
        <v/>
      </c>
    </row>
    <row r="244" spans="1:10" ht="30" outlineLevel="4" x14ac:dyDescent="0.25">
      <c r="A244" s="63">
        <v>2015</v>
      </c>
      <c r="B244" s="15">
        <v>3</v>
      </c>
      <c r="C244" s="15">
        <v>97549</v>
      </c>
      <c r="D244" s="15" t="s">
        <v>489</v>
      </c>
      <c r="E244" s="15" t="s">
        <v>49</v>
      </c>
      <c r="F244" s="15" t="s">
        <v>490</v>
      </c>
      <c r="G244" s="67"/>
      <c r="H244" s="67">
        <v>953238</v>
      </c>
      <c r="I244" s="35">
        <f t="shared" si="3"/>
        <v>953238</v>
      </c>
      <c r="J244" s="35" t="str">
        <f>IF(B244="Subtotal",SUMIF($A$4:$A$500,A244,$I$4:$I$500)-I244,"")</f>
        <v/>
      </c>
    </row>
    <row r="245" spans="1:10" outlineLevel="4" x14ac:dyDescent="0.25">
      <c r="A245" s="64">
        <v>2015</v>
      </c>
      <c r="B245" s="17">
        <v>4</v>
      </c>
      <c r="C245" s="17">
        <v>93487</v>
      </c>
      <c r="D245" s="17" t="s">
        <v>491</v>
      </c>
      <c r="E245" s="17" t="s">
        <v>49</v>
      </c>
      <c r="F245" s="17" t="s">
        <v>492</v>
      </c>
      <c r="G245" s="68"/>
      <c r="H245" s="68">
        <v>5000000</v>
      </c>
      <c r="I245" s="35">
        <f t="shared" si="3"/>
        <v>5000000</v>
      </c>
      <c r="J245" s="35" t="str">
        <f>IF(B245="Subtotal",SUMIF($A$4:$A$500,A245,$I$4:$I$500)-I245,"")</f>
        <v/>
      </c>
    </row>
    <row r="246" spans="1:10" ht="60" outlineLevel="4" x14ac:dyDescent="0.25">
      <c r="A246" s="63">
        <v>2015</v>
      </c>
      <c r="B246" s="15">
        <v>4</v>
      </c>
      <c r="C246" s="15">
        <v>97402</v>
      </c>
      <c r="D246" s="15" t="s">
        <v>493</v>
      </c>
      <c r="E246" s="15" t="s">
        <v>49</v>
      </c>
      <c r="F246" s="15" t="s">
        <v>494</v>
      </c>
      <c r="G246" s="67"/>
      <c r="H246" s="67">
        <v>1175001</v>
      </c>
      <c r="I246" s="35">
        <f t="shared" si="3"/>
        <v>1175001</v>
      </c>
      <c r="J246" s="35" t="str">
        <f>IF(B246="Subtotal",SUMIF($A$4:$A$500,A246,$I$4:$I$500)-I246,"")</f>
        <v/>
      </c>
    </row>
    <row r="247" spans="1:10" ht="60" outlineLevel="4" x14ac:dyDescent="0.25">
      <c r="A247" s="64">
        <v>2015</v>
      </c>
      <c r="B247" s="17">
        <v>4</v>
      </c>
      <c r="C247" s="17">
        <v>97411</v>
      </c>
      <c r="D247" s="17" t="s">
        <v>495</v>
      </c>
      <c r="E247" s="17" t="s">
        <v>49</v>
      </c>
      <c r="F247" s="17" t="s">
        <v>496</v>
      </c>
      <c r="G247" s="68"/>
      <c r="H247" s="68">
        <v>1512000</v>
      </c>
      <c r="I247" s="35">
        <f t="shared" si="3"/>
        <v>1512000</v>
      </c>
      <c r="J247" s="35" t="str">
        <f>IF(B247="Subtotal",SUMIF($A$4:$A$500,A247,$I$4:$I$500)-I247,"")</f>
        <v/>
      </c>
    </row>
    <row r="248" spans="1:10" ht="45" outlineLevel="4" x14ac:dyDescent="0.25">
      <c r="A248" s="63">
        <v>2015</v>
      </c>
      <c r="B248" s="15">
        <v>4</v>
      </c>
      <c r="C248" s="15">
        <v>97420</v>
      </c>
      <c r="D248" s="15" t="s">
        <v>497</v>
      </c>
      <c r="E248" s="15" t="s">
        <v>49</v>
      </c>
      <c r="F248" s="15" t="s">
        <v>498</v>
      </c>
      <c r="G248" s="67"/>
      <c r="H248" s="67">
        <v>745000</v>
      </c>
      <c r="I248" s="35">
        <f t="shared" si="3"/>
        <v>745000</v>
      </c>
      <c r="J248" s="35" t="str">
        <f>IF(B248="Subtotal",SUMIF($A$4:$A$500,A248,$I$4:$I$500)-I248,"")</f>
        <v/>
      </c>
    </row>
    <row r="249" spans="1:10" ht="45" outlineLevel="4" x14ac:dyDescent="0.25">
      <c r="A249" s="64">
        <v>2015</v>
      </c>
      <c r="B249" s="17">
        <v>4</v>
      </c>
      <c r="C249" s="17">
        <v>98061</v>
      </c>
      <c r="D249" s="17" t="s">
        <v>499</v>
      </c>
      <c r="E249" s="17" t="s">
        <v>62</v>
      </c>
      <c r="F249" s="17" t="s">
        <v>500</v>
      </c>
      <c r="G249" s="68"/>
      <c r="H249" s="68">
        <v>2007900</v>
      </c>
      <c r="I249" s="35">
        <f t="shared" si="3"/>
        <v>2007900</v>
      </c>
      <c r="J249" s="35" t="str">
        <f>IF(B249="Subtotal",SUMIF($A$4:$A$500,A249,$I$4:$I$500)-I249,"")</f>
        <v/>
      </c>
    </row>
    <row r="250" spans="1:10" ht="45" outlineLevel="4" x14ac:dyDescent="0.25">
      <c r="A250" s="63">
        <v>2015</v>
      </c>
      <c r="B250" s="15">
        <v>5</v>
      </c>
      <c r="C250" s="15">
        <v>93273</v>
      </c>
      <c r="D250" s="15" t="s">
        <v>501</v>
      </c>
      <c r="E250" s="15" t="s">
        <v>301</v>
      </c>
      <c r="F250" s="15" t="s">
        <v>502</v>
      </c>
      <c r="G250" s="67">
        <v>6700670.2000000002</v>
      </c>
      <c r="H250" s="67">
        <v>6837640</v>
      </c>
      <c r="I250" s="35">
        <f t="shared" si="3"/>
        <v>6700670.2000000002</v>
      </c>
      <c r="J250" s="35" t="str">
        <f>IF(B250="Subtotal",SUMIF($A$4:$A$500,A250,$I$4:$I$500)-I250,"")</f>
        <v/>
      </c>
    </row>
    <row r="251" spans="1:10" ht="45" outlineLevel="4" x14ac:dyDescent="0.25">
      <c r="A251" s="64">
        <v>2015</v>
      </c>
      <c r="B251" s="17">
        <v>5</v>
      </c>
      <c r="C251" s="17">
        <v>97470</v>
      </c>
      <c r="D251" s="17" t="s">
        <v>503</v>
      </c>
      <c r="E251" s="17" t="s">
        <v>49</v>
      </c>
      <c r="F251" s="17" t="s">
        <v>504</v>
      </c>
      <c r="G251" s="68"/>
      <c r="H251" s="68">
        <v>1268789.3</v>
      </c>
      <c r="I251" s="35">
        <f t="shared" si="3"/>
        <v>1268789.3</v>
      </c>
      <c r="J251" s="35" t="str">
        <f>IF(B251="Subtotal",SUMIF($A$4:$A$500,A251,$I$4:$I$500)-I251,"")</f>
        <v/>
      </c>
    </row>
    <row r="252" spans="1:10" ht="45" outlineLevel="4" x14ac:dyDescent="0.25">
      <c r="A252" s="63">
        <v>2015</v>
      </c>
      <c r="B252" s="15">
        <v>5</v>
      </c>
      <c r="C252" s="15">
        <v>97472</v>
      </c>
      <c r="D252" s="15" t="s">
        <v>505</v>
      </c>
      <c r="E252" s="15" t="s">
        <v>49</v>
      </c>
      <c r="F252" s="15" t="s">
        <v>506</v>
      </c>
      <c r="G252" s="67"/>
      <c r="H252" s="67">
        <v>1575924.1</v>
      </c>
      <c r="I252" s="35">
        <f t="shared" si="3"/>
        <v>1575924.1</v>
      </c>
      <c r="J252" s="35" t="str">
        <f>IF(B252="Subtotal",SUMIF($A$4:$A$500,A252,$I$4:$I$500)-I252,"")</f>
        <v/>
      </c>
    </row>
    <row r="253" spans="1:10" ht="45" outlineLevel="4" x14ac:dyDescent="0.25">
      <c r="A253" s="64">
        <v>2015</v>
      </c>
      <c r="B253" s="17">
        <v>5</v>
      </c>
      <c r="C253" s="17">
        <v>97478</v>
      </c>
      <c r="D253" s="17" t="s">
        <v>507</v>
      </c>
      <c r="E253" s="17" t="s">
        <v>49</v>
      </c>
      <c r="F253" s="17" t="s">
        <v>508</v>
      </c>
      <c r="G253" s="68"/>
      <c r="H253" s="68">
        <v>463727.41</v>
      </c>
      <c r="I253" s="35">
        <f t="shared" si="3"/>
        <v>463727.41</v>
      </c>
      <c r="J253" s="35" t="str">
        <f>IF(B253="Subtotal",SUMIF($A$4:$A$500,A253,$I$4:$I$500)-I253,"")</f>
        <v/>
      </c>
    </row>
    <row r="254" spans="1:10" outlineLevel="4" x14ac:dyDescent="0.25">
      <c r="A254" s="63">
        <v>2015</v>
      </c>
      <c r="B254" s="15">
        <v>6</v>
      </c>
      <c r="C254" s="15">
        <v>77572</v>
      </c>
      <c r="D254" s="15" t="s">
        <v>509</v>
      </c>
      <c r="E254" s="15" t="s">
        <v>49</v>
      </c>
      <c r="F254" s="15" t="s">
        <v>510</v>
      </c>
      <c r="G254" s="67">
        <v>898876</v>
      </c>
      <c r="H254" s="67">
        <v>944760</v>
      </c>
      <c r="I254" s="35">
        <f t="shared" si="3"/>
        <v>898876</v>
      </c>
      <c r="J254" s="35" t="str">
        <f>IF(B254="Subtotal",SUMIF($A$4:$A$500,A254,$I$4:$I$500)-I254,"")</f>
        <v/>
      </c>
    </row>
    <row r="255" spans="1:10" outlineLevel="4" x14ac:dyDescent="0.25">
      <c r="A255" s="64">
        <v>2015</v>
      </c>
      <c r="B255" s="17">
        <v>6</v>
      </c>
      <c r="C255" s="17">
        <v>96474</v>
      </c>
      <c r="D255" s="17" t="s">
        <v>511</v>
      </c>
      <c r="E255" s="17" t="s">
        <v>216</v>
      </c>
      <c r="F255" s="17" t="s">
        <v>512</v>
      </c>
      <c r="G255" s="68"/>
      <c r="H255" s="68">
        <v>2074000</v>
      </c>
      <c r="I255" s="35">
        <f t="shared" si="3"/>
        <v>2074000</v>
      </c>
      <c r="J255" s="35" t="str">
        <f>IF(B255="Subtotal",SUMIF($A$4:$A$500,A255,$I$4:$I$500)-I255,"")</f>
        <v/>
      </c>
    </row>
    <row r="256" spans="1:10" ht="45" outlineLevel="4" x14ac:dyDescent="0.25">
      <c r="A256" s="63">
        <v>2015</v>
      </c>
      <c r="B256" s="15">
        <v>6</v>
      </c>
      <c r="C256" s="15">
        <v>97613</v>
      </c>
      <c r="D256" s="15" t="s">
        <v>513</v>
      </c>
      <c r="E256" s="15" t="s">
        <v>49</v>
      </c>
      <c r="F256" s="15" t="s">
        <v>514</v>
      </c>
      <c r="G256" s="67"/>
      <c r="H256" s="67">
        <v>436000</v>
      </c>
      <c r="I256" s="35">
        <f t="shared" si="3"/>
        <v>436000</v>
      </c>
      <c r="J256" s="35" t="str">
        <f>IF(B256="Subtotal",SUMIF($A$4:$A$500,A256,$I$4:$I$500)-I256,"")</f>
        <v/>
      </c>
    </row>
    <row r="257" spans="1:10" ht="45" outlineLevel="4" x14ac:dyDescent="0.25">
      <c r="A257" s="64">
        <v>2015</v>
      </c>
      <c r="B257" s="17">
        <v>6</v>
      </c>
      <c r="C257" s="17">
        <v>97616</v>
      </c>
      <c r="D257" s="17" t="s">
        <v>515</v>
      </c>
      <c r="E257" s="17" t="s">
        <v>49</v>
      </c>
      <c r="F257" s="17" t="s">
        <v>516</v>
      </c>
      <c r="G257" s="68"/>
      <c r="H257" s="68">
        <v>1702800</v>
      </c>
      <c r="I257" s="35">
        <f t="shared" si="3"/>
        <v>1702800</v>
      </c>
      <c r="J257" s="35" t="str">
        <f>IF(B257="Subtotal",SUMIF($A$4:$A$500,A257,$I$4:$I$500)-I257,"")</f>
        <v/>
      </c>
    </row>
    <row r="258" spans="1:10" ht="60" outlineLevel="4" x14ac:dyDescent="0.25">
      <c r="A258" s="63">
        <v>2015</v>
      </c>
      <c r="B258" s="15">
        <v>6</v>
      </c>
      <c r="C258" s="15">
        <v>97618</v>
      </c>
      <c r="D258" s="15" t="s">
        <v>517</v>
      </c>
      <c r="E258" s="15" t="s">
        <v>49</v>
      </c>
      <c r="F258" s="15" t="s">
        <v>518</v>
      </c>
      <c r="G258" s="67"/>
      <c r="H258" s="67">
        <v>2390300</v>
      </c>
      <c r="I258" s="35">
        <f t="shared" si="3"/>
        <v>2390300</v>
      </c>
      <c r="J258" s="35" t="str">
        <f>IF(B258="Subtotal",SUMIF($A$4:$A$500,A258,$I$4:$I$500)-I258,"")</f>
        <v/>
      </c>
    </row>
    <row r="259" spans="1:10" ht="60" outlineLevel="4" x14ac:dyDescent="0.25">
      <c r="A259" s="64">
        <v>2015</v>
      </c>
      <c r="B259" s="17">
        <v>6</v>
      </c>
      <c r="C259" s="17">
        <v>97623</v>
      </c>
      <c r="D259" s="17" t="s">
        <v>519</v>
      </c>
      <c r="E259" s="17" t="s">
        <v>49</v>
      </c>
      <c r="F259" s="17" t="s">
        <v>520</v>
      </c>
      <c r="G259" s="68"/>
      <c r="H259" s="68">
        <v>1156000</v>
      </c>
      <c r="I259" s="35">
        <f t="shared" si="3"/>
        <v>1156000</v>
      </c>
      <c r="J259" s="35" t="str">
        <f>IF(B259="Subtotal",SUMIF($A$4:$A$500,A259,$I$4:$I$500)-I259,"")</f>
        <v/>
      </c>
    </row>
    <row r="260" spans="1:10" ht="60" outlineLevel="4" x14ac:dyDescent="0.25">
      <c r="A260" s="63">
        <v>2015</v>
      </c>
      <c r="B260" s="15">
        <v>6</v>
      </c>
      <c r="C260" s="15">
        <v>97627</v>
      </c>
      <c r="D260" s="15" t="s">
        <v>521</v>
      </c>
      <c r="E260" s="15" t="s">
        <v>49</v>
      </c>
      <c r="F260" s="15" t="s">
        <v>522</v>
      </c>
      <c r="G260" s="67"/>
      <c r="H260" s="67">
        <v>875500</v>
      </c>
      <c r="I260" s="35">
        <f t="shared" si="3"/>
        <v>875500</v>
      </c>
      <c r="J260" s="35" t="str">
        <f>IF(B260="Subtotal",SUMIF($A$4:$A$500,A260,$I$4:$I$500)-I260,"")</f>
        <v/>
      </c>
    </row>
    <row r="261" spans="1:10" ht="60" outlineLevel="4" x14ac:dyDescent="0.25">
      <c r="A261" s="64">
        <v>2015</v>
      </c>
      <c r="B261" s="17">
        <v>6</v>
      </c>
      <c r="C261" s="17">
        <v>97629</v>
      </c>
      <c r="D261" s="17" t="s">
        <v>523</v>
      </c>
      <c r="E261" s="17" t="s">
        <v>49</v>
      </c>
      <c r="F261" s="17" t="s">
        <v>524</v>
      </c>
      <c r="G261" s="68"/>
      <c r="H261" s="68">
        <v>743500</v>
      </c>
      <c r="I261" s="35">
        <f t="shared" ref="I261:I324" si="4">IF(G261="",H261,G261)</f>
        <v>743500</v>
      </c>
      <c r="J261" s="35" t="str">
        <f>IF(B261="Subtotal",SUMIF($A$4:$A$500,A261,$I$4:$I$500)-I261,"")</f>
        <v/>
      </c>
    </row>
    <row r="262" spans="1:10" ht="30" outlineLevel="4" x14ac:dyDescent="0.25">
      <c r="A262" s="63">
        <v>2015</v>
      </c>
      <c r="B262" s="15">
        <v>7</v>
      </c>
      <c r="C262" s="15">
        <v>97776</v>
      </c>
      <c r="D262" s="15" t="s">
        <v>525</v>
      </c>
      <c r="E262" s="15" t="s">
        <v>49</v>
      </c>
      <c r="F262" s="15" t="s">
        <v>526</v>
      </c>
      <c r="G262" s="67"/>
      <c r="H262" s="67">
        <v>355014.94</v>
      </c>
      <c r="I262" s="35">
        <f t="shared" si="4"/>
        <v>355014.94</v>
      </c>
      <c r="J262" s="35" t="str">
        <f>IF(B262="Subtotal",SUMIF($A$4:$A$500,A262,$I$4:$I$500)-I262,"")</f>
        <v/>
      </c>
    </row>
    <row r="263" spans="1:10" ht="30" outlineLevel="4" x14ac:dyDescent="0.25">
      <c r="A263" s="64">
        <v>2015</v>
      </c>
      <c r="B263" s="17">
        <v>8</v>
      </c>
      <c r="C263" s="17">
        <v>97568</v>
      </c>
      <c r="D263" s="17" t="s">
        <v>527</v>
      </c>
      <c r="E263" s="17" t="s">
        <v>49</v>
      </c>
      <c r="F263" s="17" t="s">
        <v>528</v>
      </c>
      <c r="G263" s="68"/>
      <c r="H263" s="68">
        <v>629530</v>
      </c>
      <c r="I263" s="35">
        <f t="shared" si="4"/>
        <v>629530</v>
      </c>
      <c r="J263" s="35" t="str">
        <f>IF(B263="Subtotal",SUMIF($A$4:$A$500,A263,$I$4:$I$500)-I263,"")</f>
        <v/>
      </c>
    </row>
    <row r="264" spans="1:10" ht="45" outlineLevel="4" x14ac:dyDescent="0.25">
      <c r="A264" s="63">
        <v>2015</v>
      </c>
      <c r="B264" s="15">
        <v>8</v>
      </c>
      <c r="C264" s="15">
        <v>97569</v>
      </c>
      <c r="D264" s="15" t="s">
        <v>529</v>
      </c>
      <c r="E264" s="15" t="s">
        <v>49</v>
      </c>
      <c r="F264" s="15" t="s">
        <v>530</v>
      </c>
      <c r="G264" s="67"/>
      <c r="H264" s="67">
        <v>896390</v>
      </c>
      <c r="I264" s="35">
        <f t="shared" si="4"/>
        <v>896390</v>
      </c>
      <c r="J264" s="35" t="str">
        <f>IF(B264="Subtotal",SUMIF($A$4:$A$500,A264,$I$4:$I$500)-I264,"")</f>
        <v/>
      </c>
    </row>
    <row r="265" spans="1:10" ht="30" outlineLevel="4" x14ac:dyDescent="0.25">
      <c r="A265" s="64">
        <v>2015</v>
      </c>
      <c r="B265" s="17">
        <v>8</v>
      </c>
      <c r="C265" s="17">
        <v>97575</v>
      </c>
      <c r="D265" s="17" t="s">
        <v>531</v>
      </c>
      <c r="E265" s="17" t="s">
        <v>49</v>
      </c>
      <c r="F265" s="17" t="s">
        <v>532</v>
      </c>
      <c r="G265" s="68"/>
      <c r="H265" s="68">
        <v>440770</v>
      </c>
      <c r="I265" s="35">
        <f t="shared" si="4"/>
        <v>440770</v>
      </c>
      <c r="J265" s="35" t="str">
        <f>IF(B265="Subtotal",SUMIF($A$4:$A$500,A265,$I$4:$I$500)-I265,"")</f>
        <v/>
      </c>
    </row>
    <row r="266" spans="1:10" ht="60" outlineLevel="4" x14ac:dyDescent="0.25">
      <c r="A266" s="63">
        <v>2015</v>
      </c>
      <c r="B266" s="15">
        <v>9</v>
      </c>
      <c r="C266" s="15">
        <v>19415</v>
      </c>
      <c r="D266" s="15" t="s">
        <v>533</v>
      </c>
      <c r="E266" s="15" t="s">
        <v>534</v>
      </c>
      <c r="F266" s="15" t="s">
        <v>535</v>
      </c>
      <c r="G266" s="67"/>
      <c r="H266" s="67">
        <v>370347088</v>
      </c>
      <c r="I266" s="35">
        <f t="shared" si="4"/>
        <v>370347088</v>
      </c>
      <c r="J266" s="35" t="str">
        <f>IF(B266="Subtotal",SUMIF($A$4:$A$500,A266,$I$4:$I$500)-I266,"")</f>
        <v/>
      </c>
    </row>
    <row r="267" spans="1:10" ht="30" outlineLevel="4" x14ac:dyDescent="0.25">
      <c r="A267" s="64">
        <v>2015</v>
      </c>
      <c r="B267" s="17">
        <v>9</v>
      </c>
      <c r="C267" s="17">
        <v>94121</v>
      </c>
      <c r="D267" s="17" t="s">
        <v>536</v>
      </c>
      <c r="E267" s="17" t="s">
        <v>216</v>
      </c>
      <c r="F267" s="17" t="s">
        <v>537</v>
      </c>
      <c r="G267" s="68"/>
      <c r="H267" s="68">
        <v>3174748.95</v>
      </c>
      <c r="I267" s="35">
        <f t="shared" si="4"/>
        <v>3174748.95</v>
      </c>
      <c r="J267" s="35" t="str">
        <f>IF(B267="Subtotal",SUMIF($A$4:$A$500,A267,$I$4:$I$500)-I267,"")</f>
        <v/>
      </c>
    </row>
    <row r="268" spans="1:10" ht="30" outlineLevel="4" x14ac:dyDescent="0.25">
      <c r="A268" s="63">
        <v>2015</v>
      </c>
      <c r="B268" s="15">
        <v>9</v>
      </c>
      <c r="C268" s="15">
        <v>96258</v>
      </c>
      <c r="D268" s="15" t="s">
        <v>538</v>
      </c>
      <c r="E268" s="15" t="s">
        <v>49</v>
      </c>
      <c r="F268" s="15" t="s">
        <v>539</v>
      </c>
      <c r="G268" s="67"/>
      <c r="H268" s="67">
        <v>575080</v>
      </c>
      <c r="I268" s="35">
        <f t="shared" si="4"/>
        <v>575080</v>
      </c>
      <c r="J268" s="35" t="str">
        <f>IF(B268="Subtotal",SUMIF($A$4:$A$500,A268,$I$4:$I$500)-I268,"")</f>
        <v/>
      </c>
    </row>
    <row r="269" spans="1:10" ht="30" outlineLevel="4" x14ac:dyDescent="0.25">
      <c r="A269" s="64">
        <v>2015</v>
      </c>
      <c r="B269" s="17">
        <v>9</v>
      </c>
      <c r="C269" s="17">
        <v>97109</v>
      </c>
      <c r="D269" s="17" t="s">
        <v>540</v>
      </c>
      <c r="E269" s="17" t="s">
        <v>49</v>
      </c>
      <c r="F269" s="17" t="s">
        <v>541</v>
      </c>
      <c r="G269" s="68">
        <v>409694.85</v>
      </c>
      <c r="H269" s="68">
        <v>390160</v>
      </c>
      <c r="I269" s="35">
        <f t="shared" si="4"/>
        <v>409694.85</v>
      </c>
      <c r="J269" s="35" t="str">
        <f>IF(B269="Subtotal",SUMIF($A$4:$A$500,A269,$I$4:$I$500)-I269,"")</f>
        <v/>
      </c>
    </row>
    <row r="270" spans="1:10" ht="30" outlineLevel="4" x14ac:dyDescent="0.25">
      <c r="A270" s="63">
        <v>2015</v>
      </c>
      <c r="B270" s="15">
        <v>9</v>
      </c>
      <c r="C270" s="15">
        <v>97556</v>
      </c>
      <c r="D270" s="15" t="s">
        <v>542</v>
      </c>
      <c r="E270" s="15" t="s">
        <v>49</v>
      </c>
      <c r="F270" s="15" t="s">
        <v>543</v>
      </c>
      <c r="G270" s="67"/>
      <c r="H270" s="67">
        <v>727980</v>
      </c>
      <c r="I270" s="35">
        <f t="shared" si="4"/>
        <v>727980</v>
      </c>
      <c r="J270" s="35" t="str">
        <f>IF(B270="Subtotal",SUMIF($A$4:$A$500,A270,$I$4:$I$500)-I270,"")</f>
        <v/>
      </c>
    </row>
    <row r="271" spans="1:10" outlineLevel="4" x14ac:dyDescent="0.25">
      <c r="A271" s="64">
        <v>2015</v>
      </c>
      <c r="B271" s="17">
        <v>9</v>
      </c>
      <c r="C271" s="17">
        <v>97557</v>
      </c>
      <c r="D271" s="17" t="s">
        <v>544</v>
      </c>
      <c r="E271" s="17" t="s">
        <v>49</v>
      </c>
      <c r="F271" s="17" t="s">
        <v>545</v>
      </c>
      <c r="G271" s="68"/>
      <c r="H271" s="68">
        <v>0</v>
      </c>
      <c r="I271" s="35">
        <f t="shared" si="4"/>
        <v>0</v>
      </c>
      <c r="J271" s="35" t="str">
        <f>IF(B271="Subtotal",SUMIF($A$4:$A$500,A271,$I$4:$I$500)-I271,"")</f>
        <v/>
      </c>
    </row>
    <row r="272" spans="1:10" ht="30" outlineLevel="4" x14ac:dyDescent="0.25">
      <c r="A272" s="63">
        <v>2015</v>
      </c>
      <c r="B272" s="15">
        <v>10</v>
      </c>
      <c r="C272" s="15">
        <v>22523</v>
      </c>
      <c r="D272" s="15" t="s">
        <v>546</v>
      </c>
      <c r="E272" s="15" t="s">
        <v>547</v>
      </c>
      <c r="F272" s="15" t="s">
        <v>548</v>
      </c>
      <c r="G272" s="67">
        <v>5961336</v>
      </c>
      <c r="H272" s="67">
        <v>5787920</v>
      </c>
      <c r="I272" s="35">
        <f t="shared" si="4"/>
        <v>5961336</v>
      </c>
      <c r="J272" s="35" t="str">
        <f>IF(B272="Subtotal",SUMIF($A$4:$A$500,A272,$I$4:$I$500)-I272,"")</f>
        <v/>
      </c>
    </row>
    <row r="273" spans="1:10" ht="45" outlineLevel="4" x14ac:dyDescent="0.25">
      <c r="A273" s="64">
        <v>2015</v>
      </c>
      <c r="B273" s="17">
        <v>10</v>
      </c>
      <c r="C273" s="17">
        <v>97765</v>
      </c>
      <c r="D273" s="17" t="s">
        <v>549</v>
      </c>
      <c r="E273" s="17" t="s">
        <v>49</v>
      </c>
      <c r="F273" s="17" t="s">
        <v>550</v>
      </c>
      <c r="G273" s="68"/>
      <c r="H273" s="68">
        <v>955959</v>
      </c>
      <c r="I273" s="35">
        <f t="shared" si="4"/>
        <v>955959</v>
      </c>
      <c r="J273" s="35" t="str">
        <f>IF(B273="Subtotal",SUMIF($A$4:$A$500,A273,$I$4:$I$500)-I273,"")</f>
        <v/>
      </c>
    </row>
    <row r="274" spans="1:10" ht="30" outlineLevel="4" x14ac:dyDescent="0.25">
      <c r="A274" s="63">
        <v>2015</v>
      </c>
      <c r="B274" s="15">
        <v>10</v>
      </c>
      <c r="C274" s="15">
        <v>97771</v>
      </c>
      <c r="D274" s="15" t="s">
        <v>551</v>
      </c>
      <c r="E274" s="15" t="s">
        <v>49</v>
      </c>
      <c r="F274" s="15" t="s">
        <v>552</v>
      </c>
      <c r="G274" s="67"/>
      <c r="H274" s="67">
        <v>593069</v>
      </c>
      <c r="I274" s="35">
        <f t="shared" si="4"/>
        <v>593069</v>
      </c>
      <c r="J274" s="35" t="str">
        <f>IF(B274="Subtotal",SUMIF($A$4:$A$500,A274,$I$4:$I$500)-I274,"")</f>
        <v/>
      </c>
    </row>
    <row r="275" spans="1:10" ht="30" outlineLevel="4" x14ac:dyDescent="0.25">
      <c r="A275" s="64">
        <v>2015</v>
      </c>
      <c r="B275" s="17">
        <v>10</v>
      </c>
      <c r="C275" s="17">
        <v>98566</v>
      </c>
      <c r="D275" s="17" t="s">
        <v>553</v>
      </c>
      <c r="E275" s="17" t="s">
        <v>49</v>
      </c>
      <c r="F275" s="17" t="s">
        <v>554</v>
      </c>
      <c r="G275" s="68"/>
      <c r="H275" s="68">
        <v>436545</v>
      </c>
      <c r="I275" s="35">
        <f t="shared" si="4"/>
        <v>436545</v>
      </c>
      <c r="J275" s="35" t="str">
        <f>IF(B275="Subtotal",SUMIF($A$4:$A$500,A275,$I$4:$I$500)-I275,"")</f>
        <v/>
      </c>
    </row>
    <row r="276" spans="1:10" ht="30" outlineLevel="4" x14ac:dyDescent="0.25">
      <c r="A276" s="63">
        <v>2015</v>
      </c>
      <c r="B276" s="15">
        <v>11</v>
      </c>
      <c r="C276" s="15">
        <v>97840</v>
      </c>
      <c r="D276" s="15" t="s">
        <v>555</v>
      </c>
      <c r="E276" s="15" t="s">
        <v>49</v>
      </c>
      <c r="F276" s="15" t="s">
        <v>556</v>
      </c>
      <c r="G276" s="67"/>
      <c r="H276" s="67">
        <v>1274197</v>
      </c>
      <c r="I276" s="35">
        <f t="shared" si="4"/>
        <v>1274197</v>
      </c>
      <c r="J276" s="35" t="str">
        <f>IF(B276="Subtotal",SUMIF($A$4:$A$500,A276,$I$4:$I$500)-I276,"")</f>
        <v/>
      </c>
    </row>
    <row r="277" spans="1:10" ht="30" outlineLevel="4" x14ac:dyDescent="0.25">
      <c r="A277" s="64">
        <v>2015</v>
      </c>
      <c r="B277" s="17">
        <v>11</v>
      </c>
      <c r="C277" s="17">
        <v>97845</v>
      </c>
      <c r="D277" s="17" t="s">
        <v>557</v>
      </c>
      <c r="E277" s="17" t="s">
        <v>49</v>
      </c>
      <c r="F277" s="17" t="s">
        <v>558</v>
      </c>
      <c r="G277" s="68"/>
      <c r="H277" s="68">
        <v>770000</v>
      </c>
      <c r="I277" s="35">
        <f t="shared" si="4"/>
        <v>770000</v>
      </c>
      <c r="J277" s="35" t="str">
        <f>IF(B277="Subtotal",SUMIF($A$4:$A$500,A277,$I$4:$I$500)-I277,"")</f>
        <v/>
      </c>
    </row>
    <row r="278" spans="1:10" outlineLevel="4" x14ac:dyDescent="0.25">
      <c r="A278" s="63">
        <v>2015</v>
      </c>
      <c r="B278" s="15">
        <v>12</v>
      </c>
      <c r="C278" s="15">
        <v>90557</v>
      </c>
      <c r="D278" s="15" t="s">
        <v>559</v>
      </c>
      <c r="E278" s="15" t="s">
        <v>49</v>
      </c>
      <c r="F278" s="15" t="s">
        <v>560</v>
      </c>
      <c r="G278" s="67"/>
      <c r="H278" s="67">
        <v>772576.82</v>
      </c>
      <c r="I278" s="35">
        <f t="shared" si="4"/>
        <v>772576.82</v>
      </c>
      <c r="J278" s="35" t="str">
        <f>IF(B278="Subtotal",SUMIF($A$4:$A$500,A278,$I$4:$I$500)-I278,"")</f>
        <v/>
      </c>
    </row>
    <row r="279" spans="1:10" ht="45.75" outlineLevel="4" thickBot="1" x14ac:dyDescent="0.3">
      <c r="A279" s="88">
        <v>2015</v>
      </c>
      <c r="B279" s="83">
        <v>12</v>
      </c>
      <c r="C279" s="83">
        <v>98695</v>
      </c>
      <c r="D279" s="83" t="s">
        <v>561</v>
      </c>
      <c r="E279" s="83" t="s">
        <v>43</v>
      </c>
      <c r="F279" s="83" t="s">
        <v>562</v>
      </c>
      <c r="G279" s="84"/>
      <c r="H279" s="84">
        <v>39402587.140000001</v>
      </c>
      <c r="I279" s="35">
        <f t="shared" si="4"/>
        <v>39402587.140000001</v>
      </c>
      <c r="J279" s="35" t="str">
        <f>IF(B279="Subtotal",SUMIF($A$4:$A$500,A279,$I$4:$I$500)-I279,"")</f>
        <v/>
      </c>
    </row>
    <row r="280" spans="1:10" ht="30.75" outlineLevel="3" thickBot="1" x14ac:dyDescent="0.3">
      <c r="A280" s="75">
        <v>2015</v>
      </c>
      <c r="B280" s="76" t="s">
        <v>19</v>
      </c>
      <c r="C280" s="76">
        <f>SUBTOTAL(3,C232:C279)</f>
        <v>48</v>
      </c>
      <c r="D280" s="76"/>
      <c r="E280" s="76"/>
      <c r="F280" s="76"/>
      <c r="G280" s="77"/>
      <c r="H280" s="78"/>
      <c r="I280" s="35">
        <f t="shared" si="4"/>
        <v>0</v>
      </c>
      <c r="J280" s="35" t="str">
        <f>IF(B280="Subtotal",SUMIF($A$4:$A$500,A280,$I$4:$I$500)-I280,"")</f>
        <v/>
      </c>
    </row>
    <row r="281" spans="1:10" ht="15.75" outlineLevel="2" thickBot="1" x14ac:dyDescent="0.3">
      <c r="A281" s="79">
        <v>2015</v>
      </c>
      <c r="B281" s="80" t="s">
        <v>720</v>
      </c>
      <c r="C281" s="80" t="s">
        <v>719</v>
      </c>
      <c r="D281" s="80"/>
      <c r="E281" s="80"/>
      <c r="F281" s="80"/>
      <c r="G281" s="81"/>
      <c r="H281" s="82">
        <v>473011751.70999998</v>
      </c>
      <c r="I281" s="35">
        <f t="shared" si="4"/>
        <v>473011751.70999998</v>
      </c>
      <c r="J281" s="35">
        <f>IF(B281="Subtotal",SUMIF($A$4:$A$500,A281,$I$4:$I$500)-I281,"")</f>
        <v>473011751.70999998</v>
      </c>
    </row>
    <row r="282" spans="1:10" ht="30" outlineLevel="4" x14ac:dyDescent="0.25">
      <c r="A282" s="85">
        <v>2016</v>
      </c>
      <c r="B282" s="86">
        <v>1</v>
      </c>
      <c r="C282" s="86">
        <v>97505</v>
      </c>
      <c r="D282" s="86" t="s">
        <v>563</v>
      </c>
      <c r="E282" s="86" t="s">
        <v>49</v>
      </c>
      <c r="F282" s="86" t="s">
        <v>564</v>
      </c>
      <c r="G282" s="87"/>
      <c r="H282" s="87">
        <v>532224</v>
      </c>
      <c r="I282" s="35">
        <f t="shared" si="4"/>
        <v>532224</v>
      </c>
      <c r="J282" s="35" t="str">
        <f>IF(B282="Subtotal",SUMIF($A$4:$A$500,A282,$I$4:$I$500)-I282,"")</f>
        <v/>
      </c>
    </row>
    <row r="283" spans="1:10" ht="60" outlineLevel="4" x14ac:dyDescent="0.25">
      <c r="A283" s="64">
        <v>2016</v>
      </c>
      <c r="B283" s="17">
        <v>1</v>
      </c>
      <c r="C283" s="17">
        <v>97506</v>
      </c>
      <c r="D283" s="17" t="s">
        <v>565</v>
      </c>
      <c r="E283" s="17" t="s">
        <v>49</v>
      </c>
      <c r="F283" s="17" t="s">
        <v>566</v>
      </c>
      <c r="G283" s="68"/>
      <c r="H283" s="68">
        <v>1183644</v>
      </c>
      <c r="I283" s="35">
        <f t="shared" si="4"/>
        <v>1183644</v>
      </c>
      <c r="J283" s="35" t="str">
        <f>IF(B283="Subtotal",SUMIF($A$4:$A$500,A283,$I$4:$I$500)-I283,"")</f>
        <v/>
      </c>
    </row>
    <row r="284" spans="1:10" ht="30" outlineLevel="4" x14ac:dyDescent="0.25">
      <c r="A284" s="63">
        <v>2016</v>
      </c>
      <c r="B284" s="15">
        <v>2</v>
      </c>
      <c r="C284" s="15">
        <v>97643</v>
      </c>
      <c r="D284" s="15" t="s">
        <v>567</v>
      </c>
      <c r="E284" s="15" t="s">
        <v>62</v>
      </c>
      <c r="F284" s="15" t="s">
        <v>568</v>
      </c>
      <c r="G284" s="67"/>
      <c r="H284" s="67">
        <v>2970000</v>
      </c>
      <c r="I284" s="35">
        <f t="shared" si="4"/>
        <v>2970000</v>
      </c>
      <c r="J284" s="35" t="str">
        <f>IF(B284="Subtotal",SUMIF($A$4:$A$500,A284,$I$4:$I$500)-I284,"")</f>
        <v/>
      </c>
    </row>
    <row r="285" spans="1:10" ht="30" outlineLevel="4" x14ac:dyDescent="0.25">
      <c r="A285" s="64">
        <v>2016</v>
      </c>
      <c r="B285" s="17">
        <v>2</v>
      </c>
      <c r="C285" s="17">
        <v>97644</v>
      </c>
      <c r="D285" s="17" t="s">
        <v>569</v>
      </c>
      <c r="E285" s="17" t="s">
        <v>62</v>
      </c>
      <c r="F285" s="17" t="s">
        <v>570</v>
      </c>
      <c r="G285" s="68"/>
      <c r="H285" s="68">
        <v>2925000</v>
      </c>
      <c r="I285" s="35">
        <f t="shared" si="4"/>
        <v>2925000</v>
      </c>
      <c r="J285" s="35" t="str">
        <f>IF(B285="Subtotal",SUMIF($A$4:$A$500,A285,$I$4:$I$500)-I285,"")</f>
        <v/>
      </c>
    </row>
    <row r="286" spans="1:10" ht="30" outlineLevel="4" x14ac:dyDescent="0.25">
      <c r="A286" s="63">
        <v>2016</v>
      </c>
      <c r="B286" s="15">
        <v>2</v>
      </c>
      <c r="C286" s="15">
        <v>97646</v>
      </c>
      <c r="D286" s="15" t="s">
        <v>571</v>
      </c>
      <c r="E286" s="15" t="s">
        <v>49</v>
      </c>
      <c r="F286" s="15" t="s">
        <v>572</v>
      </c>
      <c r="G286" s="67"/>
      <c r="H286" s="67">
        <v>220000</v>
      </c>
      <c r="I286" s="35">
        <f t="shared" si="4"/>
        <v>220000</v>
      </c>
      <c r="J286" s="35" t="str">
        <f>IF(B286="Subtotal",SUMIF($A$4:$A$500,A286,$I$4:$I$500)-I286,"")</f>
        <v/>
      </c>
    </row>
    <row r="287" spans="1:10" ht="30" outlineLevel="4" x14ac:dyDescent="0.25">
      <c r="A287" s="64">
        <v>2016</v>
      </c>
      <c r="B287" s="17">
        <v>2</v>
      </c>
      <c r="C287" s="17">
        <v>97649</v>
      </c>
      <c r="D287" s="17" t="s">
        <v>573</v>
      </c>
      <c r="E287" s="17" t="s">
        <v>62</v>
      </c>
      <c r="F287" s="17" t="s">
        <v>574</v>
      </c>
      <c r="G287" s="68"/>
      <c r="H287" s="68">
        <v>660000</v>
      </c>
      <c r="I287" s="35">
        <f t="shared" si="4"/>
        <v>660000</v>
      </c>
      <c r="J287" s="35" t="str">
        <f>IF(B287="Subtotal",SUMIF($A$4:$A$500,A287,$I$4:$I$500)-I287,"")</f>
        <v/>
      </c>
    </row>
    <row r="288" spans="1:10" ht="30" outlineLevel="4" x14ac:dyDescent="0.25">
      <c r="A288" s="63">
        <v>2016</v>
      </c>
      <c r="B288" s="15">
        <v>2</v>
      </c>
      <c r="C288" s="15">
        <v>97650</v>
      </c>
      <c r="D288" s="15" t="s">
        <v>575</v>
      </c>
      <c r="E288" s="15" t="s">
        <v>49</v>
      </c>
      <c r="F288" s="15" t="s">
        <v>576</v>
      </c>
      <c r="G288" s="67"/>
      <c r="H288" s="67">
        <v>440000</v>
      </c>
      <c r="I288" s="35">
        <f t="shared" si="4"/>
        <v>440000</v>
      </c>
      <c r="J288" s="35" t="str">
        <f>IF(B288="Subtotal",SUMIF($A$4:$A$500,A288,$I$4:$I$500)-I288,"")</f>
        <v/>
      </c>
    </row>
    <row r="289" spans="1:10" outlineLevel="4" x14ac:dyDescent="0.25">
      <c r="A289" s="64">
        <v>2016</v>
      </c>
      <c r="B289" s="17">
        <v>3</v>
      </c>
      <c r="C289" s="17">
        <v>92515</v>
      </c>
      <c r="D289" s="17" t="s">
        <v>577</v>
      </c>
      <c r="E289" s="17" t="s">
        <v>49</v>
      </c>
      <c r="F289" s="17" t="s">
        <v>49</v>
      </c>
      <c r="G289" s="68"/>
      <c r="H289" s="68">
        <v>1175900</v>
      </c>
      <c r="I289" s="35">
        <f t="shared" si="4"/>
        <v>1175900</v>
      </c>
      <c r="J289" s="35" t="str">
        <f>IF(B289="Subtotal",SUMIF($A$4:$A$500,A289,$I$4:$I$500)-I289,"")</f>
        <v/>
      </c>
    </row>
    <row r="290" spans="1:10" ht="45" outlineLevel="4" x14ac:dyDescent="0.25">
      <c r="A290" s="63">
        <v>2016</v>
      </c>
      <c r="B290" s="15">
        <v>3</v>
      </c>
      <c r="C290" s="15">
        <v>97544</v>
      </c>
      <c r="D290" s="15" t="s">
        <v>578</v>
      </c>
      <c r="E290" s="15" t="s">
        <v>49</v>
      </c>
      <c r="F290" s="15" t="s">
        <v>579</v>
      </c>
      <c r="G290" s="67"/>
      <c r="H290" s="67">
        <v>1292100</v>
      </c>
      <c r="I290" s="35">
        <f t="shared" si="4"/>
        <v>1292100</v>
      </c>
      <c r="J290" s="35" t="str">
        <f>IF(B290="Subtotal",SUMIF($A$4:$A$500,A290,$I$4:$I$500)-I290,"")</f>
        <v/>
      </c>
    </row>
    <row r="291" spans="1:10" ht="30" outlineLevel="4" x14ac:dyDescent="0.25">
      <c r="A291" s="64">
        <v>2016</v>
      </c>
      <c r="B291" s="17">
        <v>3</v>
      </c>
      <c r="C291" s="17">
        <v>97551</v>
      </c>
      <c r="D291" s="17" t="s">
        <v>580</v>
      </c>
      <c r="E291" s="17" t="s">
        <v>49</v>
      </c>
      <c r="F291" s="17" t="s">
        <v>581</v>
      </c>
      <c r="G291" s="68"/>
      <c r="H291" s="68">
        <v>2377898</v>
      </c>
      <c r="I291" s="35">
        <f t="shared" si="4"/>
        <v>2377898</v>
      </c>
      <c r="J291" s="35" t="str">
        <f>IF(B291="Subtotal",SUMIF($A$4:$A$500,A291,$I$4:$I$500)-I291,"")</f>
        <v/>
      </c>
    </row>
    <row r="292" spans="1:10" ht="45" outlineLevel="4" x14ac:dyDescent="0.25">
      <c r="A292" s="63">
        <v>2016</v>
      </c>
      <c r="B292" s="15">
        <v>3</v>
      </c>
      <c r="C292" s="15">
        <v>97552</v>
      </c>
      <c r="D292" s="15" t="s">
        <v>582</v>
      </c>
      <c r="E292" s="15" t="s">
        <v>49</v>
      </c>
      <c r="F292" s="15" t="s">
        <v>583</v>
      </c>
      <c r="G292" s="67"/>
      <c r="H292" s="67">
        <v>1144800</v>
      </c>
      <c r="I292" s="35">
        <f t="shared" si="4"/>
        <v>1144800</v>
      </c>
      <c r="J292" s="35" t="str">
        <f>IF(B292="Subtotal",SUMIF($A$4:$A$500,A292,$I$4:$I$500)-I292,"")</f>
        <v/>
      </c>
    </row>
    <row r="293" spans="1:10" ht="30" outlineLevel="4" x14ac:dyDescent="0.25">
      <c r="A293" s="64">
        <v>2016</v>
      </c>
      <c r="B293" s="17">
        <v>3</v>
      </c>
      <c r="C293" s="17">
        <v>97553</v>
      </c>
      <c r="D293" s="17" t="s">
        <v>584</v>
      </c>
      <c r="E293" s="17" t="s">
        <v>49</v>
      </c>
      <c r="F293" s="17" t="s">
        <v>585</v>
      </c>
      <c r="G293" s="68"/>
      <c r="H293" s="68">
        <v>1512297</v>
      </c>
      <c r="I293" s="35">
        <f t="shared" si="4"/>
        <v>1512297</v>
      </c>
      <c r="J293" s="35" t="str">
        <f>IF(B293="Subtotal",SUMIF($A$4:$A$500,A293,$I$4:$I$500)-I293,"")</f>
        <v/>
      </c>
    </row>
    <row r="294" spans="1:10" ht="30" outlineLevel="4" x14ac:dyDescent="0.25">
      <c r="A294" s="63">
        <v>2016</v>
      </c>
      <c r="B294" s="15">
        <v>3</v>
      </c>
      <c r="C294" s="15">
        <v>97554</v>
      </c>
      <c r="D294" s="15" t="s">
        <v>586</v>
      </c>
      <c r="E294" s="15" t="s">
        <v>49</v>
      </c>
      <c r="F294" s="15" t="s">
        <v>587</v>
      </c>
      <c r="G294" s="67"/>
      <c r="H294" s="67">
        <v>1080600</v>
      </c>
      <c r="I294" s="35">
        <f t="shared" si="4"/>
        <v>1080600</v>
      </c>
      <c r="J294" s="35" t="str">
        <f>IF(B294="Subtotal",SUMIF($A$4:$A$500,A294,$I$4:$I$500)-I294,"")</f>
        <v/>
      </c>
    </row>
    <row r="295" spans="1:10" ht="30" outlineLevel="4" x14ac:dyDescent="0.25">
      <c r="A295" s="64">
        <v>2016</v>
      </c>
      <c r="B295" s="17">
        <v>3</v>
      </c>
      <c r="C295" s="17">
        <v>98627</v>
      </c>
      <c r="D295" s="17" t="s">
        <v>588</v>
      </c>
      <c r="E295" s="17" t="s">
        <v>49</v>
      </c>
      <c r="F295" s="17" t="s">
        <v>589</v>
      </c>
      <c r="G295" s="68"/>
      <c r="H295" s="68">
        <v>264537</v>
      </c>
      <c r="I295" s="35">
        <f t="shared" si="4"/>
        <v>264537</v>
      </c>
      <c r="J295" s="35" t="str">
        <f>IF(B295="Subtotal",SUMIF($A$4:$A$500,A295,$I$4:$I$500)-I295,"")</f>
        <v/>
      </c>
    </row>
    <row r="296" spans="1:10" ht="30" outlineLevel="4" x14ac:dyDescent="0.25">
      <c r="A296" s="63">
        <v>2016</v>
      </c>
      <c r="B296" s="15">
        <v>3</v>
      </c>
      <c r="C296" s="15">
        <v>98628</v>
      </c>
      <c r="D296" s="15" t="s">
        <v>590</v>
      </c>
      <c r="E296" s="15" t="s">
        <v>49</v>
      </c>
      <c r="F296" s="15" t="s">
        <v>591</v>
      </c>
      <c r="G296" s="67"/>
      <c r="H296" s="67">
        <v>255528</v>
      </c>
      <c r="I296" s="35">
        <f t="shared" si="4"/>
        <v>255528</v>
      </c>
      <c r="J296" s="35" t="str">
        <f>IF(B296="Subtotal",SUMIF($A$4:$A$500,A296,$I$4:$I$500)-I296,"")</f>
        <v/>
      </c>
    </row>
    <row r="297" spans="1:10" ht="45" outlineLevel="4" x14ac:dyDescent="0.25">
      <c r="A297" s="64">
        <v>2016</v>
      </c>
      <c r="B297" s="17">
        <v>4</v>
      </c>
      <c r="C297" s="17">
        <v>97404</v>
      </c>
      <c r="D297" s="17" t="s">
        <v>592</v>
      </c>
      <c r="E297" s="17" t="s">
        <v>49</v>
      </c>
      <c r="F297" s="17" t="s">
        <v>593</v>
      </c>
      <c r="G297" s="68"/>
      <c r="H297" s="68">
        <v>1002000</v>
      </c>
      <c r="I297" s="35">
        <f t="shared" si="4"/>
        <v>1002000</v>
      </c>
      <c r="J297" s="35" t="str">
        <f>IF(B297="Subtotal",SUMIF($A$4:$A$500,A297,$I$4:$I$500)-I297,"")</f>
        <v/>
      </c>
    </row>
    <row r="298" spans="1:10" ht="45" outlineLevel="4" x14ac:dyDescent="0.25">
      <c r="A298" s="63">
        <v>2016</v>
      </c>
      <c r="B298" s="15">
        <v>4</v>
      </c>
      <c r="C298" s="15">
        <v>97410</v>
      </c>
      <c r="D298" s="15" t="s">
        <v>594</v>
      </c>
      <c r="E298" s="15" t="s">
        <v>49</v>
      </c>
      <c r="F298" s="15" t="s">
        <v>595</v>
      </c>
      <c r="G298" s="67"/>
      <c r="H298" s="67">
        <v>1285000</v>
      </c>
      <c r="I298" s="35">
        <f t="shared" si="4"/>
        <v>1285000</v>
      </c>
      <c r="J298" s="35" t="str">
        <f>IF(B298="Subtotal",SUMIF($A$4:$A$500,A298,$I$4:$I$500)-I298,"")</f>
        <v/>
      </c>
    </row>
    <row r="299" spans="1:10" ht="45" outlineLevel="4" x14ac:dyDescent="0.25">
      <c r="A299" s="64">
        <v>2016</v>
      </c>
      <c r="B299" s="17">
        <v>4</v>
      </c>
      <c r="C299" s="17">
        <v>97418</v>
      </c>
      <c r="D299" s="17" t="s">
        <v>596</v>
      </c>
      <c r="E299" s="17" t="s">
        <v>49</v>
      </c>
      <c r="F299" s="17" t="s">
        <v>597</v>
      </c>
      <c r="G299" s="68"/>
      <c r="H299" s="68">
        <v>1345000</v>
      </c>
      <c r="I299" s="35">
        <f t="shared" si="4"/>
        <v>1345000</v>
      </c>
      <c r="J299" s="35" t="str">
        <f>IF(B299="Subtotal",SUMIF($A$4:$A$500,A299,$I$4:$I$500)-I299,"")</f>
        <v/>
      </c>
    </row>
    <row r="300" spans="1:10" ht="45" outlineLevel="4" x14ac:dyDescent="0.25">
      <c r="A300" s="63">
        <v>2016</v>
      </c>
      <c r="B300" s="15">
        <v>5</v>
      </c>
      <c r="C300" s="15">
        <v>97473</v>
      </c>
      <c r="D300" s="15" t="s">
        <v>598</v>
      </c>
      <c r="E300" s="15" t="s">
        <v>49</v>
      </c>
      <c r="F300" s="15" t="s">
        <v>599</v>
      </c>
      <c r="G300" s="67"/>
      <c r="H300" s="67">
        <v>2512400</v>
      </c>
      <c r="I300" s="35">
        <f t="shared" si="4"/>
        <v>2512400</v>
      </c>
      <c r="J300" s="35" t="str">
        <f>IF(B300="Subtotal",SUMIF($A$4:$A$500,A300,$I$4:$I$500)-I300,"")</f>
        <v/>
      </c>
    </row>
    <row r="301" spans="1:10" ht="45" outlineLevel="4" x14ac:dyDescent="0.25">
      <c r="A301" s="64">
        <v>2016</v>
      </c>
      <c r="B301" s="17">
        <v>5</v>
      </c>
      <c r="C301" s="17">
        <v>97515</v>
      </c>
      <c r="D301" s="17" t="s">
        <v>600</v>
      </c>
      <c r="E301" s="17" t="s">
        <v>49</v>
      </c>
      <c r="F301" s="17" t="s">
        <v>601</v>
      </c>
      <c r="G301" s="68"/>
      <c r="H301" s="68">
        <v>2635600</v>
      </c>
      <c r="I301" s="35">
        <f t="shared" si="4"/>
        <v>2635600</v>
      </c>
      <c r="J301" s="35" t="str">
        <f>IF(B301="Subtotal",SUMIF($A$4:$A$500,A301,$I$4:$I$500)-I301,"")</f>
        <v/>
      </c>
    </row>
    <row r="302" spans="1:10" outlineLevel="4" x14ac:dyDescent="0.25">
      <c r="A302" s="63">
        <v>2016</v>
      </c>
      <c r="B302" s="15">
        <v>5</v>
      </c>
      <c r="C302" s="15">
        <v>97879</v>
      </c>
      <c r="D302" s="15" t="s">
        <v>602</v>
      </c>
      <c r="E302" s="15" t="s">
        <v>603</v>
      </c>
      <c r="F302" s="15" t="s">
        <v>604</v>
      </c>
      <c r="G302" s="67"/>
      <c r="H302" s="67"/>
      <c r="I302" s="35">
        <f t="shared" si="4"/>
        <v>0</v>
      </c>
      <c r="J302" s="35" t="str">
        <f>IF(B302="Subtotal",SUMIF($A$4:$A$500,A302,$I$4:$I$500)-I302,"")</f>
        <v/>
      </c>
    </row>
    <row r="303" spans="1:10" outlineLevel="4" x14ac:dyDescent="0.25">
      <c r="A303" s="64">
        <v>2016</v>
      </c>
      <c r="B303" s="17">
        <v>6</v>
      </c>
      <c r="C303" s="17">
        <v>16707</v>
      </c>
      <c r="D303" s="17" t="s">
        <v>605</v>
      </c>
      <c r="E303" s="17" t="s">
        <v>49</v>
      </c>
      <c r="F303" s="17" t="s">
        <v>606</v>
      </c>
      <c r="G303" s="68"/>
      <c r="H303" s="68">
        <v>1486000</v>
      </c>
      <c r="I303" s="35">
        <f t="shared" si="4"/>
        <v>1486000</v>
      </c>
      <c r="J303" s="35" t="str">
        <f>IF(B303="Subtotal",SUMIF($A$4:$A$500,A303,$I$4:$I$500)-I303,"")</f>
        <v/>
      </c>
    </row>
    <row r="304" spans="1:10" ht="30" outlineLevel="4" x14ac:dyDescent="0.25">
      <c r="A304" s="63">
        <v>2016</v>
      </c>
      <c r="B304" s="15">
        <v>6</v>
      </c>
      <c r="C304" s="15">
        <v>95706</v>
      </c>
      <c r="D304" s="15" t="s">
        <v>607</v>
      </c>
      <c r="E304" s="15" t="s">
        <v>43</v>
      </c>
      <c r="F304" s="15" t="s">
        <v>608</v>
      </c>
      <c r="G304" s="67"/>
      <c r="H304" s="67">
        <v>5365554.78</v>
      </c>
      <c r="I304" s="35">
        <f t="shared" si="4"/>
        <v>5365554.78</v>
      </c>
      <c r="J304" s="35" t="str">
        <f>IF(B304="Subtotal",SUMIF($A$4:$A$500,A304,$I$4:$I$500)-I304,"")</f>
        <v/>
      </c>
    </row>
    <row r="305" spans="1:10" ht="45" outlineLevel="4" x14ac:dyDescent="0.25">
      <c r="A305" s="64">
        <v>2016</v>
      </c>
      <c r="B305" s="17">
        <v>6</v>
      </c>
      <c r="C305" s="17">
        <v>97630</v>
      </c>
      <c r="D305" s="17" t="s">
        <v>609</v>
      </c>
      <c r="E305" s="17" t="s">
        <v>49</v>
      </c>
      <c r="F305" s="17" t="s">
        <v>610</v>
      </c>
      <c r="G305" s="68"/>
      <c r="H305" s="68">
        <v>1206500</v>
      </c>
      <c r="I305" s="35">
        <f t="shared" si="4"/>
        <v>1206500</v>
      </c>
      <c r="J305" s="35" t="str">
        <f>IF(B305="Subtotal",SUMIF($A$4:$A$500,A305,$I$4:$I$500)-I305,"")</f>
        <v/>
      </c>
    </row>
    <row r="306" spans="1:10" ht="45" outlineLevel="4" x14ac:dyDescent="0.25">
      <c r="A306" s="63">
        <v>2016</v>
      </c>
      <c r="B306" s="15">
        <v>6</v>
      </c>
      <c r="C306" s="15">
        <v>97850</v>
      </c>
      <c r="D306" s="15" t="s">
        <v>611</v>
      </c>
      <c r="E306" s="15" t="s">
        <v>49</v>
      </c>
      <c r="F306" s="15" t="s">
        <v>612</v>
      </c>
      <c r="G306" s="67"/>
      <c r="H306" s="67">
        <v>1481100</v>
      </c>
      <c r="I306" s="35">
        <f t="shared" si="4"/>
        <v>1481100</v>
      </c>
      <c r="J306" s="35" t="str">
        <f>IF(B306="Subtotal",SUMIF($A$4:$A$500,A306,$I$4:$I$500)-I306,"")</f>
        <v/>
      </c>
    </row>
    <row r="307" spans="1:10" ht="45" outlineLevel="4" x14ac:dyDescent="0.25">
      <c r="A307" s="64">
        <v>2016</v>
      </c>
      <c r="B307" s="17">
        <v>6</v>
      </c>
      <c r="C307" s="17">
        <v>97851</v>
      </c>
      <c r="D307" s="17" t="s">
        <v>613</v>
      </c>
      <c r="E307" s="17" t="s">
        <v>49</v>
      </c>
      <c r="F307" s="17" t="s">
        <v>614</v>
      </c>
      <c r="G307" s="68"/>
      <c r="H307" s="68">
        <v>1450724</v>
      </c>
      <c r="I307" s="35">
        <f t="shared" si="4"/>
        <v>1450724</v>
      </c>
      <c r="J307" s="35" t="str">
        <f>IF(B307="Subtotal",SUMIF($A$4:$A$500,A307,$I$4:$I$500)-I307,"")</f>
        <v/>
      </c>
    </row>
    <row r="308" spans="1:10" ht="30" outlineLevel="4" x14ac:dyDescent="0.25">
      <c r="A308" s="63">
        <v>2016</v>
      </c>
      <c r="B308" s="15">
        <v>6</v>
      </c>
      <c r="C308" s="15">
        <v>97852</v>
      </c>
      <c r="D308" s="15" t="s">
        <v>615</v>
      </c>
      <c r="E308" s="15" t="s">
        <v>49</v>
      </c>
      <c r="F308" s="15" t="s">
        <v>616</v>
      </c>
      <c r="G308" s="67"/>
      <c r="H308" s="67">
        <v>415789</v>
      </c>
      <c r="I308" s="35">
        <f t="shared" si="4"/>
        <v>415789</v>
      </c>
      <c r="J308" s="35" t="str">
        <f>IF(B308="Subtotal",SUMIF($A$4:$A$500,A308,$I$4:$I$500)-I308,"")</f>
        <v/>
      </c>
    </row>
    <row r="309" spans="1:10" ht="60" outlineLevel="4" x14ac:dyDescent="0.25">
      <c r="A309" s="64">
        <v>2016</v>
      </c>
      <c r="B309" s="17">
        <v>7</v>
      </c>
      <c r="C309" s="17">
        <v>97836</v>
      </c>
      <c r="D309" s="17" t="s">
        <v>617</v>
      </c>
      <c r="E309" s="17" t="s">
        <v>49</v>
      </c>
      <c r="F309" s="17" t="s">
        <v>618</v>
      </c>
      <c r="G309" s="68"/>
      <c r="H309" s="68">
        <v>2389572.9</v>
      </c>
      <c r="I309" s="35">
        <f t="shared" si="4"/>
        <v>2389572.9</v>
      </c>
      <c r="J309" s="35" t="str">
        <f>IF(B309="Subtotal",SUMIF($A$4:$A$500,A309,$I$4:$I$500)-I309,"")</f>
        <v/>
      </c>
    </row>
    <row r="310" spans="1:10" outlineLevel="4" x14ac:dyDescent="0.25">
      <c r="A310" s="63">
        <v>2016</v>
      </c>
      <c r="B310" s="15">
        <v>8</v>
      </c>
      <c r="C310" s="15">
        <v>84613</v>
      </c>
      <c r="D310" s="15" t="s">
        <v>619</v>
      </c>
      <c r="E310" s="15" t="s">
        <v>216</v>
      </c>
      <c r="F310" s="15" t="s">
        <v>620</v>
      </c>
      <c r="G310" s="67"/>
      <c r="H310" s="67">
        <v>1262800</v>
      </c>
      <c r="I310" s="35">
        <f t="shared" si="4"/>
        <v>1262800</v>
      </c>
      <c r="J310" s="35" t="str">
        <f>IF(B310="Subtotal",SUMIF($A$4:$A$500,A310,$I$4:$I$500)-I310,"")</f>
        <v/>
      </c>
    </row>
    <row r="311" spans="1:10" ht="45" outlineLevel="4" x14ac:dyDescent="0.25">
      <c r="A311" s="64">
        <v>2016</v>
      </c>
      <c r="B311" s="17">
        <v>8</v>
      </c>
      <c r="C311" s="17">
        <v>90438</v>
      </c>
      <c r="D311" s="17" t="s">
        <v>621</v>
      </c>
      <c r="E311" s="17" t="s">
        <v>49</v>
      </c>
      <c r="F311" s="17" t="s">
        <v>622</v>
      </c>
      <c r="G311" s="68"/>
      <c r="H311" s="68">
        <v>388000</v>
      </c>
      <c r="I311" s="35">
        <f t="shared" si="4"/>
        <v>388000</v>
      </c>
      <c r="J311" s="35" t="str">
        <f>IF(B311="Subtotal",SUMIF($A$4:$A$500,A311,$I$4:$I$500)-I311,"")</f>
        <v/>
      </c>
    </row>
    <row r="312" spans="1:10" ht="60" outlineLevel="4" x14ac:dyDescent="0.25">
      <c r="A312" s="63">
        <v>2016</v>
      </c>
      <c r="B312" s="15">
        <v>8</v>
      </c>
      <c r="C312" s="15">
        <v>97570</v>
      </c>
      <c r="D312" s="15" t="s">
        <v>623</v>
      </c>
      <c r="E312" s="15" t="s">
        <v>49</v>
      </c>
      <c r="F312" s="15" t="s">
        <v>624</v>
      </c>
      <c r="G312" s="67"/>
      <c r="H312" s="67">
        <v>1338000</v>
      </c>
      <c r="I312" s="35">
        <f t="shared" si="4"/>
        <v>1338000</v>
      </c>
      <c r="J312" s="35" t="str">
        <f>IF(B312="Subtotal",SUMIF($A$4:$A$500,A312,$I$4:$I$500)-I312,"")</f>
        <v/>
      </c>
    </row>
    <row r="313" spans="1:10" ht="30" outlineLevel="4" x14ac:dyDescent="0.25">
      <c r="A313" s="64">
        <v>2016</v>
      </c>
      <c r="B313" s="17">
        <v>8</v>
      </c>
      <c r="C313" s="17">
        <v>97574</v>
      </c>
      <c r="D313" s="17" t="s">
        <v>625</v>
      </c>
      <c r="E313" s="17" t="s">
        <v>49</v>
      </c>
      <c r="F313" s="17" t="s">
        <v>626</v>
      </c>
      <c r="G313" s="68"/>
      <c r="H313" s="68">
        <v>325001</v>
      </c>
      <c r="I313" s="35">
        <f t="shared" si="4"/>
        <v>325001</v>
      </c>
      <c r="J313" s="35" t="str">
        <f>IF(B313="Subtotal",SUMIF($A$4:$A$500,A313,$I$4:$I$500)-I313,"")</f>
        <v/>
      </c>
    </row>
    <row r="314" spans="1:10" ht="30" outlineLevel="4" x14ac:dyDescent="0.25">
      <c r="A314" s="63">
        <v>2016</v>
      </c>
      <c r="B314" s="15">
        <v>8</v>
      </c>
      <c r="C314" s="15">
        <v>98904</v>
      </c>
      <c r="D314" s="15" t="s">
        <v>627</v>
      </c>
      <c r="E314" s="15" t="s">
        <v>49</v>
      </c>
      <c r="F314" s="15" t="s">
        <v>628</v>
      </c>
      <c r="G314" s="67"/>
      <c r="H314" s="67">
        <v>442596</v>
      </c>
      <c r="I314" s="35">
        <f t="shared" si="4"/>
        <v>442596</v>
      </c>
      <c r="J314" s="35" t="str">
        <f>IF(B314="Subtotal",SUMIF($A$4:$A$500,A314,$I$4:$I$500)-I314,"")</f>
        <v/>
      </c>
    </row>
    <row r="315" spans="1:10" outlineLevel="4" x14ac:dyDescent="0.25">
      <c r="A315" s="64">
        <v>2016</v>
      </c>
      <c r="B315" s="17">
        <v>9</v>
      </c>
      <c r="C315" s="17">
        <v>87298</v>
      </c>
      <c r="D315" s="17" t="s">
        <v>629</v>
      </c>
      <c r="E315" s="17" t="s">
        <v>49</v>
      </c>
      <c r="F315" s="17" t="s">
        <v>630</v>
      </c>
      <c r="G315" s="68"/>
      <c r="H315" s="68">
        <v>1572900</v>
      </c>
      <c r="I315" s="35">
        <f t="shared" si="4"/>
        <v>1572900</v>
      </c>
      <c r="J315" s="35" t="str">
        <f>IF(B315="Subtotal",SUMIF($A$4:$A$500,A315,$I$4:$I$500)-I315,"")</f>
        <v/>
      </c>
    </row>
    <row r="316" spans="1:10" ht="30" outlineLevel="4" x14ac:dyDescent="0.25">
      <c r="A316" s="63">
        <v>2016</v>
      </c>
      <c r="B316" s="15">
        <v>9</v>
      </c>
      <c r="C316" s="15">
        <v>97558</v>
      </c>
      <c r="D316" s="15" t="s">
        <v>631</v>
      </c>
      <c r="E316" s="15" t="s">
        <v>49</v>
      </c>
      <c r="F316" s="15" t="s">
        <v>632</v>
      </c>
      <c r="G316" s="67"/>
      <c r="H316" s="67">
        <v>881100</v>
      </c>
      <c r="I316" s="35">
        <f t="shared" si="4"/>
        <v>881100</v>
      </c>
      <c r="J316" s="35" t="str">
        <f>IF(B316="Subtotal",SUMIF($A$4:$A$500,A316,$I$4:$I$500)-I316,"")</f>
        <v/>
      </c>
    </row>
    <row r="317" spans="1:10" ht="30" outlineLevel="4" x14ac:dyDescent="0.25">
      <c r="A317" s="64">
        <v>2016</v>
      </c>
      <c r="B317" s="17">
        <v>10</v>
      </c>
      <c r="C317" s="17">
        <v>92435</v>
      </c>
      <c r="D317" s="17" t="s">
        <v>633</v>
      </c>
      <c r="E317" s="17" t="s">
        <v>49</v>
      </c>
      <c r="F317" s="17" t="s">
        <v>634</v>
      </c>
      <c r="G317" s="68"/>
      <c r="H317" s="68">
        <v>357281</v>
      </c>
      <c r="I317" s="35">
        <f t="shared" si="4"/>
        <v>357281</v>
      </c>
      <c r="J317" s="35" t="str">
        <f>IF(B317="Subtotal",SUMIF($A$4:$A$500,A317,$I$4:$I$500)-I317,"")</f>
        <v/>
      </c>
    </row>
    <row r="318" spans="1:10" outlineLevel="4" x14ac:dyDescent="0.25">
      <c r="A318" s="63">
        <v>2016</v>
      </c>
      <c r="B318" s="15">
        <v>10</v>
      </c>
      <c r="C318" s="15">
        <v>95288</v>
      </c>
      <c r="D318" s="15" t="s">
        <v>635</v>
      </c>
      <c r="E318" s="15" t="s">
        <v>49</v>
      </c>
      <c r="F318" s="15" t="s">
        <v>636</v>
      </c>
      <c r="G318" s="67"/>
      <c r="H318" s="67">
        <v>782100</v>
      </c>
      <c r="I318" s="35">
        <f t="shared" si="4"/>
        <v>782100</v>
      </c>
      <c r="J318" s="35" t="str">
        <f>IF(B318="Subtotal",SUMIF($A$4:$A$500,A318,$I$4:$I$500)-I318,"")</f>
        <v/>
      </c>
    </row>
    <row r="319" spans="1:10" ht="30" outlineLevel="4" x14ac:dyDescent="0.25">
      <c r="A319" s="64">
        <v>2016</v>
      </c>
      <c r="B319" s="17">
        <v>10</v>
      </c>
      <c r="C319" s="17">
        <v>97761</v>
      </c>
      <c r="D319" s="17" t="s">
        <v>637</v>
      </c>
      <c r="E319" s="17" t="s">
        <v>49</v>
      </c>
      <c r="F319" s="17" t="s">
        <v>638</v>
      </c>
      <c r="G319" s="68"/>
      <c r="H319" s="68">
        <v>245268</v>
      </c>
      <c r="I319" s="35">
        <f t="shared" si="4"/>
        <v>245268</v>
      </c>
      <c r="J319" s="35" t="str">
        <f>IF(B319="Subtotal",SUMIF($A$4:$A$500,A319,$I$4:$I$500)-I319,"")</f>
        <v/>
      </c>
    </row>
    <row r="320" spans="1:10" ht="45" outlineLevel="4" x14ac:dyDescent="0.25">
      <c r="A320" s="63">
        <v>2016</v>
      </c>
      <c r="B320" s="15">
        <v>10</v>
      </c>
      <c r="C320" s="15">
        <v>97773</v>
      </c>
      <c r="D320" s="15" t="s">
        <v>639</v>
      </c>
      <c r="E320" s="15" t="s">
        <v>49</v>
      </c>
      <c r="F320" s="15" t="s">
        <v>640</v>
      </c>
      <c r="G320" s="67"/>
      <c r="H320" s="67">
        <v>1108324</v>
      </c>
      <c r="I320" s="35">
        <f t="shared" si="4"/>
        <v>1108324</v>
      </c>
      <c r="J320" s="35" t="str">
        <f>IF(B320="Subtotal",SUMIF($A$4:$A$500,A320,$I$4:$I$500)-I320,"")</f>
        <v/>
      </c>
    </row>
    <row r="321" spans="1:10" ht="30" outlineLevel="4" x14ac:dyDescent="0.25">
      <c r="A321" s="64">
        <v>2016</v>
      </c>
      <c r="B321" s="17">
        <v>11</v>
      </c>
      <c r="C321" s="17">
        <v>97839</v>
      </c>
      <c r="D321" s="17" t="s">
        <v>641</v>
      </c>
      <c r="E321" s="17" t="s">
        <v>49</v>
      </c>
      <c r="F321" s="17" t="s">
        <v>642</v>
      </c>
      <c r="G321" s="68"/>
      <c r="H321" s="68">
        <v>650160</v>
      </c>
      <c r="I321" s="35">
        <f t="shared" si="4"/>
        <v>650160</v>
      </c>
      <c r="J321" s="35" t="str">
        <f>IF(B321="Subtotal",SUMIF($A$4:$A$500,A321,$I$4:$I$500)-I321,"")</f>
        <v/>
      </c>
    </row>
    <row r="322" spans="1:10" outlineLevel="4" x14ac:dyDescent="0.25">
      <c r="A322" s="63">
        <v>2016</v>
      </c>
      <c r="B322" s="15">
        <v>11</v>
      </c>
      <c r="C322" s="15">
        <v>97841</v>
      </c>
      <c r="D322" s="15" t="s">
        <v>643</v>
      </c>
      <c r="E322" s="15" t="s">
        <v>49</v>
      </c>
      <c r="F322" s="15" t="s">
        <v>644</v>
      </c>
      <c r="G322" s="67"/>
      <c r="H322" s="67">
        <v>282700</v>
      </c>
      <c r="I322" s="35">
        <f t="shared" si="4"/>
        <v>282700</v>
      </c>
      <c r="J322" s="35" t="str">
        <f>IF(B322="Subtotal",SUMIF($A$4:$A$500,A322,$I$4:$I$500)-I322,"")</f>
        <v/>
      </c>
    </row>
    <row r="323" spans="1:10" ht="30" outlineLevel="4" x14ac:dyDescent="0.25">
      <c r="A323" s="64">
        <v>2016</v>
      </c>
      <c r="B323" s="17">
        <v>11</v>
      </c>
      <c r="C323" s="17">
        <v>97842</v>
      </c>
      <c r="D323" s="17" t="s">
        <v>645</v>
      </c>
      <c r="E323" s="17" t="s">
        <v>49</v>
      </c>
      <c r="F323" s="17" t="s">
        <v>646</v>
      </c>
      <c r="G323" s="68"/>
      <c r="H323" s="68">
        <v>947160</v>
      </c>
      <c r="I323" s="35">
        <f t="shared" si="4"/>
        <v>947160</v>
      </c>
      <c r="J323" s="35" t="str">
        <f>IF(B323="Subtotal",SUMIF($A$4:$A$500,A323,$I$4:$I$500)-I323,"")</f>
        <v/>
      </c>
    </row>
    <row r="324" spans="1:10" ht="30" outlineLevel="4" x14ac:dyDescent="0.25">
      <c r="A324" s="63">
        <v>2016</v>
      </c>
      <c r="B324" s="15">
        <v>11</v>
      </c>
      <c r="C324" s="15">
        <v>97843</v>
      </c>
      <c r="D324" s="15" t="s">
        <v>647</v>
      </c>
      <c r="E324" s="15" t="s">
        <v>49</v>
      </c>
      <c r="F324" s="15" t="s">
        <v>648</v>
      </c>
      <c r="G324" s="67"/>
      <c r="H324" s="67">
        <v>544500</v>
      </c>
      <c r="I324" s="35">
        <f t="shared" si="4"/>
        <v>544500</v>
      </c>
      <c r="J324" s="35" t="str">
        <f>IF(B324="Subtotal",SUMIF($A$4:$A$500,A324,$I$4:$I$500)-I324,"")</f>
        <v/>
      </c>
    </row>
    <row r="325" spans="1:10" ht="30" outlineLevel="4" x14ac:dyDescent="0.25">
      <c r="A325" s="64">
        <v>2016</v>
      </c>
      <c r="B325" s="17">
        <v>11</v>
      </c>
      <c r="C325" s="17">
        <v>97844</v>
      </c>
      <c r="D325" s="17" t="s">
        <v>649</v>
      </c>
      <c r="E325" s="17" t="s">
        <v>49</v>
      </c>
      <c r="F325" s="17" t="s">
        <v>650</v>
      </c>
      <c r="G325" s="68"/>
      <c r="H325" s="68">
        <v>422400</v>
      </c>
      <c r="I325" s="35">
        <f t="shared" ref="I325:I379" si="5">IF(G325="",H325,G325)</f>
        <v>422400</v>
      </c>
      <c r="J325" s="35" t="str">
        <f>IF(B325="Subtotal",SUMIF($A$4:$A$500,A325,$I$4:$I$500)-I325,"")</f>
        <v/>
      </c>
    </row>
    <row r="326" spans="1:10" ht="30" outlineLevel="4" x14ac:dyDescent="0.25">
      <c r="A326" s="63">
        <v>2016</v>
      </c>
      <c r="B326" s="15">
        <v>11</v>
      </c>
      <c r="C326" s="15">
        <v>97846</v>
      </c>
      <c r="D326" s="15" t="s">
        <v>651</v>
      </c>
      <c r="E326" s="15" t="s">
        <v>49</v>
      </c>
      <c r="F326" s="15" t="s">
        <v>652</v>
      </c>
      <c r="G326" s="67"/>
      <c r="H326" s="67">
        <v>1710720</v>
      </c>
      <c r="I326" s="35">
        <f t="shared" si="5"/>
        <v>1710720</v>
      </c>
      <c r="J326" s="35" t="str">
        <f>IF(B326="Subtotal",SUMIF($A$4:$A$500,A326,$I$4:$I$500)-I326,"")</f>
        <v/>
      </c>
    </row>
    <row r="327" spans="1:10" ht="30" outlineLevel="4" x14ac:dyDescent="0.25">
      <c r="A327" s="64">
        <v>2016</v>
      </c>
      <c r="B327" s="17">
        <v>11</v>
      </c>
      <c r="C327" s="17">
        <v>97847</v>
      </c>
      <c r="D327" s="17" t="s">
        <v>653</v>
      </c>
      <c r="E327" s="17" t="s">
        <v>49</v>
      </c>
      <c r="F327" s="17" t="s">
        <v>654</v>
      </c>
      <c r="G327" s="68"/>
      <c r="H327" s="68">
        <v>1448033</v>
      </c>
      <c r="I327" s="35">
        <f t="shared" si="5"/>
        <v>1448033</v>
      </c>
      <c r="J327" s="35" t="str">
        <f>IF(B327="Subtotal",SUMIF($A$4:$A$500,A327,$I$4:$I$500)-I327,"")</f>
        <v/>
      </c>
    </row>
    <row r="328" spans="1:10" ht="30" outlineLevel="4" x14ac:dyDescent="0.25">
      <c r="A328" s="63">
        <v>2016</v>
      </c>
      <c r="B328" s="15">
        <v>11</v>
      </c>
      <c r="C328" s="15">
        <v>97848</v>
      </c>
      <c r="D328" s="15" t="s">
        <v>655</v>
      </c>
      <c r="E328" s="15" t="s">
        <v>49</v>
      </c>
      <c r="F328" s="15" t="s">
        <v>656</v>
      </c>
      <c r="G328" s="67"/>
      <c r="H328" s="67">
        <v>798600</v>
      </c>
      <c r="I328" s="35">
        <f t="shared" si="5"/>
        <v>798600</v>
      </c>
      <c r="J328" s="35" t="str">
        <f>IF(B328="Subtotal",SUMIF($A$4:$A$500,A328,$I$4:$I$500)-I328,"")</f>
        <v/>
      </c>
    </row>
    <row r="329" spans="1:10" ht="30" outlineLevel="4" x14ac:dyDescent="0.25">
      <c r="A329" s="64">
        <v>2016</v>
      </c>
      <c r="B329" s="17">
        <v>12</v>
      </c>
      <c r="C329" s="17">
        <v>79671</v>
      </c>
      <c r="D329" s="17" t="s">
        <v>657</v>
      </c>
      <c r="E329" s="17" t="s">
        <v>56</v>
      </c>
      <c r="F329" s="17" t="s">
        <v>658</v>
      </c>
      <c r="G329" s="68"/>
      <c r="H329" s="68">
        <v>40900000</v>
      </c>
      <c r="I329" s="35">
        <f t="shared" si="5"/>
        <v>40900000</v>
      </c>
      <c r="J329" s="35" t="str">
        <f>IF(B329="Subtotal",SUMIF($A$4:$A$500,A329,$I$4:$I$500)-I329,"")</f>
        <v/>
      </c>
    </row>
    <row r="330" spans="1:10" ht="60" outlineLevel="4" x14ac:dyDescent="0.25">
      <c r="A330" s="63">
        <v>2016</v>
      </c>
      <c r="B330" s="15">
        <v>12</v>
      </c>
      <c r="C330" s="15">
        <v>82388</v>
      </c>
      <c r="D330" s="15" t="s">
        <v>659</v>
      </c>
      <c r="E330" s="15" t="s">
        <v>49</v>
      </c>
      <c r="F330" s="15" t="s">
        <v>660</v>
      </c>
      <c r="G330" s="67"/>
      <c r="H330" s="67">
        <v>29700000</v>
      </c>
      <c r="I330" s="35">
        <f t="shared" si="5"/>
        <v>29700000</v>
      </c>
      <c r="J330" s="35" t="str">
        <f>IF(B330="Subtotal",SUMIF($A$4:$A$500,A330,$I$4:$I$500)-I330,"")</f>
        <v/>
      </c>
    </row>
    <row r="331" spans="1:10" ht="30.75" outlineLevel="4" thickBot="1" x14ac:dyDescent="0.3">
      <c r="A331" s="88">
        <v>2016</v>
      </c>
      <c r="B331" s="83">
        <v>12</v>
      </c>
      <c r="C331" s="83">
        <v>97497</v>
      </c>
      <c r="D331" s="83" t="s">
        <v>661</v>
      </c>
      <c r="E331" s="83" t="s">
        <v>49</v>
      </c>
      <c r="F331" s="83" t="s">
        <v>662</v>
      </c>
      <c r="G331" s="84"/>
      <c r="H331" s="84">
        <v>661579</v>
      </c>
      <c r="I331" s="35">
        <f t="shared" si="5"/>
        <v>661579</v>
      </c>
      <c r="J331" s="35" t="str">
        <f>IF(B331="Subtotal",SUMIF($A$4:$A$500,A331,$I$4:$I$500)-I331,"")</f>
        <v/>
      </c>
    </row>
    <row r="332" spans="1:10" ht="30.75" outlineLevel="3" thickBot="1" x14ac:dyDescent="0.3">
      <c r="A332" s="75">
        <v>2016</v>
      </c>
      <c r="B332" s="76" t="s">
        <v>19</v>
      </c>
      <c r="C332" s="76">
        <f>SUBTOTAL(3,C282:C331)</f>
        <v>50</v>
      </c>
      <c r="D332" s="76"/>
      <c r="E332" s="76"/>
      <c r="F332" s="76"/>
      <c r="G332" s="77"/>
      <c r="H332" s="78"/>
      <c r="I332" s="35">
        <f t="shared" si="5"/>
        <v>0</v>
      </c>
      <c r="J332" s="35" t="str">
        <f>IF(B332="Subtotal",SUMIF($A$4:$A$500,A332,$I$4:$I$500)-I332,"")</f>
        <v/>
      </c>
    </row>
    <row r="333" spans="1:10" ht="15.75" outlineLevel="2" thickBot="1" x14ac:dyDescent="0.3">
      <c r="A333" s="79">
        <v>2016</v>
      </c>
      <c r="B333" s="80" t="s">
        <v>720</v>
      </c>
      <c r="C333" s="80" t="s">
        <v>719</v>
      </c>
      <c r="D333" s="80"/>
      <c r="E333" s="80"/>
      <c r="F333" s="80"/>
      <c r="G333" s="81"/>
      <c r="H333" s="82">
        <v>127378990.68000001</v>
      </c>
      <c r="I333" s="35">
        <f t="shared" si="5"/>
        <v>127378990.68000001</v>
      </c>
      <c r="J333" s="35">
        <f>IF(B333="Subtotal",SUMIF($A$4:$A$500,A333,$I$4:$I$500)-I333,"")</f>
        <v>127378990.68000001</v>
      </c>
    </row>
    <row r="334" spans="1:10" outlineLevel="4" x14ac:dyDescent="0.25">
      <c r="A334" s="85">
        <v>2017</v>
      </c>
      <c r="B334" s="86">
        <v>3</v>
      </c>
      <c r="C334" s="86">
        <v>14821</v>
      </c>
      <c r="D334" s="86" t="s">
        <v>663</v>
      </c>
      <c r="E334" s="86" t="s">
        <v>46</v>
      </c>
      <c r="F334" s="86" t="s">
        <v>664</v>
      </c>
      <c r="G334" s="87"/>
      <c r="H334" s="87">
        <v>11264926</v>
      </c>
      <c r="I334" s="35">
        <f t="shared" si="5"/>
        <v>11264926</v>
      </c>
      <c r="J334" s="35" t="str">
        <f>IF(B334="Subtotal",SUMIF($A$4:$A$500,A334,$I$4:$I$500)-I334,"")</f>
        <v/>
      </c>
    </row>
    <row r="335" spans="1:10" ht="45" outlineLevel="4" x14ac:dyDescent="0.25">
      <c r="A335" s="64">
        <v>2017</v>
      </c>
      <c r="B335" s="17">
        <v>3</v>
      </c>
      <c r="C335" s="17">
        <v>93992</v>
      </c>
      <c r="D335" s="17" t="s">
        <v>665</v>
      </c>
      <c r="E335" s="17" t="s">
        <v>49</v>
      </c>
      <c r="F335" s="17" t="s">
        <v>666</v>
      </c>
      <c r="G335" s="68"/>
      <c r="H335" s="68">
        <v>956000</v>
      </c>
      <c r="I335" s="35">
        <f t="shared" si="5"/>
        <v>956000</v>
      </c>
      <c r="J335" s="35" t="str">
        <f>IF(B335="Subtotal",SUMIF($A$4:$A$500,A335,$I$4:$I$500)-I335,"")</f>
        <v/>
      </c>
    </row>
    <row r="336" spans="1:10" ht="45" outlineLevel="4" x14ac:dyDescent="0.25">
      <c r="A336" s="63">
        <v>2017</v>
      </c>
      <c r="B336" s="15">
        <v>4</v>
      </c>
      <c r="C336" s="15">
        <v>93501</v>
      </c>
      <c r="D336" s="15" t="s">
        <v>667</v>
      </c>
      <c r="E336" s="15" t="s">
        <v>174</v>
      </c>
      <c r="F336" s="15" t="s">
        <v>668</v>
      </c>
      <c r="G336" s="67"/>
      <c r="H336" s="67">
        <v>103969000</v>
      </c>
      <c r="I336" s="35">
        <f t="shared" si="5"/>
        <v>103969000</v>
      </c>
      <c r="J336" s="35" t="str">
        <f>IF(B336="Subtotal",SUMIF($A$4:$A$500,A336,$I$4:$I$500)-I336,"")</f>
        <v/>
      </c>
    </row>
    <row r="337" spans="1:10" ht="45" outlineLevel="4" x14ac:dyDescent="0.25">
      <c r="A337" s="64">
        <v>2017</v>
      </c>
      <c r="B337" s="17">
        <v>5</v>
      </c>
      <c r="C337" s="17">
        <v>98579</v>
      </c>
      <c r="D337" s="17" t="s">
        <v>669</v>
      </c>
      <c r="E337" s="17" t="s">
        <v>49</v>
      </c>
      <c r="F337" s="17" t="s">
        <v>670</v>
      </c>
      <c r="G337" s="68"/>
      <c r="H337" s="68">
        <v>1009470</v>
      </c>
      <c r="I337" s="35">
        <f t="shared" si="5"/>
        <v>1009470</v>
      </c>
      <c r="J337" s="35" t="str">
        <f>IF(B337="Subtotal",SUMIF($A$4:$A$500,A337,$I$4:$I$500)-I337,"")</f>
        <v/>
      </c>
    </row>
    <row r="338" spans="1:10" ht="45" outlineLevel="4" x14ac:dyDescent="0.25">
      <c r="A338" s="63">
        <v>2017</v>
      </c>
      <c r="B338" s="15">
        <v>5</v>
      </c>
      <c r="C338" s="15">
        <v>98580</v>
      </c>
      <c r="D338" s="15" t="s">
        <v>671</v>
      </c>
      <c r="E338" s="15" t="s">
        <v>49</v>
      </c>
      <c r="F338" s="15" t="s">
        <v>672</v>
      </c>
      <c r="G338" s="67"/>
      <c r="H338" s="67">
        <v>1074150</v>
      </c>
      <c r="I338" s="35">
        <f t="shared" si="5"/>
        <v>1074150</v>
      </c>
      <c r="J338" s="35" t="str">
        <f>IF(B338="Subtotal",SUMIF($A$4:$A$500,A338,$I$4:$I$500)-I338,"")</f>
        <v/>
      </c>
    </row>
    <row r="339" spans="1:10" ht="60" outlineLevel="4" x14ac:dyDescent="0.25">
      <c r="A339" s="64">
        <v>2017</v>
      </c>
      <c r="B339" s="17">
        <v>5</v>
      </c>
      <c r="C339" s="17">
        <v>98581</v>
      </c>
      <c r="D339" s="17" t="s">
        <v>673</v>
      </c>
      <c r="E339" s="17" t="s">
        <v>49</v>
      </c>
      <c r="F339" s="17" t="s">
        <v>674</v>
      </c>
      <c r="G339" s="68"/>
      <c r="H339" s="68">
        <v>532224</v>
      </c>
      <c r="I339" s="35">
        <f t="shared" si="5"/>
        <v>532224</v>
      </c>
      <c r="J339" s="35" t="str">
        <f>IF(B339="Subtotal",SUMIF($A$4:$A$500,A339,$I$4:$I$500)-I339,"")</f>
        <v/>
      </c>
    </row>
    <row r="340" spans="1:10" ht="60.75" outlineLevel="4" thickBot="1" x14ac:dyDescent="0.3">
      <c r="A340" s="69">
        <v>2017</v>
      </c>
      <c r="B340" s="70">
        <v>8</v>
      </c>
      <c r="C340" s="70">
        <v>96450</v>
      </c>
      <c r="D340" s="70" t="s">
        <v>675</v>
      </c>
      <c r="E340" s="70" t="s">
        <v>49</v>
      </c>
      <c r="F340" s="70" t="s">
        <v>676</v>
      </c>
      <c r="G340" s="71"/>
      <c r="H340" s="71">
        <v>2295000</v>
      </c>
      <c r="I340" s="35">
        <f t="shared" si="5"/>
        <v>2295000</v>
      </c>
      <c r="J340" s="35" t="str">
        <f>IF(B340="Subtotal",SUMIF($A$4:$A$500,A340,$I$4:$I$500)-I340,"")</f>
        <v/>
      </c>
    </row>
    <row r="341" spans="1:10" ht="30.75" outlineLevel="3" thickBot="1" x14ac:dyDescent="0.3">
      <c r="A341" s="75">
        <v>2017</v>
      </c>
      <c r="B341" s="76" t="s">
        <v>19</v>
      </c>
      <c r="C341" s="76">
        <f>SUBTOTAL(3,C334:C340)</f>
        <v>7</v>
      </c>
      <c r="D341" s="76"/>
      <c r="E341" s="76"/>
      <c r="F341" s="76"/>
      <c r="G341" s="77"/>
      <c r="H341" s="78"/>
      <c r="I341" s="35">
        <f t="shared" si="5"/>
        <v>0</v>
      </c>
      <c r="J341" s="35" t="str">
        <f>IF(B341="Subtotal",SUMIF($A$4:$A$500,A341,$I$4:$I$500)-I341,"")</f>
        <v/>
      </c>
    </row>
    <row r="342" spans="1:10" ht="15.75" outlineLevel="2" thickBot="1" x14ac:dyDescent="0.3">
      <c r="A342" s="79">
        <v>2017</v>
      </c>
      <c r="B342" s="80" t="s">
        <v>720</v>
      </c>
      <c r="C342" s="80" t="s">
        <v>719</v>
      </c>
      <c r="D342" s="80"/>
      <c r="E342" s="80"/>
      <c r="F342" s="80"/>
      <c r="G342" s="81"/>
      <c r="H342" s="82">
        <v>121100770</v>
      </c>
      <c r="I342" s="35">
        <f t="shared" si="5"/>
        <v>121100770</v>
      </c>
      <c r="J342" s="35">
        <f>IF(B342="Subtotal",SUMIF($A$4:$A$500,A342,$I$4:$I$500)-I342,"")</f>
        <v>121100770</v>
      </c>
    </row>
    <row r="343" spans="1:10" ht="60" outlineLevel="4" x14ac:dyDescent="0.25">
      <c r="A343" s="72">
        <v>2018</v>
      </c>
      <c r="B343" s="73">
        <v>8</v>
      </c>
      <c r="C343" s="73">
        <v>98689</v>
      </c>
      <c r="D343" s="73" t="s">
        <v>677</v>
      </c>
      <c r="E343" s="73" t="s">
        <v>43</v>
      </c>
      <c r="F343" s="73" t="s">
        <v>678</v>
      </c>
      <c r="G343" s="74"/>
      <c r="H343" s="74"/>
      <c r="I343" s="35">
        <f t="shared" si="5"/>
        <v>0</v>
      </c>
      <c r="J343" s="35" t="str">
        <f>IF(B343="Subtotal",SUMIF($A$4:$A$500,A343,$I$4:$I$500)-I343,"")</f>
        <v/>
      </c>
    </row>
    <row r="344" spans="1:10" ht="30" outlineLevel="4" x14ac:dyDescent="0.25">
      <c r="A344" s="63">
        <v>2018</v>
      </c>
      <c r="B344" s="15">
        <v>9</v>
      </c>
      <c r="C344" s="15">
        <v>93983</v>
      </c>
      <c r="D344" s="15" t="s">
        <v>679</v>
      </c>
      <c r="E344" s="15" t="s">
        <v>49</v>
      </c>
      <c r="F344" s="15" t="s">
        <v>680</v>
      </c>
      <c r="G344" s="67"/>
      <c r="H344" s="67">
        <v>1578785</v>
      </c>
      <c r="I344" s="35">
        <f t="shared" si="5"/>
        <v>1578785</v>
      </c>
      <c r="J344" s="35" t="str">
        <f>IF(B344="Subtotal",SUMIF($A$4:$A$500,A344,$I$4:$I$500)-I344,"")</f>
        <v/>
      </c>
    </row>
    <row r="345" spans="1:10" outlineLevel="4" x14ac:dyDescent="0.25">
      <c r="A345" s="64">
        <v>2018</v>
      </c>
      <c r="B345" s="17">
        <v>10</v>
      </c>
      <c r="C345" s="17">
        <v>93151</v>
      </c>
      <c r="D345" s="17" t="s">
        <v>681</v>
      </c>
      <c r="E345" s="17" t="s">
        <v>49</v>
      </c>
      <c r="F345" s="17" t="s">
        <v>682</v>
      </c>
      <c r="G345" s="68"/>
      <c r="H345" s="68">
        <v>290000</v>
      </c>
      <c r="I345" s="35">
        <f t="shared" si="5"/>
        <v>290000</v>
      </c>
      <c r="J345" s="35" t="str">
        <f>IF(B345="Subtotal",SUMIF($A$4:$A$500,A345,$I$4:$I$500)-I345,"")</f>
        <v/>
      </c>
    </row>
    <row r="346" spans="1:10" ht="30" outlineLevel="4" x14ac:dyDescent="0.25">
      <c r="A346" s="63">
        <v>2018</v>
      </c>
      <c r="B346" s="15">
        <v>10</v>
      </c>
      <c r="C346" s="15">
        <v>96485</v>
      </c>
      <c r="D346" s="15" t="s">
        <v>683</v>
      </c>
      <c r="E346" s="15" t="s">
        <v>34</v>
      </c>
      <c r="F346" s="15" t="s">
        <v>684</v>
      </c>
      <c r="G346" s="67"/>
      <c r="H346" s="67">
        <v>1712000</v>
      </c>
      <c r="I346" s="35">
        <f t="shared" si="5"/>
        <v>1712000</v>
      </c>
      <c r="J346" s="35" t="str">
        <f>IF(B346="Subtotal",SUMIF($A$4:$A$500,A346,$I$4:$I$500)-I346,"")</f>
        <v/>
      </c>
    </row>
    <row r="347" spans="1:10" ht="15.75" outlineLevel="4" thickBot="1" x14ac:dyDescent="0.3">
      <c r="A347" s="88">
        <v>2018</v>
      </c>
      <c r="B347" s="83">
        <v>10</v>
      </c>
      <c r="C347" s="83">
        <v>98755</v>
      </c>
      <c r="D347" s="83" t="s">
        <v>685</v>
      </c>
      <c r="E347" s="83" t="s">
        <v>49</v>
      </c>
      <c r="F347" s="83" t="s">
        <v>686</v>
      </c>
      <c r="G347" s="84"/>
      <c r="H347" s="84">
        <v>638000</v>
      </c>
      <c r="I347" s="35">
        <f t="shared" si="5"/>
        <v>638000</v>
      </c>
      <c r="J347" s="35" t="str">
        <f>IF(B347="Subtotal",SUMIF($A$4:$A$500,A347,$I$4:$I$500)-I347,"")</f>
        <v/>
      </c>
    </row>
    <row r="348" spans="1:10" ht="30.75" outlineLevel="3" thickBot="1" x14ac:dyDescent="0.3">
      <c r="A348" s="75">
        <v>2018</v>
      </c>
      <c r="B348" s="76" t="s">
        <v>19</v>
      </c>
      <c r="C348" s="76">
        <f>SUBTOTAL(3,C343:C347)</f>
        <v>5</v>
      </c>
      <c r="D348" s="76"/>
      <c r="E348" s="76"/>
      <c r="F348" s="76"/>
      <c r="G348" s="77"/>
      <c r="H348" s="78"/>
      <c r="I348" s="35">
        <f t="shared" si="5"/>
        <v>0</v>
      </c>
      <c r="J348" s="35" t="str">
        <f>IF(B348="Subtotal",SUMIF($A$4:$A$500,A348,$I$4:$I$500)-I348,"")</f>
        <v/>
      </c>
    </row>
    <row r="349" spans="1:10" ht="15.75" outlineLevel="2" thickBot="1" x14ac:dyDescent="0.3">
      <c r="A349" s="79">
        <v>2018</v>
      </c>
      <c r="B349" s="80" t="s">
        <v>720</v>
      </c>
      <c r="C349" s="80" t="s">
        <v>719</v>
      </c>
      <c r="D349" s="80"/>
      <c r="E349" s="80"/>
      <c r="F349" s="80"/>
      <c r="G349" s="81"/>
      <c r="H349" s="82">
        <v>4218785</v>
      </c>
      <c r="I349" s="35">
        <f t="shared" si="5"/>
        <v>4218785</v>
      </c>
      <c r="J349" s="35">
        <f>IF(B349="Subtotal",SUMIF($A$4:$A$500,A349,$I$4:$I$500)-I349,"")</f>
        <v>4218785</v>
      </c>
    </row>
    <row r="350" spans="1:10" ht="45" outlineLevel="4" x14ac:dyDescent="0.25">
      <c r="A350" s="85">
        <v>2019</v>
      </c>
      <c r="B350" s="86">
        <v>8</v>
      </c>
      <c r="C350" s="86">
        <v>88679</v>
      </c>
      <c r="D350" s="86" t="s">
        <v>687</v>
      </c>
      <c r="E350" s="86" t="s">
        <v>59</v>
      </c>
      <c r="F350" s="86" t="s">
        <v>688</v>
      </c>
      <c r="G350" s="87"/>
      <c r="H350" s="87">
        <v>16663900</v>
      </c>
      <c r="I350" s="35">
        <f t="shared" si="5"/>
        <v>16663900</v>
      </c>
      <c r="J350" s="35" t="str">
        <f>IF(B350="Subtotal",SUMIF($A$4:$A$500,A350,$I$4:$I$500)-I350,"")</f>
        <v/>
      </c>
    </row>
    <row r="351" spans="1:10" ht="45" outlineLevel="4" x14ac:dyDescent="0.25">
      <c r="A351" s="64">
        <v>2019</v>
      </c>
      <c r="B351" s="17">
        <v>8</v>
      </c>
      <c r="C351" s="17">
        <v>98685</v>
      </c>
      <c r="D351" s="17" t="s">
        <v>689</v>
      </c>
      <c r="E351" s="17" t="s">
        <v>690</v>
      </c>
      <c r="F351" s="17" t="s">
        <v>691</v>
      </c>
      <c r="G351" s="68"/>
      <c r="H351" s="68"/>
      <c r="I351" s="35">
        <f t="shared" si="5"/>
        <v>0</v>
      </c>
      <c r="J351" s="35" t="str">
        <f>IF(B351="Subtotal",SUMIF($A$4:$A$500,A351,$I$4:$I$500)-I351,"")</f>
        <v/>
      </c>
    </row>
    <row r="352" spans="1:10" ht="60" outlineLevel="4" x14ac:dyDescent="0.25">
      <c r="A352" s="63">
        <v>2019</v>
      </c>
      <c r="B352" s="15">
        <v>8</v>
      </c>
      <c r="C352" s="15">
        <v>98687</v>
      </c>
      <c r="D352" s="15" t="s">
        <v>692</v>
      </c>
      <c r="E352" s="15" t="s">
        <v>693</v>
      </c>
      <c r="F352" s="15" t="s">
        <v>694</v>
      </c>
      <c r="G352" s="67"/>
      <c r="H352" s="67"/>
      <c r="I352" s="35">
        <f t="shared" si="5"/>
        <v>0</v>
      </c>
      <c r="J352" s="35" t="str">
        <f>IF(B352="Subtotal",SUMIF($A$4:$A$500,A352,$I$4:$I$500)-I352,"")</f>
        <v/>
      </c>
    </row>
    <row r="353" spans="1:10" ht="30" outlineLevel="4" x14ac:dyDescent="0.25">
      <c r="A353" s="64">
        <v>2019</v>
      </c>
      <c r="B353" s="17">
        <v>10</v>
      </c>
      <c r="C353" s="17">
        <v>97090</v>
      </c>
      <c r="D353" s="17" t="s">
        <v>695</v>
      </c>
      <c r="E353" s="17" t="s">
        <v>49</v>
      </c>
      <c r="F353" s="17" t="s">
        <v>696</v>
      </c>
      <c r="G353" s="68"/>
      <c r="H353" s="68">
        <v>533000</v>
      </c>
      <c r="I353" s="35">
        <f t="shared" si="5"/>
        <v>533000</v>
      </c>
      <c r="J353" s="35" t="str">
        <f>IF(B353="Subtotal",SUMIF($A$4:$A$500,A353,$I$4:$I$500)-I353,"")</f>
        <v/>
      </c>
    </row>
    <row r="354" spans="1:10" outlineLevel="4" x14ac:dyDescent="0.25">
      <c r="A354" s="63">
        <v>2019</v>
      </c>
      <c r="B354" s="15">
        <v>10</v>
      </c>
      <c r="C354" s="15">
        <v>98347</v>
      </c>
      <c r="D354" s="15" t="s">
        <v>697</v>
      </c>
      <c r="E354" s="15" t="s">
        <v>121</v>
      </c>
      <c r="F354" s="15" t="s">
        <v>698</v>
      </c>
      <c r="G354" s="67"/>
      <c r="H354" s="67"/>
      <c r="I354" s="35">
        <f t="shared" si="5"/>
        <v>0</v>
      </c>
      <c r="J354" s="35" t="str">
        <f>IF(B354="Subtotal",SUMIF($A$4:$A$500,A354,$I$4:$I$500)-I354,"")</f>
        <v/>
      </c>
    </row>
    <row r="355" spans="1:10" ht="15.75" outlineLevel="4" thickBot="1" x14ac:dyDescent="0.3">
      <c r="A355" s="88">
        <v>2019</v>
      </c>
      <c r="B355" s="83">
        <v>10</v>
      </c>
      <c r="C355" s="83">
        <v>98349</v>
      </c>
      <c r="D355" s="83" t="s">
        <v>699</v>
      </c>
      <c r="E355" s="83" t="s">
        <v>121</v>
      </c>
      <c r="F355" s="83" t="s">
        <v>700</v>
      </c>
      <c r="G355" s="84"/>
      <c r="H355" s="84"/>
      <c r="I355" s="35">
        <f t="shared" si="5"/>
        <v>0</v>
      </c>
      <c r="J355" s="35" t="str">
        <f>IF(B355="Subtotal",SUMIF($A$4:$A$500,A355,$I$4:$I$500)-I355,"")</f>
        <v/>
      </c>
    </row>
    <row r="356" spans="1:10" ht="30.75" outlineLevel="3" thickBot="1" x14ac:dyDescent="0.3">
      <c r="A356" s="75">
        <v>2019</v>
      </c>
      <c r="B356" s="76" t="s">
        <v>19</v>
      </c>
      <c r="C356" s="76">
        <f>SUBTOTAL(3,C350:C355)</f>
        <v>6</v>
      </c>
      <c r="D356" s="76"/>
      <c r="E356" s="76"/>
      <c r="F356" s="76"/>
      <c r="G356" s="77"/>
      <c r="H356" s="78"/>
      <c r="I356" s="35">
        <f t="shared" si="5"/>
        <v>0</v>
      </c>
      <c r="J356" s="35" t="str">
        <f>IF(B356="Subtotal",SUMIF($A$4:$A$500,A356,$I$4:$I$500)-I356,"")</f>
        <v/>
      </c>
    </row>
    <row r="357" spans="1:10" ht="15.75" outlineLevel="2" thickBot="1" x14ac:dyDescent="0.3">
      <c r="A357" s="79">
        <v>2019</v>
      </c>
      <c r="B357" s="80" t="s">
        <v>720</v>
      </c>
      <c r="C357" s="80" t="s">
        <v>719</v>
      </c>
      <c r="D357" s="80"/>
      <c r="E357" s="80"/>
      <c r="F357" s="80"/>
      <c r="G357" s="81"/>
      <c r="H357" s="82">
        <v>17196900</v>
      </c>
      <c r="I357" s="35">
        <f t="shared" si="5"/>
        <v>17196900</v>
      </c>
      <c r="J357" s="35">
        <f>IF(B357="Subtotal",SUMIF($A$4:$A$500,A357,$I$4:$I$500)-I357,"")</f>
        <v>17196900</v>
      </c>
    </row>
    <row r="358" spans="1:10" outlineLevel="4" x14ac:dyDescent="0.25">
      <c r="A358" s="85">
        <v>2020</v>
      </c>
      <c r="B358" s="86">
        <v>6</v>
      </c>
      <c r="C358" s="86">
        <v>98357</v>
      </c>
      <c r="D358" s="86" t="s">
        <v>701</v>
      </c>
      <c r="E358" s="86" t="s">
        <v>70</v>
      </c>
      <c r="F358" s="86" t="s">
        <v>702</v>
      </c>
      <c r="G358" s="87"/>
      <c r="H358" s="87">
        <v>1100000</v>
      </c>
      <c r="I358" s="35">
        <f t="shared" si="5"/>
        <v>1100000</v>
      </c>
      <c r="J358" s="35" t="str">
        <f>IF(B358="Subtotal",SUMIF($A$4:$A$500,A358,$I$4:$I$500)-I358,"")</f>
        <v/>
      </c>
    </row>
    <row r="359" spans="1:10" ht="45" outlineLevel="4" x14ac:dyDescent="0.25">
      <c r="A359" s="64">
        <v>2020</v>
      </c>
      <c r="B359" s="17">
        <v>7</v>
      </c>
      <c r="C359" s="17">
        <v>87081</v>
      </c>
      <c r="D359" s="17" t="s">
        <v>703</v>
      </c>
      <c r="E359" s="17" t="s">
        <v>301</v>
      </c>
      <c r="F359" s="17" t="s">
        <v>704</v>
      </c>
      <c r="G359" s="68"/>
      <c r="H359" s="68">
        <v>4985000</v>
      </c>
      <c r="I359" s="35">
        <f t="shared" si="5"/>
        <v>4985000</v>
      </c>
      <c r="J359" s="35" t="str">
        <f>IF(B359="Subtotal",SUMIF($A$4:$A$500,A359,$I$4:$I$500)-I359,"")</f>
        <v/>
      </c>
    </row>
    <row r="360" spans="1:10" ht="30" outlineLevel="4" x14ac:dyDescent="0.25">
      <c r="A360" s="63">
        <v>2020</v>
      </c>
      <c r="B360" s="15">
        <v>8</v>
      </c>
      <c r="C360" s="15">
        <v>89077</v>
      </c>
      <c r="D360" s="15" t="s">
        <v>705</v>
      </c>
      <c r="E360" s="15" t="s">
        <v>301</v>
      </c>
      <c r="F360" s="15" t="s">
        <v>706</v>
      </c>
      <c r="G360" s="67"/>
      <c r="H360" s="67">
        <v>117564200</v>
      </c>
      <c r="I360" s="35">
        <f t="shared" si="5"/>
        <v>117564200</v>
      </c>
      <c r="J360" s="35" t="str">
        <f>IF(B360="Subtotal",SUMIF($A$4:$A$500,A360,$I$4:$I$500)-I360,"")</f>
        <v/>
      </c>
    </row>
    <row r="361" spans="1:10" ht="45" outlineLevel="4" x14ac:dyDescent="0.25">
      <c r="A361" s="64">
        <v>2020</v>
      </c>
      <c r="B361" s="17">
        <v>8</v>
      </c>
      <c r="C361" s="17">
        <v>98688</v>
      </c>
      <c r="D361" s="17" t="s">
        <v>707</v>
      </c>
      <c r="E361" s="17" t="s">
        <v>708</v>
      </c>
      <c r="F361" s="17" t="s">
        <v>709</v>
      </c>
      <c r="G361" s="68"/>
      <c r="H361" s="68">
        <v>2782000</v>
      </c>
      <c r="I361" s="35">
        <f t="shared" si="5"/>
        <v>2782000</v>
      </c>
      <c r="J361" s="35" t="str">
        <f>IF(B361="Subtotal",SUMIF($A$4:$A$500,A361,$I$4:$I$500)-I361,"")</f>
        <v/>
      </c>
    </row>
    <row r="362" spans="1:10" ht="30.75" outlineLevel="4" thickBot="1" x14ac:dyDescent="0.3">
      <c r="A362" s="69">
        <v>2020</v>
      </c>
      <c r="B362" s="70">
        <v>10</v>
      </c>
      <c r="C362" s="70">
        <v>98310</v>
      </c>
      <c r="D362" s="70" t="s">
        <v>710</v>
      </c>
      <c r="E362" s="70" t="s">
        <v>34</v>
      </c>
      <c r="F362" s="70" t="s">
        <v>711</v>
      </c>
      <c r="G362" s="71"/>
      <c r="H362" s="71"/>
      <c r="I362" s="35">
        <f t="shared" si="5"/>
        <v>0</v>
      </c>
      <c r="J362" s="35" t="str">
        <f>IF(B362="Subtotal",SUMIF($A$4:$A$500,A362,$I$4:$I$500)-I362,"")</f>
        <v/>
      </c>
    </row>
    <row r="363" spans="1:10" ht="30.75" outlineLevel="3" thickBot="1" x14ac:dyDescent="0.3">
      <c r="A363" s="75">
        <v>2020</v>
      </c>
      <c r="B363" s="76" t="s">
        <v>19</v>
      </c>
      <c r="C363" s="76">
        <f>SUBTOTAL(3,C358:C362)</f>
        <v>5</v>
      </c>
      <c r="D363" s="76"/>
      <c r="E363" s="76"/>
      <c r="F363" s="76"/>
      <c r="G363" s="77"/>
      <c r="H363" s="78"/>
      <c r="I363" s="35">
        <f t="shared" si="5"/>
        <v>0</v>
      </c>
      <c r="J363" s="35" t="str">
        <f>IF(B363="Subtotal",SUMIF($A$4:$A$500,A363,$I$4:$I$500)-I363,"")</f>
        <v/>
      </c>
    </row>
    <row r="364" spans="1:10" ht="15.75" outlineLevel="2" thickBot="1" x14ac:dyDescent="0.3">
      <c r="A364" s="79">
        <v>2020</v>
      </c>
      <c r="B364" s="80" t="s">
        <v>720</v>
      </c>
      <c r="C364" s="80" t="s">
        <v>719</v>
      </c>
      <c r="D364" s="80"/>
      <c r="E364" s="80"/>
      <c r="F364" s="80"/>
      <c r="G364" s="81"/>
      <c r="H364" s="82">
        <v>126431200</v>
      </c>
      <c r="I364" s="35">
        <f t="shared" si="5"/>
        <v>126431200</v>
      </c>
      <c r="J364" s="35">
        <f>IF(B364="Subtotal",SUMIF($A$4:$A$500,A364,$I$4:$I$500)-I364,"")</f>
        <v>126431200</v>
      </c>
    </row>
    <row r="365" spans="1:10" ht="15.75" outlineLevel="4" thickBot="1" x14ac:dyDescent="0.3">
      <c r="A365" s="89">
        <v>2021</v>
      </c>
      <c r="B365" s="90">
        <v>10</v>
      </c>
      <c r="C365" s="90">
        <v>98359</v>
      </c>
      <c r="D365" s="90" t="s">
        <v>712</v>
      </c>
      <c r="E365" s="90" t="s">
        <v>121</v>
      </c>
      <c r="F365" s="90" t="s">
        <v>713</v>
      </c>
      <c r="G365" s="91"/>
      <c r="H365" s="91"/>
      <c r="I365" s="35">
        <f t="shared" si="5"/>
        <v>0</v>
      </c>
      <c r="J365" s="35" t="str">
        <f>IF(B365="Subtotal",SUMIF($A$4:$A$500,A365,$I$4:$I$500)-I365,"")</f>
        <v/>
      </c>
    </row>
    <row r="366" spans="1:10" ht="30.75" outlineLevel="3" thickBot="1" x14ac:dyDescent="0.3">
      <c r="A366" s="75">
        <v>2021</v>
      </c>
      <c r="B366" s="76" t="s">
        <v>19</v>
      </c>
      <c r="C366" s="76">
        <f>SUBTOTAL(3,C365:C365)</f>
        <v>1</v>
      </c>
      <c r="D366" s="76"/>
      <c r="E366" s="76"/>
      <c r="F366" s="76"/>
      <c r="G366" s="77"/>
      <c r="H366" s="78"/>
      <c r="I366" s="35">
        <f t="shared" si="5"/>
        <v>0</v>
      </c>
      <c r="J366" s="35" t="str">
        <f>IF(B366="Subtotal",SUMIF($A$4:$A$500,A366,$I$4:$I$500)-I366,"")</f>
        <v/>
      </c>
    </row>
    <row r="367" spans="1:10" ht="15.75" outlineLevel="2" thickBot="1" x14ac:dyDescent="0.3">
      <c r="A367" s="79">
        <v>2021</v>
      </c>
      <c r="B367" s="80" t="s">
        <v>720</v>
      </c>
      <c r="C367" s="80" t="s">
        <v>719</v>
      </c>
      <c r="D367" s="80"/>
      <c r="E367" s="80"/>
      <c r="F367" s="80"/>
      <c r="G367" s="81"/>
      <c r="H367" s="82">
        <v>0</v>
      </c>
      <c r="I367" s="35">
        <f t="shared" si="5"/>
        <v>0</v>
      </c>
      <c r="J367" s="35">
        <f>IF(B367="Subtotal",SUMIF($A$4:$A$500,A367,$I$4:$I$500)-I367,"")</f>
        <v>0</v>
      </c>
    </row>
    <row r="368" spans="1:10" ht="15.75" outlineLevel="4" thickBot="1" x14ac:dyDescent="0.3">
      <c r="A368" s="92">
        <v>2024</v>
      </c>
      <c r="B368" s="93">
        <v>10</v>
      </c>
      <c r="C368" s="93">
        <v>98314</v>
      </c>
      <c r="D368" s="93" t="s">
        <v>714</v>
      </c>
      <c r="E368" s="93" t="s">
        <v>34</v>
      </c>
      <c r="F368" s="93" t="s">
        <v>715</v>
      </c>
      <c r="G368" s="94"/>
      <c r="H368" s="94">
        <v>550000</v>
      </c>
      <c r="I368" s="35">
        <f t="shared" si="5"/>
        <v>550000</v>
      </c>
      <c r="J368" s="35" t="str">
        <f>IF(B368="Subtotal",SUMIF($A$4:$A$500,A368,$I$4:$I$500)-I368,"")</f>
        <v/>
      </c>
    </row>
    <row r="369" spans="1:10" ht="30.75" outlineLevel="3" thickBot="1" x14ac:dyDescent="0.3">
      <c r="A369" s="75">
        <v>2024</v>
      </c>
      <c r="B369" s="76" t="s">
        <v>19</v>
      </c>
      <c r="C369" s="76">
        <f>SUBTOTAL(3,C368:C368)</f>
        <v>1</v>
      </c>
      <c r="D369" s="76"/>
      <c r="E369" s="76"/>
      <c r="F369" s="76"/>
      <c r="G369" s="77"/>
      <c r="H369" s="78"/>
      <c r="I369" s="35">
        <f t="shared" si="5"/>
        <v>0</v>
      </c>
      <c r="J369" s="35" t="str">
        <f>IF(B369="Subtotal",SUMIF($A$4:$A$500,A369,$I$4:$I$500)-I369,"")</f>
        <v/>
      </c>
    </row>
    <row r="370" spans="1:10" ht="15.75" outlineLevel="2" thickBot="1" x14ac:dyDescent="0.3">
      <c r="A370" s="79">
        <v>2024</v>
      </c>
      <c r="B370" s="80" t="s">
        <v>720</v>
      </c>
      <c r="C370" s="80" t="s">
        <v>719</v>
      </c>
      <c r="D370" s="80"/>
      <c r="E370" s="80"/>
      <c r="F370" s="80"/>
      <c r="G370" s="81"/>
      <c r="H370" s="82">
        <v>550000</v>
      </c>
      <c r="I370" s="35">
        <f t="shared" si="5"/>
        <v>550000</v>
      </c>
      <c r="J370" s="35">
        <f>IF(B370="Subtotal",SUMIF($A$4:$A$500,A370,$I$4:$I$500)-I370,"")</f>
        <v>550000</v>
      </c>
    </row>
    <row r="371" spans="1:10" ht="45.75" outlineLevel="4" thickBot="1" x14ac:dyDescent="0.3">
      <c r="A371" s="89">
        <v>2025</v>
      </c>
      <c r="B371" s="90">
        <v>6</v>
      </c>
      <c r="C371" s="90">
        <v>93605</v>
      </c>
      <c r="D371" s="90" t="s">
        <v>716</v>
      </c>
      <c r="E371" s="90" t="s">
        <v>344</v>
      </c>
      <c r="F371" s="90" t="s">
        <v>717</v>
      </c>
      <c r="G371" s="91"/>
      <c r="H371" s="91">
        <v>11000000</v>
      </c>
      <c r="I371" s="35">
        <f t="shared" si="5"/>
        <v>11000000</v>
      </c>
      <c r="J371" s="35" t="str">
        <f>IF(B371="Subtotal",SUMIF($A$4:$A$500,A371,$I$4:$I$500)-I371,"")</f>
        <v/>
      </c>
    </row>
    <row r="372" spans="1:10" ht="30.75" outlineLevel="3" thickBot="1" x14ac:dyDescent="0.3">
      <c r="A372" s="75">
        <v>2025</v>
      </c>
      <c r="B372" s="76" t="s">
        <v>19</v>
      </c>
      <c r="C372" s="76">
        <f>SUBTOTAL(3,C371:C371)</f>
        <v>1</v>
      </c>
      <c r="D372" s="76"/>
      <c r="E372" s="76"/>
      <c r="F372" s="76"/>
      <c r="G372" s="77"/>
      <c r="H372" s="78"/>
      <c r="I372" s="35">
        <f t="shared" si="5"/>
        <v>0</v>
      </c>
      <c r="J372" s="35" t="str">
        <f>IF(B372="Subtotal",SUMIF($A$4:$A$500,A372,$I$4:$I$500)-I372,"")</f>
        <v/>
      </c>
    </row>
    <row r="373" spans="1:10" ht="15.75" outlineLevel="2" thickBot="1" x14ac:dyDescent="0.3">
      <c r="A373" s="79">
        <v>2025</v>
      </c>
      <c r="B373" s="80" t="s">
        <v>720</v>
      </c>
      <c r="C373" s="80" t="s">
        <v>719</v>
      </c>
      <c r="D373" s="80"/>
      <c r="E373" s="80"/>
      <c r="F373" s="80"/>
      <c r="G373" s="81"/>
      <c r="H373" s="82">
        <v>11000000</v>
      </c>
      <c r="I373" s="35">
        <f t="shared" si="5"/>
        <v>11000000</v>
      </c>
      <c r="J373" s="35">
        <f>IF(B373="Subtotal",SUMIF($A$4:$A$500,A373,$I$4:$I$500)-I373,"")</f>
        <v>11000000</v>
      </c>
    </row>
    <row r="374" spans="1:10" ht="45" outlineLevel="4" x14ac:dyDescent="0.25">
      <c r="A374" s="85" t="s">
        <v>718</v>
      </c>
      <c r="B374" s="86">
        <v>3</v>
      </c>
      <c r="C374" s="86">
        <v>87914</v>
      </c>
      <c r="D374" s="86" t="s">
        <v>33</v>
      </c>
      <c r="E374" s="86" t="s">
        <v>34</v>
      </c>
      <c r="F374" s="86" t="s">
        <v>35</v>
      </c>
      <c r="G374" s="87"/>
      <c r="H374" s="87"/>
      <c r="I374" s="35">
        <f t="shared" si="5"/>
        <v>0</v>
      </c>
      <c r="J374" s="35" t="str">
        <f>IF(B374="Subtotal",SUMIF($A$4:$A$500,A374,$I$4:$I$500)-I374,"")</f>
        <v/>
      </c>
    </row>
    <row r="375" spans="1:10" ht="45" outlineLevel="4" x14ac:dyDescent="0.25">
      <c r="A375" s="64" t="s">
        <v>718</v>
      </c>
      <c r="B375" s="17">
        <v>3</v>
      </c>
      <c r="C375" s="17">
        <v>87915</v>
      </c>
      <c r="D375" s="17" t="s">
        <v>36</v>
      </c>
      <c r="E375" s="17" t="s">
        <v>34</v>
      </c>
      <c r="F375" s="17" t="s">
        <v>37</v>
      </c>
      <c r="G375" s="68"/>
      <c r="H375" s="68"/>
      <c r="I375" s="35">
        <f t="shared" si="5"/>
        <v>0</v>
      </c>
      <c r="J375" s="35" t="str">
        <f>IF(B375="Subtotal",SUMIF($A$4:$A$500,A375,$I$4:$I$500)-I375,"")</f>
        <v/>
      </c>
    </row>
    <row r="376" spans="1:10" ht="45" outlineLevel="4" x14ac:dyDescent="0.25">
      <c r="A376" s="63" t="s">
        <v>718</v>
      </c>
      <c r="B376" s="15">
        <v>3</v>
      </c>
      <c r="C376" s="15">
        <v>87916</v>
      </c>
      <c r="D376" s="15" t="s">
        <v>38</v>
      </c>
      <c r="E376" s="15" t="s">
        <v>34</v>
      </c>
      <c r="F376" s="15" t="s">
        <v>39</v>
      </c>
      <c r="G376" s="67"/>
      <c r="H376" s="67"/>
      <c r="I376" s="35">
        <f t="shared" si="5"/>
        <v>0</v>
      </c>
      <c r="J376" s="35" t="str">
        <f>IF(B376="Subtotal",SUMIF($A$4:$A$500,A376,$I$4:$I$500)-I376,"")</f>
        <v/>
      </c>
    </row>
    <row r="377" spans="1:10" ht="15.75" outlineLevel="4" thickBot="1" x14ac:dyDescent="0.3">
      <c r="A377" s="88" t="s">
        <v>718</v>
      </c>
      <c r="B377" s="83">
        <v>3</v>
      </c>
      <c r="C377" s="83">
        <v>87917</v>
      </c>
      <c r="D377" s="83" t="s">
        <v>40</v>
      </c>
      <c r="E377" s="83" t="s">
        <v>34</v>
      </c>
      <c r="F377" s="83" t="s">
        <v>41</v>
      </c>
      <c r="G377" s="84"/>
      <c r="H377" s="84"/>
      <c r="I377" s="35">
        <f t="shared" si="5"/>
        <v>0</v>
      </c>
      <c r="J377" s="35" t="str">
        <f>IF(B377="Subtotal",SUMIF($A$4:$A$500,A377,$I$4:$I$500)-I377,"")</f>
        <v/>
      </c>
    </row>
    <row r="378" spans="1:10" ht="30.75" outlineLevel="3" thickBot="1" x14ac:dyDescent="0.3">
      <c r="A378" s="75" t="s">
        <v>718</v>
      </c>
      <c r="B378" s="76" t="s">
        <v>19</v>
      </c>
      <c r="C378" s="76">
        <f>SUBTOTAL(3,C374:C377)</f>
        <v>4</v>
      </c>
      <c r="D378" s="76"/>
      <c r="E378" s="76"/>
      <c r="F378" s="76"/>
      <c r="G378" s="77"/>
      <c r="H378" s="78"/>
      <c r="I378" s="35">
        <f t="shared" si="5"/>
        <v>0</v>
      </c>
      <c r="J378" s="35" t="str">
        <f>IF(B378="Subtotal",SUMIF($A$4:$A$500,A378,$I$4:$I$500)-I378,"")</f>
        <v/>
      </c>
    </row>
    <row r="379" spans="1:10" ht="15.75" outlineLevel="2" thickBot="1" x14ac:dyDescent="0.3">
      <c r="A379" s="79" t="s">
        <v>718</v>
      </c>
      <c r="B379" s="80" t="s">
        <v>720</v>
      </c>
      <c r="C379" s="80" t="s">
        <v>719</v>
      </c>
      <c r="D379" s="80"/>
      <c r="E379" s="80"/>
      <c r="F379" s="80"/>
      <c r="G379" s="81"/>
      <c r="H379" s="82">
        <v>0</v>
      </c>
      <c r="I379" s="35">
        <f t="shared" si="5"/>
        <v>0</v>
      </c>
      <c r="J379" s="35">
        <f>IF(B379="Subtotal",SUMIF($A$4:$A$500,A379,$I$4:$I$500)-I379,"")</f>
        <v>0</v>
      </c>
    </row>
    <row r="380" spans="1:10" hidden="1" outlineLevel="2" x14ac:dyDescent="0.25">
      <c r="A380" s="85"/>
      <c r="B380" s="86"/>
      <c r="C380" s="86"/>
      <c r="D380" s="86"/>
      <c r="E380" s="86"/>
      <c r="F380" s="86"/>
      <c r="G380" s="86"/>
      <c r="H380" s="86"/>
      <c r="I380" s="35">
        <f t="shared" ref="I380:I440" si="6">IF(G380="",H380,G380)</f>
        <v>0</v>
      </c>
      <c r="J380" s="35" t="str">
        <f>IF(B380="Subtotal",SUMIF($A$4:$A$500,A380,$I$4:$I$500)-I380,"")</f>
        <v/>
      </c>
    </row>
    <row r="381" spans="1:10" hidden="1" outlineLevel="2" x14ac:dyDescent="0.25">
      <c r="A381" s="64"/>
      <c r="B381" s="17"/>
      <c r="C381" s="17"/>
      <c r="D381" s="17"/>
      <c r="E381" s="17"/>
      <c r="F381" s="17"/>
      <c r="G381" s="17"/>
      <c r="H381" s="17"/>
      <c r="I381" s="35">
        <f t="shared" si="6"/>
        <v>0</v>
      </c>
      <c r="J381" s="35" t="str">
        <f>IF(B381="Subtotal",SUMIF($A$4:$A$500,A381,$I$4:$I$500)-I381,"")</f>
        <v/>
      </c>
    </row>
    <row r="382" spans="1:10" hidden="1" outlineLevel="2" x14ac:dyDescent="0.25">
      <c r="A382" s="63"/>
      <c r="B382" s="15"/>
      <c r="C382" s="15"/>
      <c r="D382" s="15"/>
      <c r="E382" s="15"/>
      <c r="F382" s="15"/>
      <c r="G382" s="15"/>
      <c r="H382" s="15"/>
      <c r="I382" s="35">
        <f t="shared" si="6"/>
        <v>0</v>
      </c>
      <c r="J382" s="35" t="str">
        <f>IF(B382="Subtotal",SUMIF($A$4:$A$500,A382,$I$4:$I$500)-I382,"")</f>
        <v/>
      </c>
    </row>
    <row r="383" spans="1:10" hidden="1" outlineLevel="2" x14ac:dyDescent="0.25">
      <c r="A383" s="64"/>
      <c r="B383" s="17"/>
      <c r="C383" s="17"/>
      <c r="D383" s="17"/>
      <c r="E383" s="17"/>
      <c r="F383" s="17"/>
      <c r="G383" s="17"/>
      <c r="H383" s="17"/>
      <c r="I383" s="35">
        <f t="shared" si="6"/>
        <v>0</v>
      </c>
      <c r="J383" s="35" t="str">
        <f>IF(B383="Subtotal",SUMIF($A$4:$A$500,A383,$I$4:$I$500)-I383,"")</f>
        <v/>
      </c>
    </row>
    <row r="384" spans="1:10" hidden="1" outlineLevel="2" x14ac:dyDescent="0.25">
      <c r="A384" s="63"/>
      <c r="B384" s="15"/>
      <c r="C384" s="15"/>
      <c r="D384" s="15"/>
      <c r="E384" s="15"/>
      <c r="F384" s="15"/>
      <c r="G384" s="15"/>
      <c r="H384" s="15"/>
      <c r="I384" s="35">
        <f t="shared" si="6"/>
        <v>0</v>
      </c>
      <c r="J384" s="35" t="str">
        <f>IF(B384="Subtotal",SUMIF($A$4:$A$500,A384,$I$4:$I$500)-I384,"")</f>
        <v/>
      </c>
    </row>
    <row r="385" spans="1:10" hidden="1" outlineLevel="2" x14ac:dyDescent="0.25">
      <c r="A385" s="64"/>
      <c r="B385" s="17"/>
      <c r="C385" s="17"/>
      <c r="D385" s="17"/>
      <c r="E385" s="17"/>
      <c r="F385" s="17"/>
      <c r="G385" s="17"/>
      <c r="H385" s="17"/>
      <c r="I385" s="35">
        <f t="shared" si="6"/>
        <v>0</v>
      </c>
      <c r="J385" s="35" t="str">
        <f>IF(B385="Subtotal",SUMIF($A$4:$A$500,A385,$I$4:$I$500)-I385,"")</f>
        <v/>
      </c>
    </row>
    <row r="386" spans="1:10" hidden="1" outlineLevel="2" x14ac:dyDescent="0.25">
      <c r="A386" s="63"/>
      <c r="B386" s="15"/>
      <c r="C386" s="15"/>
      <c r="D386" s="15"/>
      <c r="E386" s="15"/>
      <c r="F386" s="15"/>
      <c r="G386" s="15"/>
      <c r="H386" s="15"/>
      <c r="I386" s="35">
        <f t="shared" si="6"/>
        <v>0</v>
      </c>
      <c r="J386" s="35" t="str">
        <f>IF(B386="Subtotal",SUMIF($A$4:$A$500,A386,$I$4:$I$500)-I386,"")</f>
        <v/>
      </c>
    </row>
    <row r="387" spans="1:10" hidden="1" outlineLevel="2" x14ac:dyDescent="0.25">
      <c r="A387" s="64"/>
      <c r="B387" s="17"/>
      <c r="C387" s="17"/>
      <c r="D387" s="17"/>
      <c r="E387" s="17"/>
      <c r="F387" s="17"/>
      <c r="G387" s="17"/>
      <c r="H387" s="17"/>
      <c r="I387" s="35">
        <f t="shared" si="6"/>
        <v>0</v>
      </c>
      <c r="J387" s="35" t="str">
        <f>IF(B387="Subtotal",SUMIF($A$4:$A$500,A387,$I$4:$I$500)-I387,"")</f>
        <v/>
      </c>
    </row>
    <row r="388" spans="1:10" hidden="1" outlineLevel="2" x14ac:dyDescent="0.25">
      <c r="A388" s="63"/>
      <c r="B388" s="15"/>
      <c r="C388" s="15"/>
      <c r="D388" s="15"/>
      <c r="E388" s="15"/>
      <c r="F388" s="15"/>
      <c r="G388" s="15"/>
      <c r="H388" s="15"/>
      <c r="I388" s="35">
        <f t="shared" si="6"/>
        <v>0</v>
      </c>
      <c r="J388" s="35" t="str">
        <f>IF(B388="Subtotal",SUMIF($A$4:$A$500,A388,$I$4:$I$500)-I388,"")</f>
        <v/>
      </c>
    </row>
    <row r="389" spans="1:10" hidden="1" outlineLevel="2" x14ac:dyDescent="0.25">
      <c r="A389" s="64"/>
      <c r="B389" s="17"/>
      <c r="C389" s="17"/>
      <c r="D389" s="17"/>
      <c r="E389" s="17"/>
      <c r="F389" s="17"/>
      <c r="G389" s="17"/>
      <c r="H389" s="17"/>
      <c r="I389" s="35">
        <f t="shared" si="6"/>
        <v>0</v>
      </c>
      <c r="J389" s="35" t="str">
        <f>IF(B389="Subtotal",SUMIF($A$4:$A$500,A389,$I$4:$I$500)-I389,"")</f>
        <v/>
      </c>
    </row>
    <row r="390" spans="1:10" hidden="1" outlineLevel="2" x14ac:dyDescent="0.25">
      <c r="A390" s="63"/>
      <c r="B390" s="15"/>
      <c r="C390" s="15"/>
      <c r="D390" s="15"/>
      <c r="E390" s="15"/>
      <c r="F390" s="15"/>
      <c r="G390" s="15"/>
      <c r="H390" s="15"/>
      <c r="I390" s="35">
        <f t="shared" si="6"/>
        <v>0</v>
      </c>
      <c r="J390" s="35" t="str">
        <f>IF(B390="Subtotal",SUMIF($A$4:$A$500,A390,$I$4:$I$500)-I390,"")</f>
        <v/>
      </c>
    </row>
    <row r="391" spans="1:10" hidden="1" outlineLevel="2" x14ac:dyDescent="0.25">
      <c r="A391" s="64"/>
      <c r="B391" s="17"/>
      <c r="C391" s="17"/>
      <c r="D391" s="17"/>
      <c r="E391" s="17"/>
      <c r="F391" s="17"/>
      <c r="G391" s="17"/>
      <c r="H391" s="17"/>
      <c r="I391" s="35">
        <f t="shared" si="6"/>
        <v>0</v>
      </c>
      <c r="J391" s="35" t="str">
        <f>IF(B391="Subtotal",SUMIF($A$4:$A$500,A391,$I$4:$I$500)-I391,"")</f>
        <v/>
      </c>
    </row>
    <row r="392" spans="1:10" hidden="1" outlineLevel="2" x14ac:dyDescent="0.25">
      <c r="A392" s="63"/>
      <c r="B392" s="15"/>
      <c r="C392" s="15"/>
      <c r="D392" s="15"/>
      <c r="E392" s="15"/>
      <c r="F392" s="15"/>
      <c r="G392" s="15"/>
      <c r="H392" s="15"/>
      <c r="I392" s="35">
        <f t="shared" si="6"/>
        <v>0</v>
      </c>
      <c r="J392" s="35" t="str">
        <f>IF(B392="Subtotal",SUMIF($A$4:$A$500,A392,$I$4:$I$500)-I392,"")</f>
        <v/>
      </c>
    </row>
    <row r="393" spans="1:10" hidden="1" outlineLevel="2" x14ac:dyDescent="0.25">
      <c r="A393" s="64"/>
      <c r="B393" s="17"/>
      <c r="C393" s="17"/>
      <c r="D393" s="17"/>
      <c r="E393" s="17"/>
      <c r="F393" s="17"/>
      <c r="G393" s="17"/>
      <c r="H393" s="17"/>
      <c r="I393" s="35">
        <f t="shared" si="6"/>
        <v>0</v>
      </c>
      <c r="J393" s="35" t="str">
        <f>IF(B393="Subtotal",SUMIF($A$4:$A$500,A393,$I$4:$I$500)-I393,"")</f>
        <v/>
      </c>
    </row>
    <row r="394" spans="1:10" hidden="1" outlineLevel="2" x14ac:dyDescent="0.25">
      <c r="A394" s="63"/>
      <c r="B394" s="15"/>
      <c r="C394" s="15"/>
      <c r="D394" s="15"/>
      <c r="E394" s="15"/>
      <c r="F394" s="15"/>
      <c r="G394" s="15"/>
      <c r="H394" s="15"/>
      <c r="I394" s="35">
        <f t="shared" si="6"/>
        <v>0</v>
      </c>
      <c r="J394" s="35" t="str">
        <f>IF(B394="Subtotal",SUMIF($A$4:$A$500,A394,$I$4:$I$500)-I394,"")</f>
        <v/>
      </c>
    </row>
    <row r="395" spans="1:10" hidden="1" outlineLevel="2" x14ac:dyDescent="0.25">
      <c r="A395" s="64"/>
      <c r="B395" s="17"/>
      <c r="C395" s="17"/>
      <c r="D395" s="17"/>
      <c r="E395" s="17"/>
      <c r="F395" s="17"/>
      <c r="G395" s="17"/>
      <c r="H395" s="17"/>
      <c r="I395" s="35">
        <f t="shared" si="6"/>
        <v>0</v>
      </c>
      <c r="J395" s="35" t="str">
        <f>IF(B395="Subtotal",SUMIF($A$4:$A$500,A395,$I$4:$I$500)-I395,"")</f>
        <v/>
      </c>
    </row>
    <row r="396" spans="1:10" hidden="1" outlineLevel="2" x14ac:dyDescent="0.25">
      <c r="A396" s="63"/>
      <c r="B396" s="15"/>
      <c r="C396" s="15"/>
      <c r="D396" s="15"/>
      <c r="E396" s="15"/>
      <c r="F396" s="15"/>
      <c r="G396" s="15"/>
      <c r="H396" s="15"/>
      <c r="I396" s="35">
        <f t="shared" si="6"/>
        <v>0</v>
      </c>
      <c r="J396" s="35" t="str">
        <f>IF(B396="Subtotal",SUMIF($A$4:$A$500,A396,$I$4:$I$500)-I396,"")</f>
        <v/>
      </c>
    </row>
    <row r="397" spans="1:10" hidden="1" outlineLevel="2" x14ac:dyDescent="0.25">
      <c r="A397" s="64"/>
      <c r="B397" s="17"/>
      <c r="C397" s="17"/>
      <c r="D397" s="17"/>
      <c r="E397" s="17"/>
      <c r="F397" s="17"/>
      <c r="G397" s="17"/>
      <c r="H397" s="17"/>
      <c r="I397" s="35">
        <f t="shared" si="6"/>
        <v>0</v>
      </c>
      <c r="J397" s="35" t="str">
        <f>IF(B397="Subtotal",SUMIF($A$4:$A$500,A397,$I$4:$I$500)-I397,"")</f>
        <v/>
      </c>
    </row>
    <row r="398" spans="1:10" hidden="1" outlineLevel="2" x14ac:dyDescent="0.25">
      <c r="A398" s="63"/>
      <c r="B398" s="15"/>
      <c r="C398" s="15"/>
      <c r="D398" s="15"/>
      <c r="E398" s="15"/>
      <c r="F398" s="15"/>
      <c r="G398" s="15"/>
      <c r="H398" s="15"/>
      <c r="I398" s="35">
        <f t="shared" si="6"/>
        <v>0</v>
      </c>
      <c r="J398" s="35" t="str">
        <f>IF(B398="Subtotal",SUMIF($A$4:$A$500,A398,$I$4:$I$500)-I398,"")</f>
        <v/>
      </c>
    </row>
    <row r="399" spans="1:10" hidden="1" outlineLevel="2" x14ac:dyDescent="0.25">
      <c r="A399" s="64"/>
      <c r="B399" s="17"/>
      <c r="C399" s="17"/>
      <c r="D399" s="17"/>
      <c r="E399" s="17"/>
      <c r="F399" s="17"/>
      <c r="G399" s="17"/>
      <c r="H399" s="17"/>
      <c r="I399" s="35">
        <f t="shared" si="6"/>
        <v>0</v>
      </c>
      <c r="J399" s="35" t="str">
        <f>IF(B399="Subtotal",SUMIF($A$4:$A$500,A399,$I$4:$I$500)-I399,"")</f>
        <v/>
      </c>
    </row>
    <row r="400" spans="1:10" hidden="1" outlineLevel="2" x14ac:dyDescent="0.25">
      <c r="A400" s="63"/>
      <c r="B400" s="15"/>
      <c r="C400" s="15"/>
      <c r="D400" s="15"/>
      <c r="E400" s="15"/>
      <c r="F400" s="15"/>
      <c r="G400" s="15"/>
      <c r="H400" s="15"/>
      <c r="I400" s="35">
        <f t="shared" si="6"/>
        <v>0</v>
      </c>
      <c r="J400" s="35" t="str">
        <f>IF(B400="Subtotal",SUMIF($A$4:$A$500,A400,$I$4:$I$500)-I400,"")</f>
        <v/>
      </c>
    </row>
    <row r="401" spans="1:10" hidden="1" outlineLevel="2" x14ac:dyDescent="0.25">
      <c r="A401" s="64"/>
      <c r="B401" s="17"/>
      <c r="C401" s="17"/>
      <c r="D401" s="17"/>
      <c r="E401" s="17"/>
      <c r="F401" s="17"/>
      <c r="G401" s="17"/>
      <c r="H401" s="17"/>
      <c r="I401" s="35">
        <f t="shared" si="6"/>
        <v>0</v>
      </c>
      <c r="J401" s="35" t="str">
        <f>IF(B401="Subtotal",SUMIF($A$4:$A$500,A401,$I$4:$I$500)-I401,"")</f>
        <v/>
      </c>
    </row>
    <row r="402" spans="1:10" hidden="1" outlineLevel="2" x14ac:dyDescent="0.25">
      <c r="A402" s="63"/>
      <c r="B402" s="15"/>
      <c r="C402" s="15"/>
      <c r="D402" s="15"/>
      <c r="E402" s="15"/>
      <c r="F402" s="15"/>
      <c r="G402" s="15"/>
      <c r="H402" s="15"/>
      <c r="I402" s="35">
        <f t="shared" si="6"/>
        <v>0</v>
      </c>
      <c r="J402" s="35" t="str">
        <f>IF(B402="Subtotal",SUMIF($A$4:$A$500,A402,$I$4:$I$500)-I402,"")</f>
        <v/>
      </c>
    </row>
    <row r="403" spans="1:10" hidden="1" outlineLevel="2" x14ac:dyDescent="0.25">
      <c r="A403" s="64"/>
      <c r="B403" s="17"/>
      <c r="C403" s="17"/>
      <c r="D403" s="17"/>
      <c r="E403" s="17"/>
      <c r="F403" s="17"/>
      <c r="G403" s="17"/>
      <c r="H403" s="17"/>
      <c r="I403" s="35">
        <f t="shared" si="6"/>
        <v>0</v>
      </c>
      <c r="J403" s="35" t="str">
        <f>IF(B403="Subtotal",SUMIF($A$4:$A$500,A403,$I$4:$I$500)-I403,"")</f>
        <v/>
      </c>
    </row>
    <row r="404" spans="1:10" hidden="1" outlineLevel="2" x14ac:dyDescent="0.25">
      <c r="A404" s="63"/>
      <c r="B404" s="15"/>
      <c r="C404" s="15"/>
      <c r="D404" s="15"/>
      <c r="E404" s="15"/>
      <c r="F404" s="15"/>
      <c r="G404" s="15"/>
      <c r="H404" s="15"/>
      <c r="I404" s="35">
        <f t="shared" si="6"/>
        <v>0</v>
      </c>
      <c r="J404" s="35" t="str">
        <f>IF(B404="Subtotal",SUMIF($A$4:$A$500,A404,$I$4:$I$500)-I404,"")</f>
        <v/>
      </c>
    </row>
    <row r="405" spans="1:10" hidden="1" outlineLevel="2" x14ac:dyDescent="0.25">
      <c r="A405" s="64"/>
      <c r="B405" s="17"/>
      <c r="C405" s="17"/>
      <c r="D405" s="17"/>
      <c r="E405" s="17"/>
      <c r="F405" s="17"/>
      <c r="G405" s="17"/>
      <c r="H405" s="17"/>
      <c r="I405" s="35">
        <f t="shared" si="6"/>
        <v>0</v>
      </c>
      <c r="J405" s="35" t="str">
        <f>IF(B405="Subtotal",SUMIF($A$4:$A$500,A405,$I$4:$I$500)-I405,"")</f>
        <v/>
      </c>
    </row>
    <row r="406" spans="1:10" hidden="1" outlineLevel="2" x14ac:dyDescent="0.25">
      <c r="A406" s="63"/>
      <c r="B406" s="15"/>
      <c r="C406" s="15"/>
      <c r="D406" s="15"/>
      <c r="E406" s="15"/>
      <c r="F406" s="15"/>
      <c r="G406" s="15"/>
      <c r="H406" s="15"/>
      <c r="I406" s="35">
        <f t="shared" si="6"/>
        <v>0</v>
      </c>
      <c r="J406" s="35" t="str">
        <f>IF(B406="Subtotal",SUMIF($A$4:$A$500,A406,$I$4:$I$500)-I406,"")</f>
        <v/>
      </c>
    </row>
    <row r="407" spans="1:10" hidden="1" outlineLevel="2" x14ac:dyDescent="0.25">
      <c r="A407" s="64"/>
      <c r="B407" s="17"/>
      <c r="C407" s="17"/>
      <c r="D407" s="17"/>
      <c r="E407" s="17"/>
      <c r="F407" s="17"/>
      <c r="G407" s="17"/>
      <c r="H407" s="17"/>
      <c r="I407" s="35">
        <f t="shared" si="6"/>
        <v>0</v>
      </c>
      <c r="J407" s="35" t="str">
        <f>IF(B407="Subtotal",SUMIF($A$4:$A$500,A407,$I$4:$I$500)-I407,"")</f>
        <v/>
      </c>
    </row>
    <row r="408" spans="1:10" hidden="1" outlineLevel="2" x14ac:dyDescent="0.25">
      <c r="A408" s="63"/>
      <c r="B408" s="15"/>
      <c r="C408" s="15"/>
      <c r="D408" s="15"/>
      <c r="E408" s="15"/>
      <c r="F408" s="15"/>
      <c r="G408" s="15"/>
      <c r="H408" s="15"/>
      <c r="I408" s="35">
        <f t="shared" si="6"/>
        <v>0</v>
      </c>
      <c r="J408" s="35" t="str">
        <f>IF(B408="Subtotal",SUMIF($A$4:$A$500,A408,$I$4:$I$500)-I408,"")</f>
        <v/>
      </c>
    </row>
    <row r="409" spans="1:10" hidden="1" outlineLevel="2" x14ac:dyDescent="0.25">
      <c r="A409" s="64"/>
      <c r="B409" s="17"/>
      <c r="C409" s="17"/>
      <c r="D409" s="17"/>
      <c r="E409" s="17"/>
      <c r="F409" s="17"/>
      <c r="G409" s="17"/>
      <c r="H409" s="17"/>
      <c r="I409" s="35">
        <f t="shared" si="6"/>
        <v>0</v>
      </c>
      <c r="J409" s="35" t="str">
        <f>IF(B409="Subtotal",SUMIF($A$4:$A$500,A409,$I$4:$I$500)-I409,"")</f>
        <v/>
      </c>
    </row>
    <row r="410" spans="1:10" hidden="1" outlineLevel="2" x14ac:dyDescent="0.25">
      <c r="A410" s="63"/>
      <c r="B410" s="15"/>
      <c r="C410" s="15"/>
      <c r="D410" s="15"/>
      <c r="E410" s="15"/>
      <c r="F410" s="15"/>
      <c r="G410" s="15"/>
      <c r="H410" s="15"/>
      <c r="I410" s="35">
        <f t="shared" si="6"/>
        <v>0</v>
      </c>
      <c r="J410" s="35" t="str">
        <f>IF(B410="Subtotal",SUMIF($A$4:$A$500,A410,$I$4:$I$500)-I410,"")</f>
        <v/>
      </c>
    </row>
    <row r="411" spans="1:10" hidden="1" outlineLevel="2" x14ac:dyDescent="0.25">
      <c r="A411" s="64"/>
      <c r="B411" s="17"/>
      <c r="C411" s="17"/>
      <c r="D411" s="17"/>
      <c r="E411" s="17"/>
      <c r="F411" s="17"/>
      <c r="G411" s="17"/>
      <c r="H411" s="17"/>
      <c r="I411" s="35">
        <f t="shared" si="6"/>
        <v>0</v>
      </c>
      <c r="J411" s="35" t="str">
        <f>IF(B411="Subtotal",SUMIF($A$4:$A$500,A411,$I$4:$I$500)-I411,"")</f>
        <v/>
      </c>
    </row>
    <row r="412" spans="1:10" hidden="1" outlineLevel="2" x14ac:dyDescent="0.25">
      <c r="A412" s="63"/>
      <c r="B412" s="15"/>
      <c r="C412" s="15"/>
      <c r="D412" s="15"/>
      <c r="E412" s="15"/>
      <c r="F412" s="15"/>
      <c r="G412" s="15"/>
      <c r="H412" s="15"/>
      <c r="I412" s="35">
        <f t="shared" si="6"/>
        <v>0</v>
      </c>
      <c r="J412" s="35" t="str">
        <f>IF(B412="Subtotal",SUMIF($A$4:$A$500,A412,$I$4:$I$500)-I412,"")</f>
        <v/>
      </c>
    </row>
    <row r="413" spans="1:10" hidden="1" outlineLevel="2" x14ac:dyDescent="0.25">
      <c r="A413" s="64"/>
      <c r="B413" s="17"/>
      <c r="C413" s="17"/>
      <c r="D413" s="17"/>
      <c r="E413" s="17"/>
      <c r="F413" s="17"/>
      <c r="G413" s="17"/>
      <c r="H413" s="17"/>
      <c r="I413" s="35">
        <f t="shared" si="6"/>
        <v>0</v>
      </c>
      <c r="J413" s="35" t="str">
        <f>IF(B413="Subtotal",SUMIF($A$4:$A$500,A413,$I$4:$I$500)-I413,"")</f>
        <v/>
      </c>
    </row>
    <row r="414" spans="1:10" hidden="1" outlineLevel="2" x14ac:dyDescent="0.25">
      <c r="A414" s="63"/>
      <c r="B414" s="15"/>
      <c r="C414" s="15"/>
      <c r="D414" s="15"/>
      <c r="E414" s="15"/>
      <c r="F414" s="15"/>
      <c r="G414" s="15"/>
      <c r="H414" s="15"/>
      <c r="I414" s="35">
        <f t="shared" si="6"/>
        <v>0</v>
      </c>
      <c r="J414" s="35" t="str">
        <f>IF(B414="Subtotal",SUMIF($A$4:$A$500,A414,$I$4:$I$500)-I414,"")</f>
        <v/>
      </c>
    </row>
    <row r="415" spans="1:10" hidden="1" outlineLevel="2" x14ac:dyDescent="0.25">
      <c r="A415" s="64"/>
      <c r="B415" s="17"/>
      <c r="C415" s="17"/>
      <c r="D415" s="17"/>
      <c r="E415" s="17"/>
      <c r="F415" s="17"/>
      <c r="G415" s="17"/>
      <c r="H415" s="17"/>
      <c r="I415" s="35">
        <f t="shared" si="6"/>
        <v>0</v>
      </c>
      <c r="J415" s="35" t="str">
        <f>IF(B415="Subtotal",SUMIF($A$4:$A$500,A415,$I$4:$I$500)-I415,"")</f>
        <v/>
      </c>
    </row>
    <row r="416" spans="1:10" hidden="1" outlineLevel="2" x14ac:dyDescent="0.25">
      <c r="A416" s="63"/>
      <c r="B416" s="15"/>
      <c r="C416" s="15"/>
      <c r="D416" s="15"/>
      <c r="E416" s="15"/>
      <c r="F416" s="15"/>
      <c r="G416" s="15"/>
      <c r="H416" s="15"/>
      <c r="I416" s="35">
        <f t="shared" si="6"/>
        <v>0</v>
      </c>
      <c r="J416" s="35" t="str">
        <f>IF(B416="Subtotal",SUMIF($A$4:$A$500,A416,$I$4:$I$500)-I416,"")</f>
        <v/>
      </c>
    </row>
    <row r="417" spans="1:10" hidden="1" outlineLevel="2" x14ac:dyDescent="0.25">
      <c r="A417" s="64"/>
      <c r="B417" s="17"/>
      <c r="C417" s="17"/>
      <c r="D417" s="17"/>
      <c r="E417" s="17"/>
      <c r="F417" s="17"/>
      <c r="G417" s="17"/>
      <c r="H417" s="17"/>
      <c r="I417" s="35">
        <f t="shared" si="6"/>
        <v>0</v>
      </c>
      <c r="J417" s="35" t="str">
        <f>IF(B417="Subtotal",SUMIF($A$4:$A$500,A417,$I$4:$I$500)-I417,"")</f>
        <v/>
      </c>
    </row>
    <row r="418" spans="1:10" hidden="1" outlineLevel="2" x14ac:dyDescent="0.25">
      <c r="A418" s="63"/>
      <c r="B418" s="15"/>
      <c r="C418" s="15"/>
      <c r="D418" s="15"/>
      <c r="E418" s="15"/>
      <c r="F418" s="15"/>
      <c r="G418" s="15"/>
      <c r="H418" s="15"/>
      <c r="I418" s="35">
        <f t="shared" si="6"/>
        <v>0</v>
      </c>
      <c r="J418" s="35" t="str">
        <f>IF(B418="Subtotal",SUMIF($A$4:$A$500,A418,$I$4:$I$500)-I418,"")</f>
        <v/>
      </c>
    </row>
    <row r="419" spans="1:10" hidden="1" outlineLevel="2" x14ac:dyDescent="0.25">
      <c r="A419" s="64"/>
      <c r="B419" s="17"/>
      <c r="C419" s="17"/>
      <c r="D419" s="17"/>
      <c r="E419" s="17"/>
      <c r="F419" s="17"/>
      <c r="G419" s="17"/>
      <c r="H419" s="17"/>
      <c r="I419" s="35">
        <f t="shared" si="6"/>
        <v>0</v>
      </c>
      <c r="J419" s="35" t="str">
        <f>IF(B419="Subtotal",SUMIF($A$4:$A$500,A419,$I$4:$I$500)-I419,"")</f>
        <v/>
      </c>
    </row>
    <row r="420" spans="1:10" hidden="1" outlineLevel="2" x14ac:dyDescent="0.25">
      <c r="A420" s="63"/>
      <c r="B420" s="15"/>
      <c r="C420" s="15"/>
      <c r="D420" s="15"/>
      <c r="E420" s="15"/>
      <c r="F420" s="15"/>
      <c r="G420" s="15"/>
      <c r="H420" s="15"/>
      <c r="I420" s="35">
        <f t="shared" si="6"/>
        <v>0</v>
      </c>
      <c r="J420" s="35" t="str">
        <f>IF(B420="Subtotal",SUMIF($A$4:$A$500,A420,$I$4:$I$500)-I420,"")</f>
        <v/>
      </c>
    </row>
    <row r="421" spans="1:10" hidden="1" outlineLevel="2" x14ac:dyDescent="0.25">
      <c r="A421" s="64"/>
      <c r="B421" s="17"/>
      <c r="C421" s="17"/>
      <c r="D421" s="17"/>
      <c r="E421" s="17"/>
      <c r="F421" s="17"/>
      <c r="G421" s="17"/>
      <c r="H421" s="17"/>
      <c r="I421" s="35">
        <f t="shared" si="6"/>
        <v>0</v>
      </c>
      <c r="J421" s="35" t="str">
        <f>IF(B421="Subtotal",SUMIF($A$4:$A$500,A421,$I$4:$I$500)-I421,"")</f>
        <v/>
      </c>
    </row>
    <row r="422" spans="1:10" hidden="1" outlineLevel="2" x14ac:dyDescent="0.25">
      <c r="A422" s="63"/>
      <c r="B422" s="15"/>
      <c r="C422" s="15"/>
      <c r="D422" s="15"/>
      <c r="E422" s="15"/>
      <c r="F422" s="15"/>
      <c r="G422" s="15"/>
      <c r="H422" s="15"/>
      <c r="I422" s="35">
        <f t="shared" si="6"/>
        <v>0</v>
      </c>
      <c r="J422" s="35" t="str">
        <f>IF(B422="Subtotal",SUMIF($A$4:$A$500,A422,$I$4:$I$500)-I422,"")</f>
        <v/>
      </c>
    </row>
    <row r="423" spans="1:10" hidden="1" outlineLevel="2" x14ac:dyDescent="0.25">
      <c r="A423" s="64"/>
      <c r="B423" s="17"/>
      <c r="C423" s="17"/>
      <c r="D423" s="17"/>
      <c r="E423" s="17"/>
      <c r="F423" s="17"/>
      <c r="G423" s="17"/>
      <c r="H423" s="17"/>
      <c r="I423" s="35">
        <f t="shared" si="6"/>
        <v>0</v>
      </c>
      <c r="J423" s="35" t="str">
        <f>IF(B423="Subtotal",SUMIF($A$4:$A$500,A423,$I$4:$I$500)-I423,"")</f>
        <v/>
      </c>
    </row>
    <row r="424" spans="1:10" hidden="1" outlineLevel="2" x14ac:dyDescent="0.25">
      <c r="A424" s="63"/>
      <c r="B424" s="15"/>
      <c r="C424" s="15"/>
      <c r="D424" s="15"/>
      <c r="E424" s="15"/>
      <c r="F424" s="15"/>
      <c r="G424" s="15"/>
      <c r="H424" s="15"/>
      <c r="I424" s="35">
        <f t="shared" si="6"/>
        <v>0</v>
      </c>
      <c r="J424" s="35" t="str">
        <f>IF(B424="Subtotal",SUMIF($A$4:$A$500,A424,$I$4:$I$500)-I424,"")</f>
        <v/>
      </c>
    </row>
    <row r="425" spans="1:10" hidden="1" outlineLevel="2" x14ac:dyDescent="0.25">
      <c r="A425" s="64"/>
      <c r="B425" s="17"/>
      <c r="C425" s="17"/>
      <c r="D425" s="17"/>
      <c r="E425" s="17"/>
      <c r="F425" s="17"/>
      <c r="G425" s="17"/>
      <c r="H425" s="17"/>
      <c r="I425" s="35">
        <f t="shared" si="6"/>
        <v>0</v>
      </c>
      <c r="J425" s="35" t="str">
        <f>IF(B425="Subtotal",SUMIF($A$4:$A$500,A425,$I$4:$I$500)-I425,"")</f>
        <v/>
      </c>
    </row>
    <row r="426" spans="1:10" hidden="1" outlineLevel="2" x14ac:dyDescent="0.25">
      <c r="A426" s="63"/>
      <c r="B426" s="15"/>
      <c r="C426" s="15"/>
      <c r="D426" s="15"/>
      <c r="E426" s="15"/>
      <c r="F426" s="15"/>
      <c r="G426" s="15"/>
      <c r="H426" s="15"/>
      <c r="I426" s="35">
        <f t="shared" si="6"/>
        <v>0</v>
      </c>
      <c r="J426" s="35" t="str">
        <f>IF(B426="Subtotal",SUMIF($A$4:$A$500,A426,$I$4:$I$500)-I426,"")</f>
        <v/>
      </c>
    </row>
    <row r="427" spans="1:10" hidden="1" outlineLevel="2" x14ac:dyDescent="0.25">
      <c r="A427" s="64"/>
      <c r="B427" s="17"/>
      <c r="C427" s="17"/>
      <c r="D427" s="17"/>
      <c r="E427" s="17"/>
      <c r="F427" s="17"/>
      <c r="G427" s="17"/>
      <c r="H427" s="17"/>
      <c r="I427" s="35">
        <f t="shared" si="6"/>
        <v>0</v>
      </c>
      <c r="J427" s="35" t="str">
        <f>IF(B427="Subtotal",SUMIF($A$4:$A$500,A427,$I$4:$I$500)-I427,"")</f>
        <v/>
      </c>
    </row>
    <row r="428" spans="1:10" hidden="1" outlineLevel="2" x14ac:dyDescent="0.25">
      <c r="A428" s="63"/>
      <c r="B428" s="15"/>
      <c r="C428" s="15"/>
      <c r="D428" s="15"/>
      <c r="E428" s="15"/>
      <c r="F428" s="15"/>
      <c r="G428" s="15"/>
      <c r="H428" s="15"/>
      <c r="I428" s="35">
        <f t="shared" si="6"/>
        <v>0</v>
      </c>
      <c r="J428" s="35" t="str">
        <f>IF(B428="Subtotal",SUMIF($A$4:$A$500,A428,$I$4:$I$500)-I428,"")</f>
        <v/>
      </c>
    </row>
    <row r="429" spans="1:10" hidden="1" outlineLevel="2" x14ac:dyDescent="0.25">
      <c r="A429" s="64"/>
      <c r="B429" s="17"/>
      <c r="C429" s="17"/>
      <c r="D429" s="17"/>
      <c r="E429" s="17"/>
      <c r="F429" s="17"/>
      <c r="G429" s="17"/>
      <c r="H429" s="17"/>
      <c r="I429" s="35">
        <f t="shared" si="6"/>
        <v>0</v>
      </c>
      <c r="J429" s="35" t="str">
        <f>IF(B429="Subtotal",SUMIF($A$4:$A$500,A429,$I$4:$I$500)-I429,"")</f>
        <v/>
      </c>
    </row>
    <row r="430" spans="1:10" hidden="1" outlineLevel="2" x14ac:dyDescent="0.25">
      <c r="A430" s="63"/>
      <c r="B430" s="15"/>
      <c r="C430" s="15"/>
      <c r="D430" s="15"/>
      <c r="E430" s="15"/>
      <c r="F430" s="15"/>
      <c r="G430" s="15"/>
      <c r="H430" s="15"/>
      <c r="I430" s="35">
        <f t="shared" si="6"/>
        <v>0</v>
      </c>
      <c r="J430" s="35" t="str">
        <f>IF(B430="Subtotal",SUMIF($A$4:$A$500,A430,$I$4:$I$500)-I430,"")</f>
        <v/>
      </c>
    </row>
    <row r="431" spans="1:10" hidden="1" outlineLevel="2" x14ac:dyDescent="0.25">
      <c r="A431" s="64"/>
      <c r="B431" s="17"/>
      <c r="C431" s="17"/>
      <c r="D431" s="17"/>
      <c r="E431" s="17"/>
      <c r="F431" s="17"/>
      <c r="G431" s="17"/>
      <c r="H431" s="17"/>
      <c r="I431" s="35">
        <f t="shared" si="6"/>
        <v>0</v>
      </c>
      <c r="J431" s="35" t="str">
        <f>IF(B431="Subtotal",SUMIF($A$4:$A$500,A431,$I$4:$I$500)-I431,"")</f>
        <v/>
      </c>
    </row>
    <row r="432" spans="1:10" hidden="1" outlineLevel="2" x14ac:dyDescent="0.25">
      <c r="A432" s="63"/>
      <c r="B432" s="15"/>
      <c r="C432" s="15"/>
      <c r="D432" s="15"/>
      <c r="E432" s="15"/>
      <c r="F432" s="15"/>
      <c r="G432" s="15"/>
      <c r="H432" s="15"/>
      <c r="I432" s="35">
        <f t="shared" si="6"/>
        <v>0</v>
      </c>
      <c r="J432" s="35" t="str">
        <f>IF(B432="Subtotal",SUMIF($A$4:$A$500,A432,$I$4:$I$500)-I432,"")</f>
        <v/>
      </c>
    </row>
    <row r="433" spans="1:10" hidden="1" outlineLevel="2" x14ac:dyDescent="0.25">
      <c r="A433" s="64"/>
      <c r="B433" s="17"/>
      <c r="C433" s="17"/>
      <c r="D433" s="17"/>
      <c r="E433" s="17"/>
      <c r="F433" s="17"/>
      <c r="G433" s="17"/>
      <c r="H433" s="17"/>
      <c r="I433" s="35">
        <f t="shared" si="6"/>
        <v>0</v>
      </c>
      <c r="J433" s="35" t="str">
        <f>IF(B433="Subtotal",SUMIF($A$4:$A$500,A433,$I$4:$I$500)-I433,"")</f>
        <v/>
      </c>
    </row>
    <row r="434" spans="1:10" hidden="1" outlineLevel="2" x14ac:dyDescent="0.25">
      <c r="A434" s="63"/>
      <c r="B434" s="15"/>
      <c r="C434" s="15"/>
      <c r="D434" s="15"/>
      <c r="E434" s="15"/>
      <c r="F434" s="15"/>
      <c r="G434" s="15"/>
      <c r="H434" s="15"/>
      <c r="I434" s="35">
        <f t="shared" si="6"/>
        <v>0</v>
      </c>
      <c r="J434" s="35" t="str">
        <f>IF(B434="Subtotal",SUMIF($A$4:$A$500,A434,$I$4:$I$500)-I434,"")</f>
        <v/>
      </c>
    </row>
    <row r="435" spans="1:10" hidden="1" outlineLevel="2" x14ac:dyDescent="0.25">
      <c r="A435" s="64"/>
      <c r="B435" s="17"/>
      <c r="C435" s="17"/>
      <c r="D435" s="17"/>
      <c r="E435" s="17"/>
      <c r="F435" s="17"/>
      <c r="G435" s="17"/>
      <c r="H435" s="17"/>
      <c r="I435" s="35">
        <f t="shared" si="6"/>
        <v>0</v>
      </c>
      <c r="J435" s="35" t="str">
        <f>IF(B435="Subtotal",SUMIF($A$4:$A$500,A435,$I$4:$I$500)-I435,"")</f>
        <v/>
      </c>
    </row>
    <row r="436" spans="1:10" hidden="1" outlineLevel="2" x14ac:dyDescent="0.25">
      <c r="A436" s="63"/>
      <c r="B436" s="15"/>
      <c r="C436" s="15"/>
      <c r="D436" s="15"/>
      <c r="E436" s="15"/>
      <c r="F436" s="15"/>
      <c r="G436" s="15"/>
      <c r="H436" s="15"/>
      <c r="I436" s="35">
        <f t="shared" si="6"/>
        <v>0</v>
      </c>
      <c r="J436" s="35" t="str">
        <f>IF(B436="Subtotal",SUMIF($A$4:$A$500,A436,$I$4:$I$500)-I436,"")</f>
        <v/>
      </c>
    </row>
    <row r="437" spans="1:10" hidden="1" outlineLevel="2" x14ac:dyDescent="0.25">
      <c r="A437" s="64"/>
      <c r="B437" s="17"/>
      <c r="C437" s="17"/>
      <c r="D437" s="17"/>
      <c r="E437" s="17"/>
      <c r="F437" s="17"/>
      <c r="G437" s="17"/>
      <c r="H437" s="17"/>
      <c r="I437" s="35">
        <f t="shared" si="6"/>
        <v>0</v>
      </c>
      <c r="J437" s="35" t="str">
        <f>IF(B437="Subtotal",SUMIF($A$4:$A$500,A437,$I$4:$I$500)-I437,"")</f>
        <v/>
      </c>
    </row>
    <row r="438" spans="1:10" hidden="1" outlineLevel="2" x14ac:dyDescent="0.25">
      <c r="A438" s="63"/>
      <c r="B438" s="15"/>
      <c r="C438" s="15"/>
      <c r="D438" s="15"/>
      <c r="E438" s="15"/>
      <c r="F438" s="15"/>
      <c r="G438" s="15"/>
      <c r="H438" s="15"/>
      <c r="I438" s="35">
        <f t="shared" si="6"/>
        <v>0</v>
      </c>
      <c r="J438" s="35" t="str">
        <f>IF(B438="Subtotal",SUMIF($A$4:$A$500,A438,$I$4:$I$500)-I438,"")</f>
        <v/>
      </c>
    </row>
    <row r="439" spans="1:10" hidden="1" outlineLevel="2" x14ac:dyDescent="0.25">
      <c r="A439" s="64"/>
      <c r="B439" s="17"/>
      <c r="C439" s="17"/>
      <c r="D439" s="17"/>
      <c r="E439" s="17"/>
      <c r="F439" s="17"/>
      <c r="G439" s="17"/>
      <c r="H439" s="17"/>
      <c r="I439" s="35">
        <f t="shared" si="6"/>
        <v>0</v>
      </c>
      <c r="J439" s="35" t="str">
        <f>IF(B439="Subtotal",SUMIF($A$4:$A$500,A439,$I$4:$I$500)-I439,"")</f>
        <v/>
      </c>
    </row>
    <row r="440" spans="1:10" hidden="1" outlineLevel="2" x14ac:dyDescent="0.25">
      <c r="A440" s="63"/>
      <c r="B440" s="15"/>
      <c r="C440" s="15"/>
      <c r="D440" s="15"/>
      <c r="E440" s="15"/>
      <c r="F440" s="15"/>
      <c r="G440" s="15"/>
      <c r="H440" s="15"/>
      <c r="I440" s="35">
        <f t="shared" si="6"/>
        <v>0</v>
      </c>
      <c r="J440" s="35" t="str">
        <f>IF(B440="Subtotal",SUMIF($A$4:$A$500,A440,$I$4:$I$500)-I440,"")</f>
        <v/>
      </c>
    </row>
    <row r="441" spans="1:10" hidden="1" outlineLevel="2" x14ac:dyDescent="0.25">
      <c r="A441" s="64"/>
      <c r="B441" s="17"/>
      <c r="C441" s="17"/>
      <c r="D441" s="17"/>
      <c r="E441" s="17"/>
      <c r="F441" s="17"/>
      <c r="G441" s="17"/>
      <c r="H441" s="17"/>
      <c r="I441" s="35">
        <f t="shared" ref="I441:I500" si="7">IF(G441="",H441,G441)</f>
        <v>0</v>
      </c>
      <c r="J441" s="35" t="str">
        <f>IF(B441="Subtotal",SUMIF($A$4:$A$500,A441,$I$4:$I$500)-I441,"")</f>
        <v/>
      </c>
    </row>
    <row r="442" spans="1:10" hidden="1" outlineLevel="2" x14ac:dyDescent="0.25">
      <c r="A442" s="63"/>
      <c r="B442" s="15"/>
      <c r="C442" s="15"/>
      <c r="D442" s="15"/>
      <c r="E442" s="15"/>
      <c r="F442" s="15"/>
      <c r="G442" s="15"/>
      <c r="H442" s="15"/>
      <c r="I442" s="35">
        <f t="shared" si="7"/>
        <v>0</v>
      </c>
      <c r="J442" s="35" t="str">
        <f>IF(B442="Subtotal",SUMIF($A$4:$A$500,A442,$I$4:$I$500)-I442,"")</f>
        <v/>
      </c>
    </row>
    <row r="443" spans="1:10" hidden="1" outlineLevel="2" x14ac:dyDescent="0.25">
      <c r="A443" s="64"/>
      <c r="B443" s="17"/>
      <c r="C443" s="17"/>
      <c r="D443" s="17"/>
      <c r="E443" s="17"/>
      <c r="F443" s="17"/>
      <c r="G443" s="17"/>
      <c r="H443" s="17"/>
      <c r="I443" s="35">
        <f t="shared" si="7"/>
        <v>0</v>
      </c>
      <c r="J443" s="35" t="str">
        <f>IF(B443="Subtotal",SUMIF($A$4:$A$500,A443,$I$4:$I$500)-I443,"")</f>
        <v/>
      </c>
    </row>
    <row r="444" spans="1:10" hidden="1" outlineLevel="2" x14ac:dyDescent="0.25">
      <c r="A444" s="63"/>
      <c r="B444" s="15"/>
      <c r="C444" s="15"/>
      <c r="D444" s="15"/>
      <c r="E444" s="15"/>
      <c r="F444" s="15"/>
      <c r="G444" s="15"/>
      <c r="H444" s="15"/>
      <c r="I444" s="35">
        <f t="shared" si="7"/>
        <v>0</v>
      </c>
      <c r="J444" s="35" t="str">
        <f>IF(B444="Subtotal",SUMIF($A$4:$A$500,A444,$I$4:$I$500)-I444,"")</f>
        <v/>
      </c>
    </row>
    <row r="445" spans="1:10" hidden="1" outlineLevel="2" x14ac:dyDescent="0.25">
      <c r="A445" s="64"/>
      <c r="B445" s="17"/>
      <c r="C445" s="17"/>
      <c r="D445" s="17"/>
      <c r="E445" s="17"/>
      <c r="F445" s="17"/>
      <c r="G445" s="17"/>
      <c r="H445" s="17"/>
      <c r="I445" s="35">
        <f t="shared" si="7"/>
        <v>0</v>
      </c>
      <c r="J445" s="35" t="str">
        <f>IF(B445="Subtotal",SUMIF($A$4:$A$500,A445,$I$4:$I$500)-I445,"")</f>
        <v/>
      </c>
    </row>
    <row r="446" spans="1:10" hidden="1" outlineLevel="2" x14ac:dyDescent="0.25">
      <c r="A446" s="63"/>
      <c r="B446" s="15"/>
      <c r="C446" s="15"/>
      <c r="D446" s="15"/>
      <c r="E446" s="15"/>
      <c r="F446" s="15"/>
      <c r="G446" s="15"/>
      <c r="H446" s="15"/>
      <c r="I446" s="35">
        <f t="shared" si="7"/>
        <v>0</v>
      </c>
      <c r="J446" s="35" t="str">
        <f>IF(B446="Subtotal",SUMIF($A$4:$A$500,A446,$I$4:$I$500)-I446,"")</f>
        <v/>
      </c>
    </row>
    <row r="447" spans="1:10" hidden="1" outlineLevel="2" x14ac:dyDescent="0.25">
      <c r="A447" s="64"/>
      <c r="B447" s="17"/>
      <c r="C447" s="17"/>
      <c r="D447" s="17"/>
      <c r="E447" s="17"/>
      <c r="F447" s="17"/>
      <c r="G447" s="17"/>
      <c r="H447" s="17"/>
      <c r="I447" s="35">
        <f t="shared" si="7"/>
        <v>0</v>
      </c>
      <c r="J447" s="35" t="str">
        <f>IF(B447="Subtotal",SUMIF($A$4:$A$500,A447,$I$4:$I$500)-I447,"")</f>
        <v/>
      </c>
    </row>
    <row r="448" spans="1:10" hidden="1" outlineLevel="2" x14ac:dyDescent="0.25">
      <c r="A448" s="63"/>
      <c r="B448" s="15"/>
      <c r="C448" s="15"/>
      <c r="D448" s="15"/>
      <c r="E448" s="15"/>
      <c r="F448" s="15"/>
      <c r="G448" s="15"/>
      <c r="H448" s="15"/>
      <c r="I448" s="35">
        <f t="shared" si="7"/>
        <v>0</v>
      </c>
      <c r="J448" s="35" t="str">
        <f>IF(B448="Subtotal",SUMIF($A$4:$A$500,A448,$I$4:$I$500)-I448,"")</f>
        <v/>
      </c>
    </row>
    <row r="449" spans="1:10" hidden="1" outlineLevel="2" x14ac:dyDescent="0.25">
      <c r="A449" s="64"/>
      <c r="B449" s="17"/>
      <c r="C449" s="17"/>
      <c r="D449" s="17"/>
      <c r="E449" s="17"/>
      <c r="F449" s="17"/>
      <c r="G449" s="17"/>
      <c r="H449" s="17"/>
      <c r="I449" s="35">
        <f t="shared" si="7"/>
        <v>0</v>
      </c>
      <c r="J449" s="35" t="str">
        <f>IF(B449="Subtotal",SUMIF($A$4:$A$500,A449,$I$4:$I$500)-I449,"")</f>
        <v/>
      </c>
    </row>
    <row r="450" spans="1:10" hidden="1" outlineLevel="2" x14ac:dyDescent="0.25">
      <c r="A450" s="63"/>
      <c r="B450" s="15"/>
      <c r="C450" s="15"/>
      <c r="D450" s="15"/>
      <c r="E450" s="15"/>
      <c r="F450" s="15"/>
      <c r="G450" s="15"/>
      <c r="H450" s="15"/>
      <c r="I450" s="35">
        <f t="shared" si="7"/>
        <v>0</v>
      </c>
      <c r="J450" s="35" t="str">
        <f>IF(B450="Subtotal",SUMIF($A$4:$A$500,A450,$I$4:$I$500)-I450,"")</f>
        <v/>
      </c>
    </row>
    <row r="451" spans="1:10" hidden="1" outlineLevel="2" x14ac:dyDescent="0.25">
      <c r="A451" s="64"/>
      <c r="B451" s="17"/>
      <c r="C451" s="17"/>
      <c r="D451" s="17"/>
      <c r="E451" s="17"/>
      <c r="F451" s="17"/>
      <c r="G451" s="17"/>
      <c r="H451" s="17"/>
      <c r="I451" s="35">
        <f t="shared" si="7"/>
        <v>0</v>
      </c>
      <c r="J451" s="35" t="str">
        <f>IF(B451="Subtotal",SUMIF($A$4:$A$500,A451,$I$4:$I$500)-I451,"")</f>
        <v/>
      </c>
    </row>
    <row r="452" spans="1:10" hidden="1" outlineLevel="2" x14ac:dyDescent="0.25">
      <c r="A452" s="63"/>
      <c r="B452" s="15"/>
      <c r="C452" s="15"/>
      <c r="D452" s="15"/>
      <c r="E452" s="15"/>
      <c r="F452" s="15"/>
      <c r="G452" s="15"/>
      <c r="H452" s="15"/>
      <c r="I452" s="35">
        <f t="shared" si="7"/>
        <v>0</v>
      </c>
      <c r="J452" s="35" t="str">
        <f>IF(B452="Subtotal",SUMIF($A$4:$A$500,A452,$I$4:$I$500)-I452,"")</f>
        <v/>
      </c>
    </row>
    <row r="453" spans="1:10" hidden="1" outlineLevel="2" x14ac:dyDescent="0.25">
      <c r="A453" s="64"/>
      <c r="B453" s="17"/>
      <c r="C453" s="17"/>
      <c r="D453" s="17"/>
      <c r="E453" s="17"/>
      <c r="F453" s="17"/>
      <c r="G453" s="17"/>
      <c r="H453" s="17"/>
      <c r="I453" s="35">
        <f t="shared" si="7"/>
        <v>0</v>
      </c>
      <c r="J453" s="35" t="str">
        <f>IF(B453="Subtotal",SUMIF($A$4:$A$500,A453,$I$4:$I$500)-I453,"")</f>
        <v/>
      </c>
    </row>
    <row r="454" spans="1:10" hidden="1" outlineLevel="2" x14ac:dyDescent="0.25">
      <c r="A454" s="63"/>
      <c r="B454" s="15"/>
      <c r="C454" s="15"/>
      <c r="D454" s="15"/>
      <c r="E454" s="15"/>
      <c r="F454" s="15"/>
      <c r="G454" s="15"/>
      <c r="H454" s="15"/>
      <c r="I454" s="35">
        <f t="shared" si="7"/>
        <v>0</v>
      </c>
      <c r="J454" s="35" t="str">
        <f>IF(B454="Subtotal",SUMIF($A$4:$A$500,A454,$I$4:$I$500)-I454,"")</f>
        <v/>
      </c>
    </row>
    <row r="455" spans="1:10" hidden="1" outlineLevel="2" x14ac:dyDescent="0.25">
      <c r="A455" s="64"/>
      <c r="B455" s="17"/>
      <c r="C455" s="17"/>
      <c r="D455" s="17"/>
      <c r="E455" s="17"/>
      <c r="F455" s="17"/>
      <c r="G455" s="17"/>
      <c r="H455" s="17"/>
      <c r="I455" s="35">
        <f t="shared" si="7"/>
        <v>0</v>
      </c>
      <c r="J455" s="35" t="str">
        <f>IF(B455="Subtotal",SUMIF($A$4:$A$500,A455,$I$4:$I$500)-I455,"")</f>
        <v/>
      </c>
    </row>
    <row r="456" spans="1:10" hidden="1" outlineLevel="2" x14ac:dyDescent="0.25">
      <c r="A456" s="63"/>
      <c r="B456" s="15"/>
      <c r="C456" s="15"/>
      <c r="D456" s="15"/>
      <c r="E456" s="15"/>
      <c r="F456" s="15"/>
      <c r="G456" s="15"/>
      <c r="H456" s="15"/>
      <c r="I456" s="35">
        <f t="shared" si="7"/>
        <v>0</v>
      </c>
      <c r="J456" s="35" t="str">
        <f>IF(B456="Subtotal",SUMIF($A$4:$A$500,A456,$I$4:$I$500)-I456,"")</f>
        <v/>
      </c>
    </row>
    <row r="457" spans="1:10" hidden="1" outlineLevel="2" x14ac:dyDescent="0.25">
      <c r="A457" s="64"/>
      <c r="B457" s="17"/>
      <c r="C457" s="17"/>
      <c r="D457" s="17"/>
      <c r="E457" s="17"/>
      <c r="F457" s="17"/>
      <c r="G457" s="17"/>
      <c r="H457" s="17"/>
      <c r="I457" s="35">
        <f t="shared" si="7"/>
        <v>0</v>
      </c>
      <c r="J457" s="35" t="str">
        <f>IF(B457="Subtotal",SUMIF($A$4:$A$500,A457,$I$4:$I$500)-I457,"")</f>
        <v/>
      </c>
    </row>
    <row r="458" spans="1:10" hidden="1" outlineLevel="2" x14ac:dyDescent="0.25">
      <c r="A458" s="63"/>
      <c r="B458" s="15"/>
      <c r="C458" s="15"/>
      <c r="D458" s="15"/>
      <c r="E458" s="15"/>
      <c r="F458" s="15"/>
      <c r="G458" s="15"/>
      <c r="H458" s="15"/>
      <c r="I458" s="35">
        <f t="shared" si="7"/>
        <v>0</v>
      </c>
      <c r="J458" s="35" t="str">
        <f>IF(B458="Subtotal",SUMIF($A$4:$A$500,A458,$I$4:$I$500)-I458,"")</f>
        <v/>
      </c>
    </row>
    <row r="459" spans="1:10" hidden="1" outlineLevel="2" x14ac:dyDescent="0.25">
      <c r="A459" s="64"/>
      <c r="B459" s="17"/>
      <c r="C459" s="17"/>
      <c r="D459" s="17"/>
      <c r="E459" s="17"/>
      <c r="F459" s="17"/>
      <c r="G459" s="17"/>
      <c r="H459" s="17"/>
      <c r="I459" s="35">
        <f t="shared" si="7"/>
        <v>0</v>
      </c>
      <c r="J459" s="35" t="str">
        <f>IF(B459="Subtotal",SUMIF($A$4:$A$500,A459,$I$4:$I$500)-I459,"")</f>
        <v/>
      </c>
    </row>
    <row r="460" spans="1:10" hidden="1" outlineLevel="2" x14ac:dyDescent="0.25">
      <c r="A460" s="63"/>
      <c r="B460" s="15"/>
      <c r="C460" s="15"/>
      <c r="D460" s="15"/>
      <c r="E460" s="15"/>
      <c r="F460" s="15"/>
      <c r="G460" s="15"/>
      <c r="H460" s="15"/>
      <c r="I460" s="35">
        <f t="shared" si="7"/>
        <v>0</v>
      </c>
      <c r="J460" s="35" t="str">
        <f>IF(B460="Subtotal",SUMIF($A$4:$A$500,A460,$I$4:$I$500)-I460,"")</f>
        <v/>
      </c>
    </row>
    <row r="461" spans="1:10" hidden="1" outlineLevel="2" x14ac:dyDescent="0.25">
      <c r="A461" s="64"/>
      <c r="B461" s="17"/>
      <c r="C461" s="17"/>
      <c r="D461" s="17"/>
      <c r="E461" s="17"/>
      <c r="F461" s="17"/>
      <c r="G461" s="17"/>
      <c r="H461" s="17"/>
      <c r="I461" s="35">
        <f t="shared" si="7"/>
        <v>0</v>
      </c>
      <c r="J461" s="35" t="str">
        <f>IF(B461="Subtotal",SUMIF($A$4:$A$500,A461,$I$4:$I$500)-I461,"")</f>
        <v/>
      </c>
    </row>
    <row r="462" spans="1:10" hidden="1" outlineLevel="2" x14ac:dyDescent="0.25">
      <c r="A462" s="63"/>
      <c r="B462" s="15"/>
      <c r="C462" s="15"/>
      <c r="D462" s="15"/>
      <c r="E462" s="15"/>
      <c r="F462" s="15"/>
      <c r="G462" s="15"/>
      <c r="H462" s="15"/>
      <c r="I462" s="35">
        <f t="shared" si="7"/>
        <v>0</v>
      </c>
      <c r="J462" s="35" t="str">
        <f>IF(B462="Subtotal",SUMIF($A$4:$A$500,A462,$I$4:$I$500)-I462,"")</f>
        <v/>
      </c>
    </row>
    <row r="463" spans="1:10" hidden="1" outlineLevel="2" x14ac:dyDescent="0.25">
      <c r="A463" s="64"/>
      <c r="B463" s="17"/>
      <c r="C463" s="17"/>
      <c r="D463" s="17"/>
      <c r="E463" s="17"/>
      <c r="F463" s="17"/>
      <c r="G463" s="17"/>
      <c r="H463" s="17"/>
      <c r="I463" s="35">
        <f t="shared" si="7"/>
        <v>0</v>
      </c>
      <c r="J463" s="35" t="str">
        <f>IF(B463="Subtotal",SUMIF($A$4:$A$500,A463,$I$4:$I$500)-I463,"")</f>
        <v/>
      </c>
    </row>
    <row r="464" spans="1:10" hidden="1" outlineLevel="2" x14ac:dyDescent="0.25">
      <c r="A464" s="63"/>
      <c r="B464" s="15"/>
      <c r="C464" s="15"/>
      <c r="D464" s="15"/>
      <c r="E464" s="15"/>
      <c r="F464" s="15"/>
      <c r="G464" s="15"/>
      <c r="H464" s="15"/>
      <c r="I464" s="35">
        <f t="shared" si="7"/>
        <v>0</v>
      </c>
      <c r="J464" s="35" t="str">
        <f>IF(B464="Subtotal",SUMIF($A$4:$A$500,A464,$I$4:$I$500)-I464,"")</f>
        <v/>
      </c>
    </row>
    <row r="465" spans="1:10" hidden="1" outlineLevel="2" x14ac:dyDescent="0.25">
      <c r="A465" s="64"/>
      <c r="B465" s="17"/>
      <c r="C465" s="17"/>
      <c r="D465" s="17"/>
      <c r="E465" s="17"/>
      <c r="F465" s="17"/>
      <c r="G465" s="17"/>
      <c r="H465" s="17"/>
      <c r="I465" s="35">
        <f t="shared" si="7"/>
        <v>0</v>
      </c>
      <c r="J465" s="35" t="str">
        <f>IF(B465="Subtotal",SUMIF($A$4:$A$500,A465,$I$4:$I$500)-I465,"")</f>
        <v/>
      </c>
    </row>
    <row r="466" spans="1:10" hidden="1" outlineLevel="2" x14ac:dyDescent="0.25">
      <c r="A466" s="63"/>
      <c r="B466" s="15"/>
      <c r="C466" s="15"/>
      <c r="D466" s="15"/>
      <c r="E466" s="15"/>
      <c r="F466" s="15"/>
      <c r="G466" s="15"/>
      <c r="H466" s="15"/>
      <c r="I466" s="35">
        <f t="shared" si="7"/>
        <v>0</v>
      </c>
      <c r="J466" s="35" t="str">
        <f>IF(B466="Subtotal",SUMIF($A$4:$A$500,A466,$I$4:$I$500)-I466,"")</f>
        <v/>
      </c>
    </row>
    <row r="467" spans="1:10" hidden="1" outlineLevel="2" x14ac:dyDescent="0.25">
      <c r="A467" s="64"/>
      <c r="B467" s="17"/>
      <c r="C467" s="17"/>
      <c r="D467" s="17"/>
      <c r="E467" s="17"/>
      <c r="F467" s="17"/>
      <c r="G467" s="17"/>
      <c r="H467" s="17"/>
      <c r="I467" s="35">
        <f t="shared" si="7"/>
        <v>0</v>
      </c>
      <c r="J467" s="35" t="str">
        <f>IF(B467="Subtotal",SUMIF($A$4:$A$500,A467,$I$4:$I$500)-I467,"")</f>
        <v/>
      </c>
    </row>
    <row r="468" spans="1:10" hidden="1" outlineLevel="2" x14ac:dyDescent="0.25">
      <c r="A468" s="63"/>
      <c r="B468" s="15"/>
      <c r="C468" s="15"/>
      <c r="D468" s="15"/>
      <c r="E468" s="15"/>
      <c r="F468" s="15"/>
      <c r="G468" s="15"/>
      <c r="H468" s="15"/>
      <c r="I468" s="35">
        <f t="shared" si="7"/>
        <v>0</v>
      </c>
      <c r="J468" s="35" t="str">
        <f>IF(B468="Subtotal",SUMIF($A$4:$A$500,A468,$I$4:$I$500)-I468,"")</f>
        <v/>
      </c>
    </row>
    <row r="469" spans="1:10" hidden="1" outlineLevel="2" x14ac:dyDescent="0.25">
      <c r="A469" s="64"/>
      <c r="B469" s="17"/>
      <c r="C469" s="17"/>
      <c r="D469" s="17"/>
      <c r="E469" s="17"/>
      <c r="F469" s="17"/>
      <c r="G469" s="17"/>
      <c r="H469" s="17"/>
      <c r="I469" s="35">
        <f t="shared" si="7"/>
        <v>0</v>
      </c>
      <c r="J469" s="35" t="str">
        <f>IF(B469="Subtotal",SUMIF($A$4:$A$500,A469,$I$4:$I$500)-I469,"")</f>
        <v/>
      </c>
    </row>
    <row r="470" spans="1:10" hidden="1" outlineLevel="2" x14ac:dyDescent="0.25">
      <c r="A470" s="63"/>
      <c r="B470" s="15"/>
      <c r="C470" s="15"/>
      <c r="D470" s="15"/>
      <c r="E470" s="15"/>
      <c r="F470" s="15"/>
      <c r="G470" s="15"/>
      <c r="H470" s="15"/>
      <c r="I470" s="35">
        <f t="shared" si="7"/>
        <v>0</v>
      </c>
      <c r="J470" s="35" t="str">
        <f>IF(B470="Subtotal",SUMIF($A$4:$A$500,A470,$I$4:$I$500)-I470,"")</f>
        <v/>
      </c>
    </row>
    <row r="471" spans="1:10" hidden="1" outlineLevel="2" x14ac:dyDescent="0.25">
      <c r="A471" s="64"/>
      <c r="B471" s="17"/>
      <c r="C471" s="17"/>
      <c r="D471" s="17"/>
      <c r="E471" s="17"/>
      <c r="F471" s="17"/>
      <c r="G471" s="17"/>
      <c r="H471" s="17"/>
      <c r="I471" s="35">
        <f t="shared" si="7"/>
        <v>0</v>
      </c>
      <c r="J471" s="35" t="str">
        <f>IF(B471="Subtotal",SUMIF($A$4:$A$500,A471,$I$4:$I$500)-I471,"")</f>
        <v/>
      </c>
    </row>
    <row r="472" spans="1:10" hidden="1" outlineLevel="2" x14ac:dyDescent="0.25">
      <c r="A472" s="63"/>
      <c r="B472" s="15"/>
      <c r="C472" s="15"/>
      <c r="D472" s="15"/>
      <c r="E472" s="15"/>
      <c r="F472" s="15"/>
      <c r="G472" s="15"/>
      <c r="H472" s="15"/>
      <c r="I472" s="35">
        <f t="shared" si="7"/>
        <v>0</v>
      </c>
      <c r="J472" s="35" t="str">
        <f>IF(B472="Subtotal",SUMIF($A$4:$A$500,A472,$I$4:$I$500)-I472,"")</f>
        <v/>
      </c>
    </row>
    <row r="473" spans="1:10" hidden="1" outlineLevel="2" x14ac:dyDescent="0.25">
      <c r="A473" s="64"/>
      <c r="B473" s="17"/>
      <c r="C473" s="17"/>
      <c r="D473" s="17"/>
      <c r="E473" s="17"/>
      <c r="F473" s="17"/>
      <c r="G473" s="17"/>
      <c r="H473" s="17"/>
      <c r="I473" s="35">
        <f t="shared" si="7"/>
        <v>0</v>
      </c>
      <c r="J473" s="35" t="str">
        <f>IF(B473="Subtotal",SUMIF($A$4:$A$500,A473,$I$4:$I$500)-I473,"")</f>
        <v/>
      </c>
    </row>
    <row r="474" spans="1:10" hidden="1" outlineLevel="2" x14ac:dyDescent="0.25">
      <c r="A474" s="63"/>
      <c r="B474" s="15"/>
      <c r="C474" s="15"/>
      <c r="D474" s="15"/>
      <c r="E474" s="15"/>
      <c r="F474" s="15"/>
      <c r="G474" s="15"/>
      <c r="H474" s="15"/>
      <c r="I474" s="35">
        <f t="shared" si="7"/>
        <v>0</v>
      </c>
      <c r="J474" s="35" t="str">
        <f>IF(B474="Subtotal",SUMIF($A$4:$A$500,A474,$I$4:$I$500)-I474,"")</f>
        <v/>
      </c>
    </row>
    <row r="475" spans="1:10" hidden="1" outlineLevel="2" x14ac:dyDescent="0.25">
      <c r="A475" s="64"/>
      <c r="B475" s="17"/>
      <c r="C475" s="17"/>
      <c r="D475" s="17"/>
      <c r="E475" s="17"/>
      <c r="F475" s="17"/>
      <c r="G475" s="17"/>
      <c r="H475" s="17"/>
      <c r="I475" s="35">
        <f t="shared" si="7"/>
        <v>0</v>
      </c>
      <c r="J475" s="35" t="str">
        <f>IF(B475="Subtotal",SUMIF($A$4:$A$500,A475,$I$4:$I$500)-I475,"")</f>
        <v/>
      </c>
    </row>
    <row r="476" spans="1:10" hidden="1" outlineLevel="2" x14ac:dyDescent="0.25">
      <c r="A476" s="63"/>
      <c r="B476" s="15"/>
      <c r="C476" s="15"/>
      <c r="D476" s="15"/>
      <c r="E476" s="15"/>
      <c r="F476" s="15"/>
      <c r="G476" s="15"/>
      <c r="H476" s="15"/>
      <c r="I476" s="35">
        <f t="shared" si="7"/>
        <v>0</v>
      </c>
      <c r="J476" s="35" t="str">
        <f>IF(B476="Subtotal",SUMIF($A$4:$A$500,A476,$I$4:$I$500)-I476,"")</f>
        <v/>
      </c>
    </row>
    <row r="477" spans="1:10" hidden="1" outlineLevel="2" x14ac:dyDescent="0.25">
      <c r="A477" s="64"/>
      <c r="B477" s="17"/>
      <c r="C477" s="17"/>
      <c r="D477" s="17"/>
      <c r="E477" s="17"/>
      <c r="F477" s="17"/>
      <c r="G477" s="17"/>
      <c r="H477" s="17"/>
      <c r="I477" s="35">
        <f t="shared" si="7"/>
        <v>0</v>
      </c>
      <c r="J477" s="35" t="str">
        <f>IF(B477="Subtotal",SUMIF($A$4:$A$500,A477,$I$4:$I$500)-I477,"")</f>
        <v/>
      </c>
    </row>
    <row r="478" spans="1:10" hidden="1" outlineLevel="2" x14ac:dyDescent="0.25">
      <c r="A478" s="63"/>
      <c r="B478" s="15"/>
      <c r="C478" s="15"/>
      <c r="D478" s="15"/>
      <c r="E478" s="15"/>
      <c r="F478" s="15"/>
      <c r="G478" s="15"/>
      <c r="H478" s="15"/>
      <c r="I478" s="35">
        <f t="shared" si="7"/>
        <v>0</v>
      </c>
      <c r="J478" s="35" t="str">
        <f>IF(B478="Subtotal",SUMIF($A$4:$A$500,A478,$I$4:$I$500)-I478,"")</f>
        <v/>
      </c>
    </row>
    <row r="479" spans="1:10" hidden="1" outlineLevel="2" x14ac:dyDescent="0.25">
      <c r="A479" s="64"/>
      <c r="B479" s="17"/>
      <c r="C479" s="17"/>
      <c r="D479" s="17"/>
      <c r="E479" s="17"/>
      <c r="F479" s="17"/>
      <c r="G479" s="17"/>
      <c r="H479" s="17"/>
      <c r="I479" s="35">
        <f t="shared" si="7"/>
        <v>0</v>
      </c>
      <c r="J479" s="35" t="str">
        <f>IF(B479="Subtotal",SUMIF($A$4:$A$500,A479,$I$4:$I$500)-I479,"")</f>
        <v/>
      </c>
    </row>
    <row r="480" spans="1:10" hidden="1" outlineLevel="2" x14ac:dyDescent="0.25">
      <c r="A480" s="63"/>
      <c r="B480" s="15"/>
      <c r="C480" s="15"/>
      <c r="D480" s="15"/>
      <c r="E480" s="15"/>
      <c r="F480" s="15"/>
      <c r="G480" s="15"/>
      <c r="H480" s="15"/>
      <c r="I480" s="35">
        <f t="shared" si="7"/>
        <v>0</v>
      </c>
      <c r="J480" s="35" t="str">
        <f>IF(B480="Subtotal",SUMIF($A$4:$A$500,A480,$I$4:$I$500)-I480,"")</f>
        <v/>
      </c>
    </row>
    <row r="481" spans="1:10" hidden="1" outlineLevel="2" x14ac:dyDescent="0.25">
      <c r="A481" s="64"/>
      <c r="B481" s="17"/>
      <c r="C481" s="17"/>
      <c r="D481" s="17"/>
      <c r="E481" s="17"/>
      <c r="F481" s="17"/>
      <c r="G481" s="17"/>
      <c r="H481" s="17"/>
      <c r="I481" s="35">
        <f t="shared" si="7"/>
        <v>0</v>
      </c>
      <c r="J481" s="35" t="str">
        <f>IF(B481="Subtotal",SUMIF($A$4:$A$500,A481,$I$4:$I$500)-I481,"")</f>
        <v/>
      </c>
    </row>
    <row r="482" spans="1:10" hidden="1" outlineLevel="2" x14ac:dyDescent="0.25">
      <c r="A482" s="63"/>
      <c r="B482" s="15"/>
      <c r="C482" s="15"/>
      <c r="D482" s="15"/>
      <c r="E482" s="15"/>
      <c r="F482" s="15"/>
      <c r="G482" s="15"/>
      <c r="H482" s="15"/>
      <c r="I482" s="35">
        <f t="shared" si="7"/>
        <v>0</v>
      </c>
      <c r="J482" s="35" t="str">
        <f>IF(B482="Subtotal",SUMIF($A$4:$A$500,A482,$I$4:$I$500)-I482,"")</f>
        <v/>
      </c>
    </row>
    <row r="483" spans="1:10" hidden="1" outlineLevel="2" x14ac:dyDescent="0.25">
      <c r="A483" s="64"/>
      <c r="B483" s="17"/>
      <c r="C483" s="17"/>
      <c r="D483" s="17"/>
      <c r="E483" s="17"/>
      <c r="F483" s="17"/>
      <c r="G483" s="17"/>
      <c r="H483" s="17"/>
      <c r="I483" s="35">
        <f t="shared" si="7"/>
        <v>0</v>
      </c>
      <c r="J483" s="35" t="str">
        <f>IF(B483="Subtotal",SUMIF($A$4:$A$500,A483,$I$4:$I$500)-I483,"")</f>
        <v/>
      </c>
    </row>
    <row r="484" spans="1:10" hidden="1" outlineLevel="2" x14ac:dyDescent="0.25">
      <c r="A484" s="63"/>
      <c r="B484" s="15"/>
      <c r="C484" s="15"/>
      <c r="D484" s="15"/>
      <c r="E484" s="15"/>
      <c r="F484" s="15"/>
      <c r="G484" s="15"/>
      <c r="H484" s="15"/>
      <c r="I484" s="35">
        <f t="shared" si="7"/>
        <v>0</v>
      </c>
      <c r="J484" s="35" t="str">
        <f>IF(B484="Subtotal",SUMIF($A$4:$A$500,A484,$I$4:$I$500)-I484,"")</f>
        <v/>
      </c>
    </row>
    <row r="485" spans="1:10" hidden="1" outlineLevel="2" x14ac:dyDescent="0.25">
      <c r="A485" s="64"/>
      <c r="B485" s="17"/>
      <c r="C485" s="17"/>
      <c r="D485" s="17"/>
      <c r="E485" s="17"/>
      <c r="F485" s="17"/>
      <c r="G485" s="17"/>
      <c r="H485" s="17"/>
      <c r="I485" s="35">
        <f t="shared" si="7"/>
        <v>0</v>
      </c>
      <c r="J485" s="35" t="str">
        <f>IF(B485="Subtotal",SUMIF($A$4:$A$500,A485,$I$4:$I$500)-I485,"")</f>
        <v/>
      </c>
    </row>
    <row r="486" spans="1:10" hidden="1" outlineLevel="2" x14ac:dyDescent="0.25">
      <c r="A486" s="63"/>
      <c r="B486" s="15"/>
      <c r="C486" s="15"/>
      <c r="D486" s="15"/>
      <c r="E486" s="15"/>
      <c r="F486" s="15"/>
      <c r="G486" s="15"/>
      <c r="H486" s="15"/>
      <c r="I486" s="35">
        <f t="shared" si="7"/>
        <v>0</v>
      </c>
      <c r="J486" s="35" t="str">
        <f>IF(B486="Subtotal",SUMIF($A$4:$A$500,A486,$I$4:$I$500)-I486,"")</f>
        <v/>
      </c>
    </row>
    <row r="487" spans="1:10" hidden="1" outlineLevel="2" x14ac:dyDescent="0.25">
      <c r="A487" s="64"/>
      <c r="B487" s="17"/>
      <c r="C487" s="17"/>
      <c r="D487" s="17"/>
      <c r="E487" s="17"/>
      <c r="F487" s="17"/>
      <c r="G487" s="17"/>
      <c r="H487" s="17"/>
      <c r="I487" s="35">
        <f t="shared" si="7"/>
        <v>0</v>
      </c>
      <c r="J487" s="35" t="str">
        <f>IF(B487="Subtotal",SUMIF($A$4:$A$500,A487,$I$4:$I$500)-I487,"")</f>
        <v/>
      </c>
    </row>
    <row r="488" spans="1:10" hidden="1" outlineLevel="2" x14ac:dyDescent="0.25">
      <c r="A488" s="63"/>
      <c r="B488" s="15"/>
      <c r="C488" s="15"/>
      <c r="D488" s="15"/>
      <c r="E488" s="15"/>
      <c r="F488" s="15"/>
      <c r="G488" s="15"/>
      <c r="H488" s="15"/>
      <c r="I488" s="35">
        <f t="shared" si="7"/>
        <v>0</v>
      </c>
      <c r="J488" s="35" t="str">
        <f>IF(B488="Subtotal",SUMIF($A$4:$A$500,A488,$I$4:$I$500)-I488,"")</f>
        <v/>
      </c>
    </row>
    <row r="489" spans="1:10" hidden="1" outlineLevel="2" x14ac:dyDescent="0.25">
      <c r="A489" s="64"/>
      <c r="B489" s="17"/>
      <c r="C489" s="17"/>
      <c r="D489" s="17"/>
      <c r="E489" s="17"/>
      <c r="F489" s="17"/>
      <c r="G489" s="17"/>
      <c r="H489" s="17"/>
      <c r="I489" s="35">
        <f t="shared" si="7"/>
        <v>0</v>
      </c>
      <c r="J489" s="35" t="str">
        <f>IF(B489="Subtotal",SUMIF($A$4:$A$500,A489,$I$4:$I$500)-I489,"")</f>
        <v/>
      </c>
    </row>
    <row r="490" spans="1:10" hidden="1" outlineLevel="2" x14ac:dyDescent="0.25">
      <c r="A490" s="63"/>
      <c r="B490" s="15"/>
      <c r="C490" s="15"/>
      <c r="D490" s="15"/>
      <c r="E490" s="15"/>
      <c r="F490" s="15"/>
      <c r="G490" s="15"/>
      <c r="H490" s="15"/>
      <c r="I490" s="35">
        <f t="shared" si="7"/>
        <v>0</v>
      </c>
      <c r="J490" s="35" t="str">
        <f>IF(B490="Subtotal",SUMIF($A$4:$A$500,A490,$I$4:$I$500)-I490,"")</f>
        <v/>
      </c>
    </row>
    <row r="491" spans="1:10" hidden="1" outlineLevel="2" x14ac:dyDescent="0.25">
      <c r="A491" s="64"/>
      <c r="B491" s="17"/>
      <c r="C491" s="17"/>
      <c r="D491" s="17"/>
      <c r="E491" s="17"/>
      <c r="F491" s="17"/>
      <c r="G491" s="17"/>
      <c r="H491" s="17"/>
      <c r="I491" s="35">
        <f t="shared" si="7"/>
        <v>0</v>
      </c>
      <c r="J491" s="35" t="str">
        <f>IF(B491="Subtotal",SUMIF($A$4:$A$500,A491,$I$4:$I$500)-I491,"")</f>
        <v/>
      </c>
    </row>
    <row r="492" spans="1:10" hidden="1" outlineLevel="2" x14ac:dyDescent="0.25">
      <c r="A492" s="63"/>
      <c r="B492" s="15"/>
      <c r="C492" s="15"/>
      <c r="D492" s="15"/>
      <c r="E492" s="15"/>
      <c r="F492" s="15"/>
      <c r="G492" s="15"/>
      <c r="H492" s="15"/>
      <c r="I492" s="35">
        <f t="shared" si="7"/>
        <v>0</v>
      </c>
      <c r="J492" s="35" t="str">
        <f>IF(B492="Subtotal",SUMIF($A$4:$A$500,A492,$I$4:$I$500)-I492,"")</f>
        <v/>
      </c>
    </row>
    <row r="493" spans="1:10" hidden="1" outlineLevel="2" x14ac:dyDescent="0.25">
      <c r="A493" s="64"/>
      <c r="B493" s="17"/>
      <c r="C493" s="17"/>
      <c r="D493" s="17"/>
      <c r="E493" s="17"/>
      <c r="F493" s="17"/>
      <c r="G493" s="17"/>
      <c r="H493" s="17"/>
      <c r="I493" s="35">
        <f t="shared" si="7"/>
        <v>0</v>
      </c>
      <c r="J493" s="35" t="str">
        <f>IF(B493="Subtotal",SUMIF($A$4:$A$500,A493,$I$4:$I$500)-I493,"")</f>
        <v/>
      </c>
    </row>
    <row r="494" spans="1:10" hidden="1" outlineLevel="2" x14ac:dyDescent="0.25">
      <c r="A494" s="63"/>
      <c r="B494" s="15"/>
      <c r="C494" s="15"/>
      <c r="D494" s="15"/>
      <c r="E494" s="15"/>
      <c r="F494" s="15"/>
      <c r="G494" s="15"/>
      <c r="H494" s="15"/>
      <c r="I494" s="35">
        <f t="shared" si="7"/>
        <v>0</v>
      </c>
      <c r="J494" s="35" t="str">
        <f>IF(B494="Subtotal",SUMIF($A$4:$A$500,A494,$I$4:$I$500)-I494,"")</f>
        <v/>
      </c>
    </row>
    <row r="495" spans="1:10" hidden="1" outlineLevel="2" x14ac:dyDescent="0.25">
      <c r="A495" s="64"/>
      <c r="B495" s="17"/>
      <c r="C495" s="17"/>
      <c r="D495" s="17"/>
      <c r="E495" s="17"/>
      <c r="F495" s="17"/>
      <c r="G495" s="17"/>
      <c r="H495" s="17"/>
      <c r="I495" s="35">
        <f t="shared" si="7"/>
        <v>0</v>
      </c>
      <c r="J495" s="35" t="str">
        <f>IF(B495="Subtotal",SUMIF($A$4:$A$500,A495,$I$4:$I$500)-I495,"")</f>
        <v/>
      </c>
    </row>
    <row r="496" spans="1:10" hidden="1" outlineLevel="2" x14ac:dyDescent="0.25">
      <c r="A496" s="63"/>
      <c r="B496" s="15"/>
      <c r="C496" s="15"/>
      <c r="D496" s="15"/>
      <c r="E496" s="15"/>
      <c r="F496" s="15"/>
      <c r="G496" s="15"/>
      <c r="H496" s="15"/>
      <c r="I496" s="35">
        <f t="shared" si="7"/>
        <v>0</v>
      </c>
      <c r="J496" s="35" t="str">
        <f>IF(B496="Subtotal",SUMIF($A$4:$A$500,A496,$I$4:$I$500)-I496,"")</f>
        <v/>
      </c>
    </row>
    <row r="497" spans="1:10" hidden="1" outlineLevel="2" x14ac:dyDescent="0.25">
      <c r="A497" s="64"/>
      <c r="B497" s="17"/>
      <c r="C497" s="17"/>
      <c r="D497" s="17"/>
      <c r="E497" s="17"/>
      <c r="F497" s="17"/>
      <c r="G497" s="17"/>
      <c r="H497" s="17"/>
      <c r="I497" s="35">
        <f t="shared" si="7"/>
        <v>0</v>
      </c>
      <c r="J497" s="35" t="str">
        <f>IF(B497="Subtotal",SUMIF($A$4:$A$500,A497,$I$4:$I$500)-I497,"")</f>
        <v/>
      </c>
    </row>
    <row r="498" spans="1:10" hidden="1" outlineLevel="2" x14ac:dyDescent="0.25">
      <c r="A498" s="63"/>
      <c r="B498" s="15"/>
      <c r="C498" s="15"/>
      <c r="D498" s="15"/>
      <c r="E498" s="15"/>
      <c r="F498" s="15"/>
      <c r="G498" s="15"/>
      <c r="H498" s="15"/>
      <c r="I498" s="35">
        <f t="shared" si="7"/>
        <v>0</v>
      </c>
      <c r="J498" s="35" t="str">
        <f>IF(B498="Subtotal",SUMIF($A$4:$A$500,A498,$I$4:$I$500)-I498,"")</f>
        <v/>
      </c>
    </row>
    <row r="499" spans="1:10" hidden="1" outlineLevel="2" x14ac:dyDescent="0.25">
      <c r="A499" s="64"/>
      <c r="B499" s="17"/>
      <c r="C499" s="17"/>
      <c r="D499" s="17"/>
      <c r="E499" s="17"/>
      <c r="F499" s="17"/>
      <c r="G499" s="17"/>
      <c r="H499" s="17"/>
      <c r="I499" s="35">
        <f t="shared" si="7"/>
        <v>0</v>
      </c>
      <c r="J499" s="35" t="str">
        <f>IF(B499="Subtotal",SUMIF($A$4:$A$500,A499,$I$4:$I$500)-I499,"")</f>
        <v/>
      </c>
    </row>
    <row r="500" spans="1:10" hidden="1" outlineLevel="2" x14ac:dyDescent="0.25">
      <c r="A500" s="69"/>
      <c r="B500" s="70"/>
      <c r="C500" s="70"/>
      <c r="D500" s="70"/>
      <c r="E500" s="70"/>
      <c r="F500" s="70"/>
      <c r="G500" s="70"/>
      <c r="H500" s="70"/>
      <c r="I500" s="35">
        <f t="shared" si="7"/>
        <v>0</v>
      </c>
      <c r="J500" s="35" t="str">
        <f>IF(B500="Subtotal",SUMIF($A$4:$A$500,A500,$I$4:$I$500)-I500,"")</f>
        <v/>
      </c>
    </row>
    <row r="501" spans="1:10" ht="15.75" collapsed="1" thickBot="1" x14ac:dyDescent="0.3">
      <c r="A501" s="65" t="s">
        <v>15</v>
      </c>
      <c r="B501" s="20"/>
      <c r="C501" s="21" t="s">
        <v>9</v>
      </c>
      <c r="D501" s="22">
        <f>SUBTOTAL(3,E4:E500)</f>
        <v>324</v>
      </c>
      <c r="E501" s="21" t="s">
        <v>10</v>
      </c>
      <c r="F501" s="23">
        <f>SUBTOTAL(9,G4:G500)</f>
        <v>1839156778.3199997</v>
      </c>
      <c r="G501" s="24" t="s">
        <v>11</v>
      </c>
      <c r="H501" s="25">
        <f>SUBTOTAL(9,J4:J500)</f>
        <v>2704992598.6599998</v>
      </c>
    </row>
  </sheetData>
  <sheetProtection formatCells="0" formatColumns="0" formatRows="0" insertColumns="0" insertRows="0" insertHyperlinks="0" deleteColumns="0" deleteRows="0" selectLockedCells="1" sort="0" autoFilter="0" pivotTables="0"/>
  <autoFilter ref="A3:H500">
    <filterColumn colId="2">
      <customFilters>
        <customFilter operator="notEqual" val=" "/>
      </customFilters>
    </filterColumn>
    <sortState ref="A4:H500">
      <sortCondition ref="A4:A500"/>
      <sortCondition ref="B4:B500"/>
    </sortState>
  </autoFilter>
  <pageMargins left="0.7" right="0.7" top="0.75" bottom="0.75" header="0.3" footer="0.3"/>
  <pageSetup scale="42" orientation="landscape" verticalDpi="0"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C188"/>
  <sheetViews>
    <sheetView zoomScaleNormal="100" workbookViewId="0">
      <selection activeCell="C1" sqref="C1:C1048576"/>
    </sheetView>
  </sheetViews>
  <sheetFormatPr defaultRowHeight="15" x14ac:dyDescent="0.25"/>
  <cols>
    <col min="1" max="1" width="42.85546875" bestFit="1" customWidth="1"/>
    <col min="2" max="2" width="14.140625" customWidth="1"/>
    <col min="3" max="3" width="16.42578125" style="33" customWidth="1"/>
    <col min="4" max="4" width="23.28515625" bestFit="1" customWidth="1"/>
  </cols>
  <sheetData>
    <row r="3" spans="1:3" x14ac:dyDescent="0.25">
      <c r="B3" s="28" t="s">
        <v>17</v>
      </c>
    </row>
    <row r="4" spans="1:3" x14ac:dyDescent="0.25">
      <c r="A4" s="28" t="s">
        <v>18</v>
      </c>
      <c r="B4" t="s">
        <v>19</v>
      </c>
      <c r="C4" s="33" t="s">
        <v>31</v>
      </c>
    </row>
    <row r="5" spans="1:3" x14ac:dyDescent="0.25">
      <c r="A5" s="29" t="s">
        <v>718</v>
      </c>
      <c r="B5" s="30">
        <v>4</v>
      </c>
      <c r="C5" s="33">
        <v>0</v>
      </c>
    </row>
    <row r="6" spans="1:3" x14ac:dyDescent="0.25">
      <c r="A6" s="59" t="s">
        <v>34</v>
      </c>
      <c r="B6" s="30">
        <v>4</v>
      </c>
      <c r="C6" s="33">
        <v>0</v>
      </c>
    </row>
    <row r="7" spans="1:3" x14ac:dyDescent="0.25">
      <c r="A7" s="29"/>
      <c r="B7" s="30"/>
    </row>
    <row r="8" spans="1:3" x14ac:dyDescent="0.25">
      <c r="A8" s="29">
        <v>1998</v>
      </c>
      <c r="B8" s="30">
        <v>1</v>
      </c>
      <c r="C8" s="33">
        <v>13888653</v>
      </c>
    </row>
    <row r="9" spans="1:3" x14ac:dyDescent="0.25">
      <c r="A9" s="59" t="s">
        <v>43</v>
      </c>
      <c r="B9" s="30">
        <v>1</v>
      </c>
      <c r="C9" s="33">
        <v>13888653</v>
      </c>
    </row>
    <row r="10" spans="1:3" x14ac:dyDescent="0.25">
      <c r="A10" s="29"/>
      <c r="B10" s="30"/>
    </row>
    <row r="11" spans="1:3" x14ac:dyDescent="0.25">
      <c r="A11" s="29">
        <v>2000</v>
      </c>
      <c r="B11" s="30">
        <v>6</v>
      </c>
      <c r="C11" s="33">
        <v>113996441.28999999</v>
      </c>
    </row>
    <row r="12" spans="1:3" x14ac:dyDescent="0.25">
      <c r="A12" s="59" t="s">
        <v>46</v>
      </c>
      <c r="B12" s="30">
        <v>3</v>
      </c>
      <c r="C12" s="33">
        <v>45018175</v>
      </c>
    </row>
    <row r="13" spans="1:3" x14ac:dyDescent="0.25">
      <c r="A13" s="59" t="s">
        <v>49</v>
      </c>
      <c r="B13" s="30">
        <v>1</v>
      </c>
      <c r="C13" s="33">
        <v>2963821</v>
      </c>
    </row>
    <row r="14" spans="1:3" x14ac:dyDescent="0.25">
      <c r="A14" s="59" t="s">
        <v>56</v>
      </c>
      <c r="B14" s="30">
        <v>1</v>
      </c>
      <c r="C14" s="33">
        <v>45480095</v>
      </c>
    </row>
    <row r="15" spans="1:3" x14ac:dyDescent="0.25">
      <c r="A15" s="59" t="s">
        <v>59</v>
      </c>
      <c r="B15" s="30">
        <v>1</v>
      </c>
      <c r="C15" s="33">
        <v>20534350.289999999</v>
      </c>
    </row>
    <row r="16" spans="1:3" x14ac:dyDescent="0.25">
      <c r="A16" s="29"/>
      <c r="B16" s="30"/>
    </row>
    <row r="17" spans="1:3" x14ac:dyDescent="0.25">
      <c r="A17" s="29">
        <v>2001</v>
      </c>
      <c r="B17" s="30">
        <v>11</v>
      </c>
      <c r="C17" s="33">
        <v>96124910.780000001</v>
      </c>
    </row>
    <row r="18" spans="1:3" x14ac:dyDescent="0.25">
      <c r="A18" s="59" t="s">
        <v>49</v>
      </c>
      <c r="B18" s="30">
        <v>1</v>
      </c>
      <c r="C18" s="33">
        <v>4139117.91</v>
      </c>
    </row>
    <row r="19" spans="1:3" x14ac:dyDescent="0.25">
      <c r="A19" s="59" t="s">
        <v>59</v>
      </c>
      <c r="B19" s="30">
        <v>1</v>
      </c>
      <c r="C19" s="33">
        <v>15444670</v>
      </c>
    </row>
    <row r="20" spans="1:3" x14ac:dyDescent="0.25">
      <c r="A20" s="59" t="s">
        <v>62</v>
      </c>
      <c r="B20" s="30">
        <v>3</v>
      </c>
      <c r="C20" s="33">
        <v>4540815</v>
      </c>
    </row>
    <row r="21" spans="1:3" x14ac:dyDescent="0.25">
      <c r="A21" s="59" t="s">
        <v>65</v>
      </c>
      <c r="B21" s="30">
        <v>5</v>
      </c>
      <c r="C21" s="33">
        <v>68300242.870000005</v>
      </c>
    </row>
    <row r="22" spans="1:3" x14ac:dyDescent="0.25">
      <c r="A22" s="59" t="s">
        <v>70</v>
      </c>
      <c r="B22" s="30">
        <v>1</v>
      </c>
      <c r="C22" s="33">
        <v>3700065</v>
      </c>
    </row>
    <row r="23" spans="1:3" x14ac:dyDescent="0.25">
      <c r="A23" s="29"/>
      <c r="B23" s="30"/>
    </row>
    <row r="24" spans="1:3" x14ac:dyDescent="0.25">
      <c r="A24" s="29">
        <v>2002</v>
      </c>
      <c r="B24" s="30">
        <v>9</v>
      </c>
      <c r="C24" s="33">
        <v>4762839.9000000004</v>
      </c>
    </row>
    <row r="25" spans="1:3" x14ac:dyDescent="0.25">
      <c r="A25" s="59" t="s">
        <v>49</v>
      </c>
      <c r="B25" s="30">
        <v>6</v>
      </c>
      <c r="C25" s="33">
        <v>3375149.9</v>
      </c>
    </row>
    <row r="26" spans="1:3" x14ac:dyDescent="0.25">
      <c r="A26" s="59" t="s">
        <v>56</v>
      </c>
      <c r="B26" s="30">
        <v>1</v>
      </c>
      <c r="C26" s="33">
        <v>116500</v>
      </c>
    </row>
    <row r="27" spans="1:3" x14ac:dyDescent="0.25">
      <c r="A27" s="59" t="s">
        <v>62</v>
      </c>
      <c r="B27" s="30">
        <v>2</v>
      </c>
      <c r="C27" s="33">
        <v>1271190</v>
      </c>
    </row>
    <row r="28" spans="1:3" x14ac:dyDescent="0.25">
      <c r="A28" s="29"/>
      <c r="B28" s="30"/>
    </row>
    <row r="29" spans="1:3" x14ac:dyDescent="0.25">
      <c r="A29" s="29">
        <v>2003</v>
      </c>
      <c r="B29" s="30">
        <v>23</v>
      </c>
      <c r="C29" s="33">
        <v>45953966</v>
      </c>
    </row>
    <row r="30" spans="1:3" x14ac:dyDescent="0.25">
      <c r="A30" s="59" t="s">
        <v>46</v>
      </c>
      <c r="B30" s="30">
        <v>1</v>
      </c>
      <c r="C30" s="33">
        <v>4829681</v>
      </c>
    </row>
    <row r="31" spans="1:3" x14ac:dyDescent="0.25">
      <c r="A31" s="59" t="s">
        <v>49</v>
      </c>
      <c r="B31" s="30">
        <v>11</v>
      </c>
      <c r="C31" s="33">
        <v>7579198</v>
      </c>
    </row>
    <row r="32" spans="1:3" x14ac:dyDescent="0.25">
      <c r="A32" s="59" t="s">
        <v>62</v>
      </c>
      <c r="B32" s="30">
        <v>6</v>
      </c>
      <c r="C32" s="33">
        <v>17262455</v>
      </c>
    </row>
    <row r="33" spans="1:3" x14ac:dyDescent="0.25">
      <c r="A33" s="59" t="s">
        <v>65</v>
      </c>
      <c r="B33" s="30">
        <v>2</v>
      </c>
      <c r="C33" s="33">
        <v>13209230</v>
      </c>
    </row>
    <row r="34" spans="1:3" x14ac:dyDescent="0.25">
      <c r="A34" s="59" t="s">
        <v>121</v>
      </c>
      <c r="B34" s="30">
        <v>1</v>
      </c>
      <c r="C34" s="33">
        <v>2067500</v>
      </c>
    </row>
    <row r="35" spans="1:3" x14ac:dyDescent="0.25">
      <c r="A35" s="59" t="s">
        <v>132</v>
      </c>
      <c r="B35" s="30">
        <v>1</v>
      </c>
      <c r="C35" s="33">
        <v>481152</v>
      </c>
    </row>
    <row r="36" spans="1:3" x14ac:dyDescent="0.25">
      <c r="A36" s="59" t="s">
        <v>139</v>
      </c>
      <c r="B36" s="30">
        <v>1</v>
      </c>
      <c r="C36" s="33">
        <v>524750</v>
      </c>
    </row>
    <row r="37" spans="1:3" x14ac:dyDescent="0.25">
      <c r="A37" s="29"/>
      <c r="B37" s="30"/>
    </row>
    <row r="38" spans="1:3" x14ac:dyDescent="0.25">
      <c r="A38" s="29">
        <v>2004</v>
      </c>
      <c r="B38" s="30">
        <v>7</v>
      </c>
      <c r="C38" s="33">
        <v>11060996</v>
      </c>
    </row>
    <row r="39" spans="1:3" x14ac:dyDescent="0.25">
      <c r="A39" s="59" t="s">
        <v>34</v>
      </c>
      <c r="B39" s="30">
        <v>3</v>
      </c>
      <c r="C39" s="33">
        <v>1401775</v>
      </c>
    </row>
    <row r="40" spans="1:3" x14ac:dyDescent="0.25">
      <c r="A40" s="59" t="s">
        <v>49</v>
      </c>
      <c r="B40" s="30">
        <v>1</v>
      </c>
      <c r="C40" s="33">
        <v>312685</v>
      </c>
    </row>
    <row r="41" spans="1:3" x14ac:dyDescent="0.25">
      <c r="A41" s="59" t="s">
        <v>62</v>
      </c>
      <c r="B41" s="30">
        <v>1</v>
      </c>
      <c r="C41" s="33">
        <v>452281</v>
      </c>
    </row>
    <row r="42" spans="1:3" x14ac:dyDescent="0.25">
      <c r="A42" s="59" t="s">
        <v>70</v>
      </c>
      <c r="B42" s="30">
        <v>1</v>
      </c>
      <c r="C42" s="33">
        <v>1648255</v>
      </c>
    </row>
    <row r="43" spans="1:3" x14ac:dyDescent="0.25">
      <c r="A43" s="59" t="s">
        <v>139</v>
      </c>
      <c r="B43" s="30">
        <v>1</v>
      </c>
      <c r="C43" s="33">
        <v>7246000</v>
      </c>
    </row>
    <row r="44" spans="1:3" x14ac:dyDescent="0.25">
      <c r="A44" s="29"/>
      <c r="B44" s="30"/>
    </row>
    <row r="45" spans="1:3" x14ac:dyDescent="0.25">
      <c r="A45" s="29">
        <v>2005</v>
      </c>
      <c r="B45" s="30">
        <v>4</v>
      </c>
      <c r="C45" s="33">
        <v>31179305</v>
      </c>
    </row>
    <row r="46" spans="1:3" x14ac:dyDescent="0.25">
      <c r="A46" s="59" t="s">
        <v>49</v>
      </c>
      <c r="B46" s="30">
        <v>1</v>
      </c>
      <c r="C46" s="33">
        <v>404810</v>
      </c>
    </row>
    <row r="47" spans="1:3" x14ac:dyDescent="0.25">
      <c r="A47" s="59" t="s">
        <v>62</v>
      </c>
      <c r="B47" s="30">
        <v>1</v>
      </c>
      <c r="C47" s="33">
        <v>2133700</v>
      </c>
    </row>
    <row r="48" spans="1:3" x14ac:dyDescent="0.25">
      <c r="A48" s="59" t="s">
        <v>139</v>
      </c>
      <c r="B48" s="30">
        <v>1</v>
      </c>
      <c r="C48" s="33">
        <v>8574500</v>
      </c>
    </row>
    <row r="49" spans="1:3" x14ac:dyDescent="0.25">
      <c r="A49" s="59" t="s">
        <v>174</v>
      </c>
      <c r="B49" s="30">
        <v>1</v>
      </c>
      <c r="C49" s="33">
        <v>20066295</v>
      </c>
    </row>
    <row r="50" spans="1:3" x14ac:dyDescent="0.25">
      <c r="A50" s="29"/>
      <c r="B50" s="30"/>
    </row>
    <row r="51" spans="1:3" x14ac:dyDescent="0.25">
      <c r="A51" s="29">
        <v>2006</v>
      </c>
      <c r="B51" s="30">
        <v>4</v>
      </c>
      <c r="C51" s="33">
        <v>8327977.5999999996</v>
      </c>
    </row>
    <row r="52" spans="1:3" x14ac:dyDescent="0.25">
      <c r="A52" s="59" t="s">
        <v>49</v>
      </c>
      <c r="B52" s="30">
        <v>1</v>
      </c>
      <c r="C52" s="33">
        <v>1453500</v>
      </c>
    </row>
    <row r="53" spans="1:3" x14ac:dyDescent="0.25">
      <c r="A53" s="59" t="s">
        <v>62</v>
      </c>
      <c r="B53" s="30">
        <v>2</v>
      </c>
      <c r="C53" s="33">
        <v>1435668.5</v>
      </c>
    </row>
    <row r="54" spans="1:3" x14ac:dyDescent="0.25">
      <c r="A54" s="59" t="s">
        <v>65</v>
      </c>
      <c r="B54" s="30">
        <v>1</v>
      </c>
      <c r="C54" s="33">
        <v>5438809.0999999996</v>
      </c>
    </row>
    <row r="55" spans="1:3" x14ac:dyDescent="0.25">
      <c r="A55" s="29"/>
      <c r="B55" s="30"/>
    </row>
    <row r="56" spans="1:3" x14ac:dyDescent="0.25">
      <c r="A56" s="29">
        <v>2007</v>
      </c>
      <c r="B56" s="30">
        <v>2</v>
      </c>
      <c r="C56" s="33">
        <v>7383920</v>
      </c>
    </row>
    <row r="57" spans="1:3" x14ac:dyDescent="0.25">
      <c r="A57" s="59" t="s">
        <v>49</v>
      </c>
      <c r="B57" s="30">
        <v>1</v>
      </c>
      <c r="C57" s="33">
        <v>1500000</v>
      </c>
    </row>
    <row r="58" spans="1:3" x14ac:dyDescent="0.25">
      <c r="A58" s="59" t="s">
        <v>139</v>
      </c>
      <c r="B58" s="30">
        <v>1</v>
      </c>
      <c r="C58" s="33">
        <v>5883920</v>
      </c>
    </row>
    <row r="59" spans="1:3" x14ac:dyDescent="0.25">
      <c r="A59" s="29"/>
      <c r="B59" s="30"/>
    </row>
    <row r="60" spans="1:3" x14ac:dyDescent="0.25">
      <c r="A60" s="29">
        <v>2008</v>
      </c>
      <c r="B60" s="30">
        <v>5</v>
      </c>
      <c r="C60" s="33">
        <v>8655327.0700000003</v>
      </c>
    </row>
    <row r="61" spans="1:3" x14ac:dyDescent="0.25">
      <c r="A61" s="59" t="s">
        <v>49</v>
      </c>
      <c r="B61" s="30">
        <v>1</v>
      </c>
      <c r="C61" s="33">
        <v>490837.5</v>
      </c>
    </row>
    <row r="62" spans="1:3" x14ac:dyDescent="0.25">
      <c r="A62" s="59" t="s">
        <v>62</v>
      </c>
      <c r="B62" s="30">
        <v>3</v>
      </c>
      <c r="C62" s="33">
        <v>4092489.57</v>
      </c>
    </row>
    <row r="63" spans="1:3" x14ac:dyDescent="0.25">
      <c r="A63" s="59" t="s">
        <v>139</v>
      </c>
      <c r="B63" s="30">
        <v>1</v>
      </c>
      <c r="C63" s="33">
        <v>4072000</v>
      </c>
    </row>
    <row r="64" spans="1:3" x14ac:dyDescent="0.25">
      <c r="A64" s="29"/>
      <c r="B64" s="30"/>
    </row>
    <row r="65" spans="1:3" x14ac:dyDescent="0.25">
      <c r="A65" s="29">
        <v>2009</v>
      </c>
      <c r="B65" s="30">
        <v>5</v>
      </c>
      <c r="C65" s="33">
        <v>12917969</v>
      </c>
    </row>
    <row r="66" spans="1:3" x14ac:dyDescent="0.25">
      <c r="A66" s="59" t="s">
        <v>34</v>
      </c>
      <c r="B66" s="30">
        <v>1</v>
      </c>
      <c r="C66" s="33">
        <v>422150</v>
      </c>
    </row>
    <row r="67" spans="1:3" x14ac:dyDescent="0.25">
      <c r="A67" s="59" t="s">
        <v>49</v>
      </c>
      <c r="B67" s="30">
        <v>2</v>
      </c>
      <c r="C67" s="33">
        <v>1264909</v>
      </c>
    </row>
    <row r="68" spans="1:3" x14ac:dyDescent="0.25">
      <c r="A68" s="59" t="s">
        <v>62</v>
      </c>
      <c r="B68" s="30">
        <v>1</v>
      </c>
      <c r="C68" s="33">
        <v>10073110</v>
      </c>
    </row>
    <row r="69" spans="1:3" x14ac:dyDescent="0.25">
      <c r="A69" s="59" t="s">
        <v>205</v>
      </c>
      <c r="B69" s="30">
        <v>1</v>
      </c>
      <c r="C69" s="33">
        <v>1157800</v>
      </c>
    </row>
    <row r="70" spans="1:3" x14ac:dyDescent="0.25">
      <c r="A70" s="29"/>
      <c r="B70" s="30"/>
    </row>
    <row r="71" spans="1:3" x14ac:dyDescent="0.25">
      <c r="A71" s="29">
        <v>2010</v>
      </c>
      <c r="B71" s="30">
        <v>25</v>
      </c>
      <c r="C71" s="33">
        <v>78223914.969999999</v>
      </c>
    </row>
    <row r="72" spans="1:3" x14ac:dyDescent="0.25">
      <c r="A72" s="59" t="s">
        <v>34</v>
      </c>
      <c r="B72" s="30">
        <v>1</v>
      </c>
      <c r="C72" s="33">
        <v>715257</v>
      </c>
    </row>
    <row r="73" spans="1:3" x14ac:dyDescent="0.25">
      <c r="A73" s="59" t="s">
        <v>46</v>
      </c>
      <c r="B73" s="30">
        <v>1</v>
      </c>
      <c r="C73" s="33">
        <v>23444848</v>
      </c>
    </row>
    <row r="74" spans="1:3" x14ac:dyDescent="0.25">
      <c r="A74" s="59" t="s">
        <v>49</v>
      </c>
      <c r="B74" s="30">
        <v>5</v>
      </c>
      <c r="C74" s="33">
        <v>4212589</v>
      </c>
    </row>
    <row r="75" spans="1:3" x14ac:dyDescent="0.25">
      <c r="A75" s="59" t="s">
        <v>59</v>
      </c>
      <c r="B75" s="30">
        <v>1</v>
      </c>
      <c r="C75" s="33">
        <v>6444030.3399999999</v>
      </c>
    </row>
    <row r="76" spans="1:3" x14ac:dyDescent="0.25">
      <c r="A76" s="59" t="s">
        <v>62</v>
      </c>
      <c r="B76" s="30">
        <v>4</v>
      </c>
      <c r="C76" s="33">
        <v>14294816.629999999</v>
      </c>
    </row>
    <row r="77" spans="1:3" x14ac:dyDescent="0.25">
      <c r="A77" s="59" t="s">
        <v>139</v>
      </c>
      <c r="B77" s="30">
        <v>1</v>
      </c>
      <c r="C77" s="33">
        <v>4818050</v>
      </c>
    </row>
    <row r="78" spans="1:3" x14ac:dyDescent="0.25">
      <c r="A78" s="59" t="s">
        <v>174</v>
      </c>
      <c r="B78" s="30">
        <v>2</v>
      </c>
      <c r="C78" s="33">
        <v>11400987</v>
      </c>
    </row>
    <row r="79" spans="1:3" x14ac:dyDescent="0.25">
      <c r="A79" s="59" t="s">
        <v>216</v>
      </c>
      <c r="B79" s="30">
        <v>5</v>
      </c>
      <c r="C79" s="33">
        <v>8980207</v>
      </c>
    </row>
    <row r="80" spans="1:3" x14ac:dyDescent="0.25">
      <c r="A80" s="59" t="s">
        <v>227</v>
      </c>
      <c r="B80" s="30">
        <v>1</v>
      </c>
      <c r="C80" s="33">
        <v>244400</v>
      </c>
    </row>
    <row r="81" spans="1:3" x14ac:dyDescent="0.25">
      <c r="A81" s="59" t="s">
        <v>238</v>
      </c>
      <c r="B81" s="30">
        <v>2</v>
      </c>
      <c r="C81" s="33">
        <v>3337200</v>
      </c>
    </row>
    <row r="82" spans="1:3" x14ac:dyDescent="0.25">
      <c r="A82" s="59" t="s">
        <v>251</v>
      </c>
      <c r="B82" s="30">
        <v>2</v>
      </c>
      <c r="C82" s="33">
        <v>331530</v>
      </c>
    </row>
    <row r="83" spans="1:3" x14ac:dyDescent="0.25">
      <c r="A83" s="29"/>
      <c r="B83" s="30"/>
    </row>
    <row r="84" spans="1:3" x14ac:dyDescent="0.25">
      <c r="A84" s="29">
        <v>2011</v>
      </c>
      <c r="B84" s="30">
        <v>19</v>
      </c>
      <c r="C84" s="33">
        <v>534973913.81999999</v>
      </c>
    </row>
    <row r="85" spans="1:3" x14ac:dyDescent="0.25">
      <c r="A85" s="59" t="s">
        <v>34</v>
      </c>
      <c r="B85" s="30">
        <v>1</v>
      </c>
      <c r="C85" s="33">
        <v>1216350</v>
      </c>
    </row>
    <row r="86" spans="1:3" x14ac:dyDescent="0.25">
      <c r="A86" s="59" t="s">
        <v>46</v>
      </c>
      <c r="B86" s="30">
        <v>1</v>
      </c>
      <c r="C86" s="33">
        <v>200350000</v>
      </c>
    </row>
    <row r="87" spans="1:3" x14ac:dyDescent="0.25">
      <c r="A87" s="59" t="s">
        <v>49</v>
      </c>
      <c r="B87" s="30">
        <v>7</v>
      </c>
      <c r="C87" s="33">
        <v>12019115.310000001</v>
      </c>
    </row>
    <row r="88" spans="1:3" x14ac:dyDescent="0.25">
      <c r="A88" s="59" t="s">
        <v>59</v>
      </c>
      <c r="B88" s="30">
        <v>2</v>
      </c>
      <c r="C88" s="33">
        <v>22968360.5</v>
      </c>
    </row>
    <row r="89" spans="1:3" x14ac:dyDescent="0.25">
      <c r="A89" s="59" t="s">
        <v>62</v>
      </c>
      <c r="B89" s="30">
        <v>1</v>
      </c>
      <c r="C89" s="33">
        <v>1754000</v>
      </c>
    </row>
    <row r="90" spans="1:3" x14ac:dyDescent="0.25">
      <c r="A90" s="59" t="s">
        <v>132</v>
      </c>
      <c r="B90" s="30">
        <v>1</v>
      </c>
      <c r="C90" s="33">
        <v>147924.51</v>
      </c>
    </row>
    <row r="91" spans="1:3" x14ac:dyDescent="0.25">
      <c r="A91" s="59" t="s">
        <v>216</v>
      </c>
      <c r="B91" s="30">
        <v>2</v>
      </c>
      <c r="C91" s="33">
        <v>1736335.5</v>
      </c>
    </row>
    <row r="92" spans="1:3" x14ac:dyDescent="0.25">
      <c r="A92" s="59" t="s">
        <v>268</v>
      </c>
      <c r="B92" s="30">
        <v>1</v>
      </c>
      <c r="C92" s="33">
        <v>700000</v>
      </c>
    </row>
    <row r="93" spans="1:3" x14ac:dyDescent="0.25">
      <c r="A93" s="59" t="s">
        <v>289</v>
      </c>
      <c r="B93" s="30">
        <v>1</v>
      </c>
      <c r="C93" s="33">
        <v>4792828</v>
      </c>
    </row>
    <row r="94" spans="1:3" x14ac:dyDescent="0.25">
      <c r="A94" s="59" t="s">
        <v>294</v>
      </c>
      <c r="B94" s="30">
        <v>1</v>
      </c>
      <c r="C94" s="33">
        <v>1889000</v>
      </c>
    </row>
    <row r="95" spans="1:3" x14ac:dyDescent="0.25">
      <c r="A95" s="59" t="s">
        <v>301</v>
      </c>
      <c r="B95" s="30">
        <v>1</v>
      </c>
      <c r="C95" s="33">
        <v>287400000</v>
      </c>
    </row>
    <row r="96" spans="1:3" x14ac:dyDescent="0.25">
      <c r="A96" s="29"/>
      <c r="B96" s="30"/>
    </row>
    <row r="97" spans="1:3" x14ac:dyDescent="0.25">
      <c r="A97" s="29">
        <v>2012</v>
      </c>
      <c r="B97" s="30">
        <v>13</v>
      </c>
      <c r="C97" s="33">
        <v>109610288.5</v>
      </c>
    </row>
    <row r="98" spans="1:3" x14ac:dyDescent="0.25">
      <c r="A98" s="59" t="s">
        <v>34</v>
      </c>
      <c r="B98" s="30">
        <v>2</v>
      </c>
      <c r="C98" s="33">
        <v>1905200</v>
      </c>
    </row>
    <row r="99" spans="1:3" x14ac:dyDescent="0.25">
      <c r="A99" s="59" t="s">
        <v>49</v>
      </c>
      <c r="B99" s="30">
        <v>2</v>
      </c>
      <c r="C99" s="33">
        <v>1891996</v>
      </c>
    </row>
    <row r="100" spans="1:3" x14ac:dyDescent="0.25">
      <c r="A100" s="59" t="s">
        <v>56</v>
      </c>
      <c r="B100" s="30">
        <v>2</v>
      </c>
      <c r="C100" s="33">
        <v>91761461</v>
      </c>
    </row>
    <row r="101" spans="1:3" x14ac:dyDescent="0.25">
      <c r="A101" s="59" t="s">
        <v>62</v>
      </c>
      <c r="B101" s="30">
        <v>1</v>
      </c>
      <c r="C101" s="33">
        <v>3849555</v>
      </c>
    </row>
    <row r="102" spans="1:3" x14ac:dyDescent="0.25">
      <c r="A102" s="59" t="s">
        <v>139</v>
      </c>
      <c r="B102" s="30">
        <v>1</v>
      </c>
      <c r="C102" s="33">
        <v>258000</v>
      </c>
    </row>
    <row r="103" spans="1:3" x14ac:dyDescent="0.25">
      <c r="A103" s="59" t="s">
        <v>216</v>
      </c>
      <c r="B103" s="30">
        <v>3</v>
      </c>
      <c r="C103" s="33">
        <v>9504845.5</v>
      </c>
    </row>
    <row r="104" spans="1:3" x14ac:dyDescent="0.25">
      <c r="A104" s="59" t="s">
        <v>304</v>
      </c>
      <c r="B104" s="30">
        <v>1</v>
      </c>
      <c r="C104" s="33">
        <v>344231</v>
      </c>
    </row>
    <row r="105" spans="1:3" x14ac:dyDescent="0.25">
      <c r="A105" s="59" t="s">
        <v>307</v>
      </c>
      <c r="B105" s="30">
        <v>1</v>
      </c>
      <c r="C105" s="33">
        <v>95000</v>
      </c>
    </row>
    <row r="106" spans="1:3" x14ac:dyDescent="0.25">
      <c r="A106" s="29"/>
      <c r="B106" s="30"/>
    </row>
    <row r="107" spans="1:3" x14ac:dyDescent="0.25">
      <c r="A107" s="29">
        <v>2013</v>
      </c>
      <c r="B107" s="30">
        <v>24</v>
      </c>
      <c r="C107" s="33">
        <v>121123693.84</v>
      </c>
    </row>
    <row r="108" spans="1:3" x14ac:dyDescent="0.25">
      <c r="A108" s="59" t="s">
        <v>34</v>
      </c>
      <c r="B108" s="30">
        <v>3</v>
      </c>
      <c r="C108" s="33">
        <v>1697840</v>
      </c>
    </row>
    <row r="109" spans="1:3" x14ac:dyDescent="0.25">
      <c r="A109" s="59" t="s">
        <v>49</v>
      </c>
      <c r="B109" s="30">
        <v>6</v>
      </c>
      <c r="C109" s="33">
        <v>5614946</v>
      </c>
    </row>
    <row r="110" spans="1:3" x14ac:dyDescent="0.25">
      <c r="A110" s="59" t="s">
        <v>56</v>
      </c>
      <c r="B110" s="30">
        <v>2</v>
      </c>
      <c r="C110" s="33">
        <v>76317200</v>
      </c>
    </row>
    <row r="111" spans="1:3" x14ac:dyDescent="0.25">
      <c r="A111" s="59" t="s">
        <v>59</v>
      </c>
      <c r="B111" s="30">
        <v>3</v>
      </c>
      <c r="C111" s="33">
        <v>25091486.100000001</v>
      </c>
    </row>
    <row r="112" spans="1:3" x14ac:dyDescent="0.25">
      <c r="A112" s="59" t="s">
        <v>132</v>
      </c>
      <c r="B112" s="30">
        <v>1</v>
      </c>
      <c r="C112" s="33">
        <v>586699.88</v>
      </c>
    </row>
    <row r="113" spans="1:3" x14ac:dyDescent="0.25">
      <c r="A113" s="59" t="s">
        <v>139</v>
      </c>
      <c r="B113" s="30">
        <v>1</v>
      </c>
      <c r="C113" s="33">
        <v>670600</v>
      </c>
    </row>
    <row r="114" spans="1:3" x14ac:dyDescent="0.25">
      <c r="A114" s="59" t="s">
        <v>216</v>
      </c>
      <c r="B114" s="30">
        <v>3</v>
      </c>
      <c r="C114" s="33">
        <v>1630658.9300000002</v>
      </c>
    </row>
    <row r="115" spans="1:3" x14ac:dyDescent="0.25">
      <c r="A115" s="59" t="s">
        <v>332</v>
      </c>
      <c r="B115" s="30">
        <v>1</v>
      </c>
      <c r="C115" s="33">
        <v>3112425</v>
      </c>
    </row>
    <row r="116" spans="1:3" x14ac:dyDescent="0.25">
      <c r="A116" s="59" t="s">
        <v>337</v>
      </c>
      <c r="B116" s="30">
        <v>1</v>
      </c>
      <c r="C116" s="33">
        <v>607900</v>
      </c>
    </row>
    <row r="117" spans="1:3" x14ac:dyDescent="0.25">
      <c r="A117" s="59" t="s">
        <v>344</v>
      </c>
      <c r="B117" s="30">
        <v>1</v>
      </c>
      <c r="C117" s="33">
        <v>3543525</v>
      </c>
    </row>
    <row r="118" spans="1:3" x14ac:dyDescent="0.25">
      <c r="A118" s="59" t="s">
        <v>367</v>
      </c>
      <c r="B118" s="30">
        <v>1</v>
      </c>
      <c r="C118" s="33">
        <v>2053562.93</v>
      </c>
    </row>
    <row r="119" spans="1:3" x14ac:dyDescent="0.25">
      <c r="A119" s="59" t="s">
        <v>370</v>
      </c>
      <c r="B119" s="30">
        <v>1</v>
      </c>
      <c r="C119" s="33">
        <v>196850</v>
      </c>
    </row>
    <row r="120" spans="1:3" x14ac:dyDescent="0.25">
      <c r="A120" s="29"/>
      <c r="B120" s="30"/>
    </row>
    <row r="121" spans="1:3" x14ac:dyDescent="0.25">
      <c r="A121" s="29">
        <v>2014</v>
      </c>
      <c r="B121" s="30">
        <v>38</v>
      </c>
      <c r="C121" s="33">
        <v>625920084.5</v>
      </c>
    </row>
    <row r="122" spans="1:3" x14ac:dyDescent="0.25">
      <c r="A122" s="59" t="s">
        <v>46</v>
      </c>
      <c r="B122" s="30">
        <v>2</v>
      </c>
      <c r="C122" s="33">
        <v>94964994.319999993</v>
      </c>
    </row>
    <row r="123" spans="1:3" x14ac:dyDescent="0.25">
      <c r="A123" s="59" t="s">
        <v>49</v>
      </c>
      <c r="B123" s="30">
        <v>15</v>
      </c>
      <c r="C123" s="33">
        <v>297538796</v>
      </c>
    </row>
    <row r="124" spans="1:3" x14ac:dyDescent="0.25">
      <c r="A124" s="59" t="s">
        <v>56</v>
      </c>
      <c r="B124" s="30">
        <v>1</v>
      </c>
      <c r="C124" s="33">
        <v>65530472.100000001</v>
      </c>
    </row>
    <row r="125" spans="1:3" x14ac:dyDescent="0.25">
      <c r="A125" s="59" t="s">
        <v>62</v>
      </c>
      <c r="B125" s="30">
        <v>1</v>
      </c>
      <c r="C125" s="33">
        <v>1737187.1</v>
      </c>
    </row>
    <row r="126" spans="1:3" x14ac:dyDescent="0.25">
      <c r="A126" s="59" t="s">
        <v>139</v>
      </c>
      <c r="B126" s="30">
        <v>2</v>
      </c>
      <c r="C126" s="33">
        <v>5621497.3700000001</v>
      </c>
    </row>
    <row r="127" spans="1:3" x14ac:dyDescent="0.25">
      <c r="A127" s="59" t="s">
        <v>174</v>
      </c>
      <c r="B127" s="30">
        <v>1</v>
      </c>
      <c r="C127" s="33">
        <v>27993562.440000001</v>
      </c>
    </row>
    <row r="128" spans="1:3" x14ac:dyDescent="0.25">
      <c r="A128" s="59" t="s">
        <v>216</v>
      </c>
      <c r="B128" s="30">
        <v>7</v>
      </c>
      <c r="C128" s="33">
        <v>12310100.26</v>
      </c>
    </row>
    <row r="129" spans="1:3" x14ac:dyDescent="0.25">
      <c r="A129" s="59" t="s">
        <v>337</v>
      </c>
      <c r="B129" s="30">
        <v>1</v>
      </c>
      <c r="C129" s="33">
        <v>3049130</v>
      </c>
    </row>
    <row r="130" spans="1:3" x14ac:dyDescent="0.25">
      <c r="A130" s="59" t="s">
        <v>344</v>
      </c>
      <c r="B130" s="30">
        <v>3</v>
      </c>
      <c r="C130" s="33">
        <v>94399533.359999999</v>
      </c>
    </row>
    <row r="131" spans="1:3" x14ac:dyDescent="0.25">
      <c r="A131" s="59" t="s">
        <v>419</v>
      </c>
      <c r="B131" s="30">
        <v>1</v>
      </c>
      <c r="C131" s="33">
        <v>4854000</v>
      </c>
    </row>
    <row r="132" spans="1:3" x14ac:dyDescent="0.25">
      <c r="A132" s="59" t="s">
        <v>438</v>
      </c>
      <c r="B132" s="30">
        <v>1</v>
      </c>
      <c r="C132" s="33">
        <v>13851867.550000001</v>
      </c>
    </row>
    <row r="133" spans="1:3" x14ac:dyDescent="0.25">
      <c r="A133" s="59" t="s">
        <v>441</v>
      </c>
      <c r="B133" s="30">
        <v>1</v>
      </c>
      <c r="C133" s="33">
        <v>282038</v>
      </c>
    </row>
    <row r="134" spans="1:3" x14ac:dyDescent="0.25">
      <c r="A134" s="59" t="s">
        <v>452</v>
      </c>
      <c r="B134" s="30">
        <v>1</v>
      </c>
      <c r="C134" s="33">
        <v>1822406</v>
      </c>
    </row>
    <row r="135" spans="1:3" x14ac:dyDescent="0.25">
      <c r="A135" s="59" t="s">
        <v>463</v>
      </c>
      <c r="B135" s="30">
        <v>1</v>
      </c>
      <c r="C135" s="33">
        <v>1964500</v>
      </c>
    </row>
    <row r="136" spans="1:3" x14ac:dyDescent="0.25">
      <c r="A136" s="29"/>
      <c r="B136" s="30"/>
    </row>
    <row r="137" spans="1:3" x14ac:dyDescent="0.25">
      <c r="A137" s="29">
        <v>2015</v>
      </c>
      <c r="B137" s="30">
        <v>48</v>
      </c>
      <c r="C137" s="33">
        <v>473011751.70999998</v>
      </c>
    </row>
    <row r="138" spans="1:3" x14ac:dyDescent="0.25">
      <c r="A138" s="59" t="s">
        <v>43</v>
      </c>
      <c r="B138" s="30">
        <v>1</v>
      </c>
      <c r="C138" s="33">
        <v>39402587.140000001</v>
      </c>
    </row>
    <row r="139" spans="1:3" x14ac:dyDescent="0.25">
      <c r="A139" s="59" t="s">
        <v>49</v>
      </c>
      <c r="B139" s="30">
        <v>35</v>
      </c>
      <c r="C139" s="33">
        <v>34488689.420000009</v>
      </c>
    </row>
    <row r="140" spans="1:3" x14ac:dyDescent="0.25">
      <c r="A140" s="59" t="s">
        <v>62</v>
      </c>
      <c r="B140" s="30">
        <v>4</v>
      </c>
      <c r="C140" s="33">
        <v>5694900</v>
      </c>
    </row>
    <row r="141" spans="1:3" x14ac:dyDescent="0.25">
      <c r="A141" s="59" t="s">
        <v>216</v>
      </c>
      <c r="B141" s="30">
        <v>3</v>
      </c>
      <c r="C141" s="33">
        <v>6344480.9500000002</v>
      </c>
    </row>
    <row r="142" spans="1:3" x14ac:dyDescent="0.25">
      <c r="A142" s="59" t="s">
        <v>301</v>
      </c>
      <c r="B142" s="30">
        <v>1</v>
      </c>
      <c r="C142" s="33">
        <v>6700670.2000000002</v>
      </c>
    </row>
    <row r="143" spans="1:3" x14ac:dyDescent="0.25">
      <c r="A143" s="59" t="s">
        <v>441</v>
      </c>
      <c r="B143" s="30">
        <v>1</v>
      </c>
      <c r="C143" s="33">
        <v>475000</v>
      </c>
    </row>
    <row r="144" spans="1:3" x14ac:dyDescent="0.25">
      <c r="A144" s="59" t="s">
        <v>463</v>
      </c>
      <c r="B144" s="30">
        <v>1</v>
      </c>
      <c r="C144" s="33">
        <v>3597000</v>
      </c>
    </row>
    <row r="145" spans="1:3" x14ac:dyDescent="0.25">
      <c r="A145" s="59" t="s">
        <v>534</v>
      </c>
      <c r="B145" s="30">
        <v>1</v>
      </c>
      <c r="C145" s="33">
        <v>370347088</v>
      </c>
    </row>
    <row r="146" spans="1:3" x14ac:dyDescent="0.25">
      <c r="A146" s="59" t="s">
        <v>547</v>
      </c>
      <c r="B146" s="30">
        <v>1</v>
      </c>
      <c r="C146" s="33">
        <v>5961336</v>
      </c>
    </row>
    <row r="147" spans="1:3" x14ac:dyDescent="0.25">
      <c r="A147" s="29"/>
      <c r="B147" s="30"/>
    </row>
    <row r="148" spans="1:3" x14ac:dyDescent="0.25">
      <c r="A148" s="29">
        <v>2016</v>
      </c>
      <c r="B148" s="30">
        <v>50</v>
      </c>
      <c r="C148" s="33">
        <v>127378990.68000001</v>
      </c>
    </row>
    <row r="149" spans="1:3" x14ac:dyDescent="0.25">
      <c r="A149" s="59" t="s">
        <v>43</v>
      </c>
      <c r="B149" s="30">
        <v>1</v>
      </c>
      <c r="C149" s="33">
        <v>5365554.78</v>
      </c>
    </row>
    <row r="150" spans="1:3" x14ac:dyDescent="0.25">
      <c r="A150" s="59" t="s">
        <v>49</v>
      </c>
      <c r="B150" s="30">
        <v>43</v>
      </c>
      <c r="C150" s="33">
        <v>73295635.900000006</v>
      </c>
    </row>
    <row r="151" spans="1:3" x14ac:dyDescent="0.25">
      <c r="A151" s="59" t="s">
        <v>56</v>
      </c>
      <c r="B151" s="30">
        <v>1</v>
      </c>
      <c r="C151" s="33">
        <v>40900000</v>
      </c>
    </row>
    <row r="152" spans="1:3" x14ac:dyDescent="0.25">
      <c r="A152" s="59" t="s">
        <v>62</v>
      </c>
      <c r="B152" s="30">
        <v>3</v>
      </c>
      <c r="C152" s="33">
        <v>6555000</v>
      </c>
    </row>
    <row r="153" spans="1:3" x14ac:dyDescent="0.25">
      <c r="A153" s="59" t="s">
        <v>216</v>
      </c>
      <c r="B153" s="30">
        <v>1</v>
      </c>
      <c r="C153" s="33">
        <v>1262800</v>
      </c>
    </row>
    <row r="154" spans="1:3" x14ac:dyDescent="0.25">
      <c r="A154" s="59" t="s">
        <v>603</v>
      </c>
      <c r="B154" s="30">
        <v>1</v>
      </c>
      <c r="C154" s="33">
        <v>0</v>
      </c>
    </row>
    <row r="155" spans="1:3" x14ac:dyDescent="0.25">
      <c r="A155" s="29"/>
      <c r="B155" s="30"/>
    </row>
    <row r="156" spans="1:3" x14ac:dyDescent="0.25">
      <c r="A156" s="29">
        <v>2017</v>
      </c>
      <c r="B156" s="30">
        <v>7</v>
      </c>
      <c r="C156" s="33">
        <v>121100770</v>
      </c>
    </row>
    <row r="157" spans="1:3" x14ac:dyDescent="0.25">
      <c r="A157" s="59" t="s">
        <v>46</v>
      </c>
      <c r="B157" s="30">
        <v>1</v>
      </c>
      <c r="C157" s="33">
        <v>11264926</v>
      </c>
    </row>
    <row r="158" spans="1:3" x14ac:dyDescent="0.25">
      <c r="A158" s="59" t="s">
        <v>49</v>
      </c>
      <c r="B158" s="30">
        <v>5</v>
      </c>
      <c r="C158" s="33">
        <v>5866844</v>
      </c>
    </row>
    <row r="159" spans="1:3" x14ac:dyDescent="0.25">
      <c r="A159" s="59" t="s">
        <v>174</v>
      </c>
      <c r="B159" s="30">
        <v>1</v>
      </c>
      <c r="C159" s="33">
        <v>103969000</v>
      </c>
    </row>
    <row r="160" spans="1:3" x14ac:dyDescent="0.25">
      <c r="A160" s="29"/>
      <c r="B160" s="30"/>
    </row>
    <row r="161" spans="1:3" x14ac:dyDescent="0.25">
      <c r="A161" s="29">
        <v>2018</v>
      </c>
      <c r="B161" s="30">
        <v>5</v>
      </c>
      <c r="C161" s="33">
        <v>4218785</v>
      </c>
    </row>
    <row r="162" spans="1:3" x14ac:dyDescent="0.25">
      <c r="A162" s="59" t="s">
        <v>34</v>
      </c>
      <c r="B162" s="30">
        <v>1</v>
      </c>
      <c r="C162" s="33">
        <v>1712000</v>
      </c>
    </row>
    <row r="163" spans="1:3" x14ac:dyDescent="0.25">
      <c r="A163" s="59" t="s">
        <v>43</v>
      </c>
      <c r="B163" s="30">
        <v>1</v>
      </c>
      <c r="C163" s="33">
        <v>0</v>
      </c>
    </row>
    <row r="164" spans="1:3" x14ac:dyDescent="0.25">
      <c r="A164" s="59" t="s">
        <v>49</v>
      </c>
      <c r="B164" s="30">
        <v>3</v>
      </c>
      <c r="C164" s="33">
        <v>2506785</v>
      </c>
    </row>
    <row r="165" spans="1:3" x14ac:dyDescent="0.25">
      <c r="A165" s="29"/>
      <c r="B165" s="30"/>
    </row>
    <row r="166" spans="1:3" x14ac:dyDescent="0.25">
      <c r="A166" s="29">
        <v>2019</v>
      </c>
      <c r="B166" s="30">
        <v>6</v>
      </c>
      <c r="C166" s="33">
        <v>17196900</v>
      </c>
    </row>
    <row r="167" spans="1:3" x14ac:dyDescent="0.25">
      <c r="A167" s="59" t="s">
        <v>49</v>
      </c>
      <c r="B167" s="30">
        <v>1</v>
      </c>
      <c r="C167" s="33">
        <v>533000</v>
      </c>
    </row>
    <row r="168" spans="1:3" x14ac:dyDescent="0.25">
      <c r="A168" s="59" t="s">
        <v>59</v>
      </c>
      <c r="B168" s="30">
        <v>1</v>
      </c>
      <c r="C168" s="33">
        <v>16663900</v>
      </c>
    </row>
    <row r="169" spans="1:3" x14ac:dyDescent="0.25">
      <c r="A169" s="59" t="s">
        <v>121</v>
      </c>
      <c r="B169" s="30">
        <v>2</v>
      </c>
      <c r="C169" s="33">
        <v>0</v>
      </c>
    </row>
    <row r="170" spans="1:3" x14ac:dyDescent="0.25">
      <c r="A170" s="59" t="s">
        <v>690</v>
      </c>
      <c r="B170" s="30">
        <v>1</v>
      </c>
      <c r="C170" s="33">
        <v>0</v>
      </c>
    </row>
    <row r="171" spans="1:3" x14ac:dyDescent="0.25">
      <c r="A171" s="59" t="s">
        <v>693</v>
      </c>
      <c r="B171" s="30">
        <v>1</v>
      </c>
      <c r="C171" s="33">
        <v>0</v>
      </c>
    </row>
    <row r="172" spans="1:3" x14ac:dyDescent="0.25">
      <c r="A172" s="29"/>
      <c r="B172" s="30"/>
    </row>
    <row r="173" spans="1:3" x14ac:dyDescent="0.25">
      <c r="A173" s="29">
        <v>2020</v>
      </c>
      <c r="B173" s="30">
        <v>5</v>
      </c>
      <c r="C173" s="33">
        <v>126431200</v>
      </c>
    </row>
    <row r="174" spans="1:3" x14ac:dyDescent="0.25">
      <c r="A174" s="59" t="s">
        <v>34</v>
      </c>
      <c r="B174" s="30">
        <v>1</v>
      </c>
      <c r="C174" s="33">
        <v>0</v>
      </c>
    </row>
    <row r="175" spans="1:3" x14ac:dyDescent="0.25">
      <c r="A175" s="59" t="s">
        <v>70</v>
      </c>
      <c r="B175" s="30">
        <v>1</v>
      </c>
      <c r="C175" s="33">
        <v>1100000</v>
      </c>
    </row>
    <row r="176" spans="1:3" x14ac:dyDescent="0.25">
      <c r="A176" s="59" t="s">
        <v>301</v>
      </c>
      <c r="B176" s="30">
        <v>2</v>
      </c>
      <c r="C176" s="33">
        <v>122549200</v>
      </c>
    </row>
    <row r="177" spans="1:3" x14ac:dyDescent="0.25">
      <c r="A177" s="59" t="s">
        <v>708</v>
      </c>
      <c r="B177" s="30">
        <v>1</v>
      </c>
      <c r="C177" s="33">
        <v>2782000</v>
      </c>
    </row>
    <row r="178" spans="1:3" x14ac:dyDescent="0.25">
      <c r="A178" s="29"/>
      <c r="B178" s="30"/>
    </row>
    <row r="179" spans="1:3" x14ac:dyDescent="0.25">
      <c r="A179" s="29">
        <v>2021</v>
      </c>
      <c r="B179" s="30">
        <v>1</v>
      </c>
      <c r="C179" s="33">
        <v>0</v>
      </c>
    </row>
    <row r="180" spans="1:3" x14ac:dyDescent="0.25">
      <c r="A180" s="59" t="s">
        <v>121</v>
      </c>
      <c r="B180" s="30">
        <v>1</v>
      </c>
      <c r="C180" s="33">
        <v>0</v>
      </c>
    </row>
    <row r="181" spans="1:3" x14ac:dyDescent="0.25">
      <c r="A181" s="29"/>
      <c r="B181" s="30"/>
    </row>
    <row r="182" spans="1:3" x14ac:dyDescent="0.25">
      <c r="A182" s="29">
        <v>2024</v>
      </c>
      <c r="B182" s="30">
        <v>1</v>
      </c>
      <c r="C182" s="33">
        <v>550000</v>
      </c>
    </row>
    <row r="183" spans="1:3" x14ac:dyDescent="0.25">
      <c r="A183" s="59" t="s">
        <v>34</v>
      </c>
      <c r="B183" s="30">
        <v>1</v>
      </c>
      <c r="C183" s="33">
        <v>550000</v>
      </c>
    </row>
    <row r="184" spans="1:3" x14ac:dyDescent="0.25">
      <c r="A184" s="29"/>
      <c r="B184" s="30"/>
    </row>
    <row r="185" spans="1:3" x14ac:dyDescent="0.25">
      <c r="A185" s="29">
        <v>2025</v>
      </c>
      <c r="B185" s="30">
        <v>1</v>
      </c>
      <c r="C185" s="33">
        <v>11000000</v>
      </c>
    </row>
    <row r="186" spans="1:3" x14ac:dyDescent="0.25">
      <c r="A186" s="59" t="s">
        <v>344</v>
      </c>
      <c r="B186" s="30">
        <v>1</v>
      </c>
      <c r="C186" s="33">
        <v>11000000</v>
      </c>
    </row>
    <row r="187" spans="1:3" x14ac:dyDescent="0.25">
      <c r="A187" s="29"/>
      <c r="B187" s="30"/>
    </row>
    <row r="188" spans="1:3" x14ac:dyDescent="0.25">
      <c r="A188" s="29" t="s">
        <v>14</v>
      </c>
      <c r="B188" s="30">
        <v>324</v>
      </c>
      <c r="C188" s="33">
        <v>2704992598.6599998</v>
      </c>
    </row>
  </sheetData>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04"/>
  <sheetViews>
    <sheetView workbookViewId="0">
      <selection activeCell="F1" sqref="E1:F1048576"/>
    </sheetView>
  </sheetViews>
  <sheetFormatPr defaultRowHeight="15" x14ac:dyDescent="0.25"/>
  <cols>
    <col min="1" max="1" width="7.28515625" customWidth="1"/>
    <col min="2" max="2" width="6.5703125" customWidth="1"/>
    <col min="3" max="3" width="8.28515625" customWidth="1"/>
    <col min="4" max="4" width="12.28515625" customWidth="1"/>
    <col min="5" max="5" width="14.42578125" style="33" customWidth="1"/>
    <col min="6" max="6" width="15.140625" style="33" customWidth="1"/>
    <col min="7" max="7" width="10.140625" style="51" customWidth="1"/>
    <col min="8" max="8" width="10.7109375" customWidth="1"/>
    <col min="9" max="9" width="19" customWidth="1"/>
  </cols>
  <sheetData>
    <row r="1" spans="1:9" ht="20.25" x14ac:dyDescent="0.25">
      <c r="A1" s="36" t="s">
        <v>20</v>
      </c>
      <c r="B1" s="37"/>
      <c r="C1" s="37"/>
      <c r="D1" s="37"/>
      <c r="E1" s="52"/>
      <c r="F1" s="52"/>
      <c r="G1" s="47"/>
      <c r="H1" s="37"/>
      <c r="I1" s="38"/>
    </row>
    <row r="2" spans="1:9" x14ac:dyDescent="0.25">
      <c r="A2" s="39" t="s">
        <v>21</v>
      </c>
      <c r="B2" s="40"/>
      <c r="C2" s="40"/>
      <c r="D2" s="40"/>
      <c r="E2" s="53"/>
      <c r="F2" s="54"/>
      <c r="G2" s="48"/>
      <c r="H2" s="41" t="s">
        <v>22</v>
      </c>
      <c r="I2" s="42">
        <v>42013.535763888889</v>
      </c>
    </row>
    <row r="3" spans="1:9" ht="38.25" x14ac:dyDescent="0.25">
      <c r="A3" s="43" t="s">
        <v>3</v>
      </c>
      <c r="B3" s="44" t="s">
        <v>4</v>
      </c>
      <c r="C3" s="44" t="s">
        <v>23</v>
      </c>
      <c r="D3" s="44" t="s">
        <v>24</v>
      </c>
      <c r="E3" s="55" t="s">
        <v>25</v>
      </c>
      <c r="F3" s="55" t="s">
        <v>26</v>
      </c>
      <c r="G3" s="49" t="s">
        <v>27</v>
      </c>
      <c r="H3" s="44" t="s">
        <v>28</v>
      </c>
      <c r="I3" s="44" t="s">
        <v>29</v>
      </c>
    </row>
    <row r="4" spans="1:9" x14ac:dyDescent="0.25">
      <c r="A4" s="45"/>
      <c r="B4" s="45"/>
      <c r="C4" s="45"/>
      <c r="D4" s="45"/>
      <c r="E4" s="56"/>
      <c r="F4" s="56"/>
      <c r="G4" s="50"/>
      <c r="H4" s="45"/>
      <c r="I4" s="45"/>
    </row>
    <row r="5" spans="1:9" x14ac:dyDescent="0.25">
      <c r="A5" s="45">
        <v>8410</v>
      </c>
      <c r="B5" s="45">
        <v>7</v>
      </c>
      <c r="C5" s="45">
        <v>980233</v>
      </c>
      <c r="D5" s="45" t="s">
        <v>721</v>
      </c>
      <c r="E5" s="56">
        <v>13888653</v>
      </c>
      <c r="F5" s="56">
        <v>15435365.640000001</v>
      </c>
      <c r="G5" s="50">
        <v>100</v>
      </c>
      <c r="H5" s="46">
        <v>35928</v>
      </c>
      <c r="I5" s="46">
        <v>37154</v>
      </c>
    </row>
    <row r="6" spans="1:9" x14ac:dyDescent="0.25">
      <c r="A6" s="45">
        <v>11160</v>
      </c>
      <c r="B6" s="45">
        <v>7</v>
      </c>
      <c r="C6" s="45">
        <v>993001</v>
      </c>
      <c r="D6" s="45" t="s">
        <v>721</v>
      </c>
      <c r="E6" s="56">
        <v>45480095</v>
      </c>
      <c r="F6" s="56">
        <v>51280525.340000004</v>
      </c>
      <c r="G6" s="50">
        <v>99.38</v>
      </c>
      <c r="H6" s="46">
        <v>36557</v>
      </c>
      <c r="I6" s="46">
        <v>38217</v>
      </c>
    </row>
    <row r="7" spans="1:9" x14ac:dyDescent="0.25">
      <c r="A7" s="45">
        <v>18200</v>
      </c>
      <c r="B7" s="45">
        <v>3</v>
      </c>
      <c r="C7" s="45">
        <v>3002</v>
      </c>
      <c r="D7" s="45" t="s">
        <v>721</v>
      </c>
      <c r="E7" s="56">
        <v>17312975</v>
      </c>
      <c r="F7" s="56">
        <v>19709213.629999999</v>
      </c>
      <c r="G7" s="50">
        <v>100</v>
      </c>
      <c r="H7" s="46">
        <v>36586</v>
      </c>
      <c r="I7" s="46">
        <v>37560</v>
      </c>
    </row>
    <row r="8" spans="1:9" x14ac:dyDescent="0.25">
      <c r="A8" s="45">
        <v>18703</v>
      </c>
      <c r="B8" s="45">
        <v>4</v>
      </c>
      <c r="C8" s="45">
        <v>3005</v>
      </c>
      <c r="D8" s="45" t="s">
        <v>721</v>
      </c>
      <c r="E8" s="56">
        <v>2963821</v>
      </c>
      <c r="F8" s="56">
        <v>3330523.08</v>
      </c>
      <c r="G8" s="50">
        <v>104.72</v>
      </c>
      <c r="H8" s="46">
        <v>36600</v>
      </c>
      <c r="I8" s="46">
        <v>37104</v>
      </c>
    </row>
    <row r="9" spans="1:9" x14ac:dyDescent="0.25">
      <c r="A9" s="45">
        <v>18899</v>
      </c>
      <c r="B9" s="45">
        <v>8</v>
      </c>
      <c r="C9" s="45">
        <v>3003</v>
      </c>
      <c r="D9" s="45" t="s">
        <v>721</v>
      </c>
      <c r="E9" s="56">
        <v>20534350.289999999</v>
      </c>
      <c r="F9" s="56">
        <v>21107859.219999999</v>
      </c>
      <c r="G9" s="50">
        <v>99.82</v>
      </c>
      <c r="H9" s="46">
        <v>36600</v>
      </c>
      <c r="I9" s="46">
        <v>37514</v>
      </c>
    </row>
    <row r="10" spans="1:9" x14ac:dyDescent="0.25">
      <c r="A10" s="45">
        <v>20681</v>
      </c>
      <c r="B10" s="45">
        <v>6</v>
      </c>
      <c r="C10" s="45">
        <v>3009</v>
      </c>
      <c r="D10" s="45" t="s">
        <v>721</v>
      </c>
      <c r="E10" s="56">
        <v>3686600</v>
      </c>
      <c r="F10" s="56">
        <v>3905853.05</v>
      </c>
      <c r="G10" s="50">
        <v>100</v>
      </c>
      <c r="H10" s="46">
        <v>36628</v>
      </c>
      <c r="I10" s="46">
        <v>37274</v>
      </c>
    </row>
    <row r="11" spans="1:9" x14ac:dyDescent="0.25">
      <c r="A11" s="45">
        <v>20411</v>
      </c>
      <c r="B11" s="45">
        <v>4</v>
      </c>
      <c r="C11" s="45">
        <v>3008</v>
      </c>
      <c r="D11" s="45" t="s">
        <v>721</v>
      </c>
      <c r="E11" s="56">
        <v>24018600</v>
      </c>
      <c r="F11" s="56">
        <v>26030515.699999999</v>
      </c>
      <c r="G11" s="50">
        <v>100</v>
      </c>
      <c r="H11" s="46">
        <v>36662</v>
      </c>
      <c r="I11" s="46">
        <v>37802</v>
      </c>
    </row>
    <row r="12" spans="1:9" x14ac:dyDescent="0.25">
      <c r="A12" s="45">
        <v>21082</v>
      </c>
      <c r="B12" s="45">
        <v>1</v>
      </c>
      <c r="C12" s="45">
        <v>3010</v>
      </c>
      <c r="D12" s="45" t="s">
        <v>721</v>
      </c>
      <c r="E12" s="56">
        <v>2171900</v>
      </c>
      <c r="F12" s="56">
        <v>2308256.41</v>
      </c>
      <c r="G12" s="50">
        <v>100</v>
      </c>
      <c r="H12" s="46">
        <v>36796</v>
      </c>
      <c r="I12" s="46">
        <v>37220</v>
      </c>
    </row>
    <row r="13" spans="1:9" x14ac:dyDescent="0.25">
      <c r="A13" s="45">
        <v>19786</v>
      </c>
      <c r="B13" s="45">
        <v>8</v>
      </c>
      <c r="C13" s="45">
        <v>3012</v>
      </c>
      <c r="D13" s="45" t="s">
        <v>721</v>
      </c>
      <c r="E13" s="56">
        <v>29509560.280000001</v>
      </c>
      <c r="F13" s="56">
        <v>31747888.57</v>
      </c>
      <c r="G13" s="50">
        <v>99.73</v>
      </c>
      <c r="H13" s="46">
        <v>36838</v>
      </c>
      <c r="I13" s="46">
        <v>38610</v>
      </c>
    </row>
    <row r="14" spans="1:9" x14ac:dyDescent="0.25">
      <c r="A14" s="45">
        <v>17891</v>
      </c>
      <c r="B14" s="45">
        <v>3</v>
      </c>
      <c r="C14" s="45">
        <v>3015</v>
      </c>
      <c r="D14" s="45" t="s">
        <v>721</v>
      </c>
      <c r="E14" s="56">
        <v>13838853.460000001</v>
      </c>
      <c r="F14" s="56">
        <v>14801828.470000001</v>
      </c>
      <c r="G14" s="50">
        <v>100</v>
      </c>
      <c r="H14" s="46">
        <v>36859</v>
      </c>
      <c r="I14" s="46">
        <v>37499</v>
      </c>
    </row>
    <row r="15" spans="1:9" x14ac:dyDescent="0.25">
      <c r="A15" s="45">
        <v>18722</v>
      </c>
      <c r="B15" s="45">
        <v>4</v>
      </c>
      <c r="C15" s="45">
        <v>13000</v>
      </c>
      <c r="D15" s="45" t="s">
        <v>721</v>
      </c>
      <c r="E15" s="56">
        <v>4139117.91</v>
      </c>
      <c r="F15" s="56">
        <v>4215940.68</v>
      </c>
      <c r="G15" s="50">
        <v>99.55</v>
      </c>
      <c r="H15" s="46">
        <v>36915</v>
      </c>
      <c r="I15" s="46">
        <v>37559</v>
      </c>
    </row>
    <row r="16" spans="1:9" x14ac:dyDescent="0.25">
      <c r="A16" s="45">
        <v>12761</v>
      </c>
      <c r="B16" s="45">
        <v>11</v>
      </c>
      <c r="C16" s="45">
        <v>13003</v>
      </c>
      <c r="D16" s="45" t="s">
        <v>721</v>
      </c>
      <c r="E16" s="56">
        <v>9192000</v>
      </c>
      <c r="F16" s="56">
        <v>9816715.9000000004</v>
      </c>
      <c r="G16" s="50">
        <v>100</v>
      </c>
      <c r="H16" s="46">
        <v>36929</v>
      </c>
      <c r="I16" s="46">
        <v>37698</v>
      </c>
    </row>
    <row r="17" spans="1:9" x14ac:dyDescent="0.25">
      <c r="A17" s="45">
        <v>21053</v>
      </c>
      <c r="B17" s="45">
        <v>10</v>
      </c>
      <c r="C17" s="45">
        <v>13001</v>
      </c>
      <c r="D17" s="45" t="s">
        <v>721</v>
      </c>
      <c r="E17" s="56">
        <v>1744180</v>
      </c>
      <c r="F17" s="56">
        <v>2082260.74</v>
      </c>
      <c r="G17" s="50">
        <v>99.95</v>
      </c>
      <c r="H17" s="46">
        <v>36936</v>
      </c>
      <c r="I17" s="46">
        <v>37477</v>
      </c>
    </row>
    <row r="18" spans="1:9" x14ac:dyDescent="0.25">
      <c r="A18" s="45">
        <v>22163</v>
      </c>
      <c r="B18" s="45">
        <v>4</v>
      </c>
      <c r="C18" s="45">
        <v>13002</v>
      </c>
      <c r="D18" s="45" t="s">
        <v>721</v>
      </c>
      <c r="E18" s="56">
        <v>4933370.3899999997</v>
      </c>
      <c r="F18" s="56">
        <v>4990467.79</v>
      </c>
      <c r="G18" s="50">
        <v>100</v>
      </c>
      <c r="H18" s="46">
        <v>36936</v>
      </c>
      <c r="I18" s="46">
        <v>37437</v>
      </c>
    </row>
    <row r="19" spans="1:9" x14ac:dyDescent="0.25">
      <c r="A19" s="45">
        <v>12412</v>
      </c>
      <c r="B19" s="45">
        <v>8</v>
      </c>
      <c r="C19" s="45">
        <v>13006</v>
      </c>
      <c r="D19" s="45" t="s">
        <v>721</v>
      </c>
      <c r="E19" s="56">
        <v>15444670</v>
      </c>
      <c r="F19" s="56">
        <v>16099823.77</v>
      </c>
      <c r="G19" s="50">
        <v>100</v>
      </c>
      <c r="H19" s="46">
        <v>36943</v>
      </c>
      <c r="I19" s="46">
        <v>37551</v>
      </c>
    </row>
    <row r="20" spans="1:9" x14ac:dyDescent="0.25">
      <c r="A20" s="45">
        <v>19899</v>
      </c>
      <c r="B20" s="45">
        <v>4</v>
      </c>
      <c r="C20" s="45">
        <v>13005</v>
      </c>
      <c r="D20" s="45" t="s">
        <v>721</v>
      </c>
      <c r="E20" s="56">
        <v>624735</v>
      </c>
      <c r="F20" s="56">
        <v>648052.35</v>
      </c>
      <c r="G20" s="50">
        <v>100</v>
      </c>
      <c r="H20" s="46">
        <v>36943</v>
      </c>
      <c r="I20" s="46">
        <v>37406</v>
      </c>
    </row>
    <row r="21" spans="1:9" x14ac:dyDescent="0.25">
      <c r="A21" s="45">
        <v>19705</v>
      </c>
      <c r="B21" s="45">
        <v>8</v>
      </c>
      <c r="C21" s="45">
        <v>13009</v>
      </c>
      <c r="D21" s="45" t="s">
        <v>721</v>
      </c>
      <c r="E21" s="56">
        <v>10826458.74</v>
      </c>
      <c r="F21" s="56">
        <v>11863517.84</v>
      </c>
      <c r="G21" s="50">
        <v>100</v>
      </c>
      <c r="H21" s="46">
        <v>36970</v>
      </c>
      <c r="I21" s="46">
        <v>38640</v>
      </c>
    </row>
    <row r="22" spans="1:9" x14ac:dyDescent="0.25">
      <c r="A22" s="45">
        <v>19854</v>
      </c>
      <c r="B22" s="45">
        <v>4</v>
      </c>
      <c r="C22" s="45">
        <v>13010</v>
      </c>
      <c r="D22" s="45" t="s">
        <v>721</v>
      </c>
      <c r="E22" s="56">
        <v>3700065</v>
      </c>
      <c r="F22" s="56">
        <v>4366233.5599999996</v>
      </c>
      <c r="G22" s="50">
        <v>100</v>
      </c>
      <c r="H22" s="46">
        <v>37006</v>
      </c>
      <c r="I22" s="46">
        <v>37499</v>
      </c>
    </row>
    <row r="23" spans="1:9" x14ac:dyDescent="0.25">
      <c r="A23" s="45">
        <v>21713</v>
      </c>
      <c r="B23" s="45">
        <v>8</v>
      </c>
      <c r="C23" s="45">
        <v>13011</v>
      </c>
      <c r="D23" s="45" t="s">
        <v>721</v>
      </c>
      <c r="E23" s="56">
        <v>241400</v>
      </c>
      <c r="F23" s="56">
        <v>238398.27</v>
      </c>
      <c r="G23" s="50">
        <v>100</v>
      </c>
      <c r="H23" s="46">
        <v>37139</v>
      </c>
      <c r="I23" s="46">
        <v>37491</v>
      </c>
    </row>
    <row r="24" spans="1:9" x14ac:dyDescent="0.25">
      <c r="A24" s="45">
        <v>21490</v>
      </c>
      <c r="B24" s="45">
        <v>1</v>
      </c>
      <c r="C24" s="45">
        <v>13012</v>
      </c>
      <c r="D24" s="45" t="s">
        <v>721</v>
      </c>
      <c r="E24" s="56">
        <v>329590</v>
      </c>
      <c r="F24" s="56">
        <v>333706</v>
      </c>
      <c r="G24" s="50">
        <v>98.41</v>
      </c>
      <c r="H24" s="46">
        <v>37167</v>
      </c>
      <c r="I24" s="46">
        <v>37443</v>
      </c>
    </row>
    <row r="25" spans="1:9" x14ac:dyDescent="0.25">
      <c r="A25" s="45">
        <v>22516</v>
      </c>
      <c r="B25" s="45">
        <v>2</v>
      </c>
      <c r="C25" s="45">
        <v>13014</v>
      </c>
      <c r="D25" s="45" t="s">
        <v>721</v>
      </c>
      <c r="E25" s="56">
        <v>941600</v>
      </c>
      <c r="F25" s="56">
        <v>361098.91</v>
      </c>
      <c r="G25" s="50">
        <v>100</v>
      </c>
      <c r="H25" s="46">
        <v>37237</v>
      </c>
      <c r="I25" s="46">
        <v>37560</v>
      </c>
    </row>
    <row r="26" spans="1:9" x14ac:dyDescent="0.25">
      <c r="A26" s="45">
        <v>19669</v>
      </c>
      <c r="B26" s="45">
        <v>7</v>
      </c>
      <c r="C26" s="45">
        <v>13013</v>
      </c>
      <c r="D26" s="45" t="s">
        <v>721</v>
      </c>
      <c r="E26" s="56">
        <v>281450</v>
      </c>
      <c r="F26" s="56">
        <v>286494</v>
      </c>
      <c r="G26" s="50">
        <v>100</v>
      </c>
      <c r="H26" s="46">
        <v>37244</v>
      </c>
      <c r="I26" s="46">
        <v>37742</v>
      </c>
    </row>
    <row r="27" spans="1:9" x14ac:dyDescent="0.25">
      <c r="A27" s="45">
        <v>22174</v>
      </c>
      <c r="B27" s="45">
        <v>4</v>
      </c>
      <c r="C27" s="45">
        <v>23000</v>
      </c>
      <c r="D27" s="45" t="s">
        <v>721</v>
      </c>
      <c r="E27" s="56">
        <v>9259925</v>
      </c>
      <c r="F27" s="56">
        <v>9560630.25</v>
      </c>
      <c r="G27" s="50">
        <v>100</v>
      </c>
      <c r="H27" s="46">
        <v>37524</v>
      </c>
      <c r="I27" s="46">
        <v>38235</v>
      </c>
    </row>
    <row r="28" spans="1:9" x14ac:dyDescent="0.25">
      <c r="A28" s="45">
        <v>22229</v>
      </c>
      <c r="B28" s="45">
        <v>4</v>
      </c>
      <c r="C28" s="45">
        <v>23001</v>
      </c>
      <c r="D28" s="45" t="s">
        <v>721</v>
      </c>
      <c r="E28" s="56">
        <v>1410800</v>
      </c>
      <c r="F28" s="56">
        <v>1474224.02</v>
      </c>
      <c r="G28" s="50">
        <v>100</v>
      </c>
      <c r="H28" s="46">
        <v>37524</v>
      </c>
      <c r="I28" s="46">
        <v>37864</v>
      </c>
    </row>
    <row r="29" spans="1:9" x14ac:dyDescent="0.25">
      <c r="A29" s="45">
        <v>24384</v>
      </c>
      <c r="B29" s="45">
        <v>7</v>
      </c>
      <c r="C29" s="45">
        <v>23002</v>
      </c>
      <c r="D29" s="45" t="s">
        <v>721</v>
      </c>
      <c r="E29" s="56">
        <v>215850</v>
      </c>
      <c r="F29" s="56">
        <v>215850</v>
      </c>
      <c r="G29" s="50">
        <v>100</v>
      </c>
      <c r="H29" s="46">
        <v>37524</v>
      </c>
      <c r="I29" s="46">
        <v>37765</v>
      </c>
    </row>
    <row r="30" spans="1:9" x14ac:dyDescent="0.25">
      <c r="A30" s="45">
        <v>19791</v>
      </c>
      <c r="B30" s="45">
        <v>4</v>
      </c>
      <c r="C30" s="45">
        <v>23003</v>
      </c>
      <c r="D30" s="45" t="s">
        <v>721</v>
      </c>
      <c r="E30" s="56">
        <v>4764330</v>
      </c>
      <c r="F30" s="56">
        <v>6391719.5700000003</v>
      </c>
      <c r="G30" s="50">
        <v>100</v>
      </c>
      <c r="H30" s="46">
        <v>37580</v>
      </c>
      <c r="I30" s="46">
        <v>38288</v>
      </c>
    </row>
    <row r="31" spans="1:9" x14ac:dyDescent="0.25">
      <c r="A31" s="45">
        <v>18718</v>
      </c>
      <c r="B31" s="45">
        <v>4</v>
      </c>
      <c r="C31" s="45">
        <v>23004</v>
      </c>
      <c r="D31" s="45" t="s">
        <v>721</v>
      </c>
      <c r="E31" s="56">
        <v>999400</v>
      </c>
      <c r="F31" s="56">
        <v>1046734</v>
      </c>
      <c r="G31" s="50">
        <v>102.94</v>
      </c>
      <c r="H31" s="46">
        <v>37582</v>
      </c>
      <c r="I31" s="46">
        <v>37940</v>
      </c>
    </row>
    <row r="32" spans="1:9" x14ac:dyDescent="0.25">
      <c r="A32" s="45">
        <v>12769</v>
      </c>
      <c r="B32" s="45">
        <v>6</v>
      </c>
      <c r="C32" s="45">
        <v>23006</v>
      </c>
      <c r="D32" s="45" t="s">
        <v>721</v>
      </c>
      <c r="E32" s="56">
        <v>2724570</v>
      </c>
      <c r="F32" s="56">
        <v>4297652.42</v>
      </c>
      <c r="G32" s="50">
        <v>113.17</v>
      </c>
      <c r="H32" s="46">
        <v>37596</v>
      </c>
      <c r="I32" s="46">
        <v>38267</v>
      </c>
    </row>
    <row r="33" spans="1:9" x14ac:dyDescent="0.25">
      <c r="A33" s="45">
        <v>19821</v>
      </c>
      <c r="B33" s="45">
        <v>5</v>
      </c>
      <c r="C33" s="45">
        <v>23005</v>
      </c>
      <c r="D33" s="45" t="s">
        <v>721</v>
      </c>
      <c r="E33" s="56">
        <v>1997110</v>
      </c>
      <c r="F33" s="56">
        <v>2412918.2000000002</v>
      </c>
      <c r="G33" s="50">
        <v>108.83</v>
      </c>
      <c r="H33" s="46">
        <v>37596</v>
      </c>
      <c r="I33" s="46">
        <v>38634</v>
      </c>
    </row>
    <row r="34" spans="1:9" x14ac:dyDescent="0.25">
      <c r="A34" s="45">
        <v>20996</v>
      </c>
      <c r="B34" s="45">
        <v>11</v>
      </c>
      <c r="C34" s="45">
        <v>23008</v>
      </c>
      <c r="D34" s="45" t="s">
        <v>721</v>
      </c>
      <c r="E34" s="56">
        <v>8444900</v>
      </c>
      <c r="F34" s="56">
        <v>9857105.9600000009</v>
      </c>
      <c r="G34" s="50">
        <v>100</v>
      </c>
      <c r="H34" s="46">
        <v>37608</v>
      </c>
      <c r="I34" s="46">
        <v>38168</v>
      </c>
    </row>
    <row r="35" spans="1:9" x14ac:dyDescent="0.25">
      <c r="A35" s="45">
        <v>23929</v>
      </c>
      <c r="B35" s="45">
        <v>4</v>
      </c>
      <c r="C35" s="45">
        <v>23007</v>
      </c>
      <c r="D35" s="45" t="s">
        <v>721</v>
      </c>
      <c r="E35" s="56">
        <v>2067500</v>
      </c>
      <c r="F35" s="56">
        <v>2075212</v>
      </c>
      <c r="G35" s="50">
        <v>100</v>
      </c>
      <c r="H35" s="46">
        <v>37608</v>
      </c>
      <c r="I35" s="46">
        <v>38150</v>
      </c>
    </row>
    <row r="36" spans="1:9" x14ac:dyDescent="0.25">
      <c r="A36" s="45">
        <v>24369</v>
      </c>
      <c r="B36" s="45">
        <v>5</v>
      </c>
      <c r="C36" s="45">
        <v>33000</v>
      </c>
      <c r="D36" s="45" t="s">
        <v>721</v>
      </c>
      <c r="E36" s="56">
        <v>481152</v>
      </c>
      <c r="F36" s="56">
        <v>494650</v>
      </c>
      <c r="G36" s="50">
        <v>104.21</v>
      </c>
      <c r="H36" s="46">
        <v>37629</v>
      </c>
      <c r="I36" s="46">
        <v>37925</v>
      </c>
    </row>
    <row r="37" spans="1:9" x14ac:dyDescent="0.25">
      <c r="A37" s="45">
        <v>23997</v>
      </c>
      <c r="B37" s="45">
        <v>6</v>
      </c>
      <c r="C37" s="45">
        <v>33001</v>
      </c>
      <c r="D37" s="45" t="s">
        <v>721</v>
      </c>
      <c r="E37" s="56">
        <v>524750</v>
      </c>
      <c r="F37" s="56">
        <v>530171.91</v>
      </c>
      <c r="G37" s="50">
        <v>100</v>
      </c>
      <c r="H37" s="46">
        <v>37664</v>
      </c>
      <c r="I37" s="46">
        <v>38119</v>
      </c>
    </row>
    <row r="38" spans="1:9" x14ac:dyDescent="0.25">
      <c r="A38" s="45">
        <v>24102</v>
      </c>
      <c r="B38" s="45">
        <v>2</v>
      </c>
      <c r="C38" s="45">
        <v>33002</v>
      </c>
      <c r="D38" s="45" t="s">
        <v>721</v>
      </c>
      <c r="E38" s="56">
        <v>1648255</v>
      </c>
      <c r="F38" s="56">
        <v>1924836.97</v>
      </c>
      <c r="G38" s="50">
        <v>99.97</v>
      </c>
      <c r="H38" s="46">
        <v>37888</v>
      </c>
      <c r="I38" s="46">
        <v>38240</v>
      </c>
    </row>
    <row r="39" spans="1:9" x14ac:dyDescent="0.25">
      <c r="A39" s="45">
        <v>19572</v>
      </c>
      <c r="B39" s="45">
        <v>11</v>
      </c>
      <c r="C39" s="45">
        <v>33003</v>
      </c>
      <c r="D39" s="45" t="s">
        <v>721</v>
      </c>
      <c r="E39" s="56">
        <v>543450</v>
      </c>
      <c r="F39" s="56">
        <v>540950</v>
      </c>
      <c r="G39" s="50">
        <v>100</v>
      </c>
      <c r="H39" s="46">
        <v>37916</v>
      </c>
      <c r="I39" s="46">
        <v>38472</v>
      </c>
    </row>
    <row r="40" spans="1:9" x14ac:dyDescent="0.25">
      <c r="A40" s="45">
        <v>19575</v>
      </c>
      <c r="B40" s="45">
        <v>11</v>
      </c>
      <c r="C40" s="45">
        <v>33004</v>
      </c>
      <c r="D40" s="45" t="s">
        <v>721</v>
      </c>
      <c r="E40" s="56">
        <v>523825</v>
      </c>
      <c r="F40" s="56">
        <v>600366.31000000006</v>
      </c>
      <c r="G40" s="50">
        <v>100</v>
      </c>
      <c r="H40" s="46">
        <v>37916</v>
      </c>
      <c r="I40" s="46">
        <v>38656</v>
      </c>
    </row>
    <row r="41" spans="1:9" x14ac:dyDescent="0.25">
      <c r="A41" s="45">
        <v>19670</v>
      </c>
      <c r="B41" s="45">
        <v>7</v>
      </c>
      <c r="C41" s="45">
        <v>33005</v>
      </c>
      <c r="D41" s="45" t="s">
        <v>721</v>
      </c>
      <c r="E41" s="56">
        <v>312685</v>
      </c>
      <c r="F41" s="56">
        <v>332462.65000000002</v>
      </c>
      <c r="G41" s="50">
        <v>100</v>
      </c>
      <c r="H41" s="46">
        <v>37916</v>
      </c>
      <c r="I41" s="46">
        <v>38229</v>
      </c>
    </row>
    <row r="42" spans="1:9" x14ac:dyDescent="0.25">
      <c r="A42" s="45">
        <v>75172</v>
      </c>
      <c r="B42" s="45">
        <v>2</v>
      </c>
      <c r="C42" s="45">
        <v>33006</v>
      </c>
      <c r="D42" s="45" t="s">
        <v>721</v>
      </c>
      <c r="E42" s="56">
        <v>334500</v>
      </c>
      <c r="F42" s="56">
        <v>446670.7</v>
      </c>
      <c r="G42" s="50">
        <v>99.78</v>
      </c>
      <c r="H42" s="46">
        <v>37944</v>
      </c>
      <c r="I42" s="46">
        <v>38202</v>
      </c>
    </row>
    <row r="43" spans="1:9" x14ac:dyDescent="0.25">
      <c r="A43" s="45">
        <v>21607</v>
      </c>
      <c r="B43" s="45">
        <v>1</v>
      </c>
      <c r="C43" s="45">
        <v>33007</v>
      </c>
      <c r="D43" s="45" t="s">
        <v>721</v>
      </c>
      <c r="E43" s="56">
        <v>452281</v>
      </c>
      <c r="F43" s="56">
        <v>442893.63</v>
      </c>
      <c r="G43" s="50">
        <v>100</v>
      </c>
      <c r="H43" s="46">
        <v>37958</v>
      </c>
      <c r="I43" s="46">
        <v>38231</v>
      </c>
    </row>
    <row r="44" spans="1:9" x14ac:dyDescent="0.25">
      <c r="A44" s="45">
        <v>75280</v>
      </c>
      <c r="B44" s="45">
        <v>6</v>
      </c>
      <c r="C44" s="45">
        <v>43000</v>
      </c>
      <c r="D44" s="45" t="s">
        <v>721</v>
      </c>
      <c r="E44" s="56">
        <v>7246000</v>
      </c>
      <c r="F44" s="56">
        <v>5852910.8899999997</v>
      </c>
      <c r="G44" s="50">
        <v>100</v>
      </c>
      <c r="H44" s="46">
        <v>38070</v>
      </c>
      <c r="I44" s="46">
        <v>39005</v>
      </c>
    </row>
    <row r="45" spans="1:9" x14ac:dyDescent="0.25">
      <c r="A45" s="45">
        <v>25295</v>
      </c>
      <c r="B45" s="45">
        <v>7</v>
      </c>
      <c r="C45" s="45">
        <v>43001</v>
      </c>
      <c r="D45" s="45" t="s">
        <v>721</v>
      </c>
      <c r="E45" s="56">
        <v>404810</v>
      </c>
      <c r="F45" s="56">
        <v>398314</v>
      </c>
      <c r="G45" s="50">
        <v>100</v>
      </c>
      <c r="H45" s="46">
        <v>38252</v>
      </c>
      <c r="I45" s="46">
        <v>38518</v>
      </c>
    </row>
    <row r="46" spans="1:9" x14ac:dyDescent="0.25">
      <c r="A46" s="45">
        <v>76564</v>
      </c>
      <c r="B46" s="45">
        <v>6</v>
      </c>
      <c r="C46" s="45">
        <v>43002</v>
      </c>
      <c r="D46" s="45" t="s">
        <v>721</v>
      </c>
      <c r="E46" s="56">
        <v>2133700</v>
      </c>
      <c r="F46" s="56">
        <v>2303861.04</v>
      </c>
      <c r="G46" s="50">
        <v>102.67</v>
      </c>
      <c r="H46" s="46">
        <v>38314</v>
      </c>
      <c r="I46" s="46">
        <v>39718</v>
      </c>
    </row>
    <row r="47" spans="1:9" x14ac:dyDescent="0.25">
      <c r="A47" s="45">
        <v>76160</v>
      </c>
      <c r="B47" s="45">
        <v>10</v>
      </c>
      <c r="C47" s="45">
        <v>53000</v>
      </c>
      <c r="D47" s="45" t="s">
        <v>721</v>
      </c>
      <c r="E47" s="56">
        <v>20066295</v>
      </c>
      <c r="F47" s="56">
        <v>21611278.73</v>
      </c>
      <c r="G47" s="50">
        <v>100</v>
      </c>
      <c r="H47" s="46">
        <v>38385</v>
      </c>
      <c r="I47" s="46">
        <v>39326</v>
      </c>
    </row>
    <row r="48" spans="1:9" x14ac:dyDescent="0.25">
      <c r="A48" s="45">
        <v>75279</v>
      </c>
      <c r="B48" s="45">
        <v>6</v>
      </c>
      <c r="C48" s="45">
        <v>53001</v>
      </c>
      <c r="D48" s="45" t="s">
        <v>721</v>
      </c>
      <c r="E48" s="56">
        <v>8574500</v>
      </c>
      <c r="F48" s="56">
        <v>8826800.9600000009</v>
      </c>
      <c r="G48" s="50">
        <v>100</v>
      </c>
      <c r="H48" s="46">
        <v>38511</v>
      </c>
      <c r="I48" s="46">
        <v>39229</v>
      </c>
    </row>
    <row r="49" spans="1:9" x14ac:dyDescent="0.25">
      <c r="A49" s="45">
        <v>25499</v>
      </c>
      <c r="B49" s="45">
        <v>8</v>
      </c>
      <c r="C49" s="45">
        <v>53002</v>
      </c>
      <c r="D49" s="45" t="s">
        <v>721</v>
      </c>
      <c r="E49" s="56">
        <v>5438809.0999999996</v>
      </c>
      <c r="F49" s="56">
        <v>5523297.5899999999</v>
      </c>
      <c r="G49" s="50">
        <v>99.95</v>
      </c>
      <c r="H49" s="46">
        <v>38616</v>
      </c>
      <c r="I49" s="46">
        <v>39049</v>
      </c>
    </row>
    <row r="50" spans="1:9" x14ac:dyDescent="0.25">
      <c r="A50" s="45">
        <v>25072</v>
      </c>
      <c r="B50" s="45">
        <v>4</v>
      </c>
      <c r="C50" s="45">
        <v>53003</v>
      </c>
      <c r="D50" s="45" t="s">
        <v>721</v>
      </c>
      <c r="E50" s="56">
        <v>603818.5</v>
      </c>
      <c r="F50" s="56">
        <v>605275.82999999996</v>
      </c>
      <c r="G50" s="50">
        <v>100</v>
      </c>
      <c r="H50" s="46">
        <v>38688</v>
      </c>
      <c r="I50" s="46">
        <v>39005</v>
      </c>
    </row>
    <row r="51" spans="1:9" x14ac:dyDescent="0.25">
      <c r="A51" s="45">
        <v>23703</v>
      </c>
      <c r="B51" s="45">
        <v>4</v>
      </c>
      <c r="C51" s="45">
        <v>53004</v>
      </c>
      <c r="D51" s="45" t="s">
        <v>721</v>
      </c>
      <c r="E51" s="56">
        <v>831850</v>
      </c>
      <c r="F51" s="56">
        <v>804726.55</v>
      </c>
      <c r="G51" s="50">
        <v>98.24</v>
      </c>
      <c r="H51" s="46">
        <v>38700</v>
      </c>
      <c r="I51" s="46">
        <v>39012</v>
      </c>
    </row>
    <row r="52" spans="1:9" x14ac:dyDescent="0.25">
      <c r="A52" s="45">
        <v>79599</v>
      </c>
      <c r="B52" s="45">
        <v>12</v>
      </c>
      <c r="C52" s="45">
        <v>63000</v>
      </c>
      <c r="D52" s="45" t="s">
        <v>721</v>
      </c>
      <c r="E52" s="56">
        <v>5883920</v>
      </c>
      <c r="F52" s="56">
        <v>6253772.4400000004</v>
      </c>
      <c r="G52" s="50">
        <v>100</v>
      </c>
      <c r="H52" s="46">
        <v>38966</v>
      </c>
      <c r="I52" s="46">
        <v>39602</v>
      </c>
    </row>
    <row r="53" spans="1:9" x14ac:dyDescent="0.25">
      <c r="A53" s="45">
        <v>23753</v>
      </c>
      <c r="B53" s="45">
        <v>4</v>
      </c>
      <c r="C53" s="45">
        <v>73000</v>
      </c>
      <c r="D53" s="45" t="s">
        <v>721</v>
      </c>
      <c r="E53" s="56">
        <v>1863902</v>
      </c>
      <c r="F53" s="56">
        <v>1846334.53</v>
      </c>
      <c r="G53" s="50">
        <v>100</v>
      </c>
      <c r="H53" s="46">
        <v>39367</v>
      </c>
      <c r="I53" s="46">
        <v>39994</v>
      </c>
    </row>
    <row r="54" spans="1:9" x14ac:dyDescent="0.25">
      <c r="A54" s="45">
        <v>75633</v>
      </c>
      <c r="B54" s="45">
        <v>8</v>
      </c>
      <c r="C54" s="45">
        <v>73001</v>
      </c>
      <c r="D54" s="45" t="s">
        <v>721</v>
      </c>
      <c r="E54" s="56">
        <v>1618150</v>
      </c>
      <c r="F54" s="56">
        <v>1638023.9</v>
      </c>
      <c r="G54" s="50">
        <v>100</v>
      </c>
      <c r="H54" s="46">
        <v>39367</v>
      </c>
      <c r="I54" s="46">
        <v>40025</v>
      </c>
    </row>
    <row r="55" spans="1:9" x14ac:dyDescent="0.25">
      <c r="A55" s="45">
        <v>20375</v>
      </c>
      <c r="B55" s="45">
        <v>3</v>
      </c>
      <c r="C55" s="45">
        <v>83000</v>
      </c>
      <c r="D55" s="45" t="s">
        <v>721</v>
      </c>
      <c r="E55" s="56">
        <v>610437.56999999995</v>
      </c>
      <c r="F55" s="56">
        <v>606084.47</v>
      </c>
      <c r="G55" s="50">
        <v>100</v>
      </c>
      <c r="H55" s="46">
        <v>39472</v>
      </c>
      <c r="I55" s="46">
        <v>39745</v>
      </c>
    </row>
    <row r="56" spans="1:9" x14ac:dyDescent="0.25">
      <c r="A56" s="45">
        <v>81281</v>
      </c>
      <c r="B56" s="45">
        <v>6</v>
      </c>
      <c r="C56" s="45">
        <v>83001</v>
      </c>
      <c r="D56" s="45" t="s">
        <v>721</v>
      </c>
      <c r="E56" s="56">
        <v>4072000</v>
      </c>
      <c r="F56" s="56">
        <v>4124470.38</v>
      </c>
      <c r="G56" s="50">
        <v>100</v>
      </c>
      <c r="H56" s="46">
        <v>39603</v>
      </c>
      <c r="I56" s="46">
        <v>40025</v>
      </c>
    </row>
    <row r="57" spans="1:9" x14ac:dyDescent="0.25">
      <c r="A57" s="45">
        <v>80922</v>
      </c>
      <c r="B57" s="45">
        <v>11</v>
      </c>
      <c r="C57" s="45">
        <v>83002</v>
      </c>
      <c r="D57" s="45" t="s">
        <v>721</v>
      </c>
      <c r="E57" s="56">
        <v>422150</v>
      </c>
      <c r="F57" s="56">
        <v>421399</v>
      </c>
      <c r="G57" s="50">
        <v>100</v>
      </c>
      <c r="H57" s="46">
        <v>39715</v>
      </c>
      <c r="I57" s="46">
        <v>40178</v>
      </c>
    </row>
    <row r="58" spans="1:9" x14ac:dyDescent="0.25">
      <c r="A58" s="45">
        <v>25277</v>
      </c>
      <c r="B58" s="45">
        <v>4</v>
      </c>
      <c r="C58" s="45">
        <v>83003</v>
      </c>
      <c r="D58" s="45" t="s">
        <v>721</v>
      </c>
      <c r="E58" s="56">
        <v>10073110</v>
      </c>
      <c r="F58" s="56">
        <v>9983977.9700000007</v>
      </c>
      <c r="G58" s="50">
        <v>100</v>
      </c>
      <c r="H58" s="46">
        <v>39729</v>
      </c>
      <c r="I58" s="46">
        <v>40501</v>
      </c>
    </row>
    <row r="59" spans="1:9" x14ac:dyDescent="0.25">
      <c r="A59" s="45">
        <v>23302</v>
      </c>
      <c r="B59" s="45">
        <v>8</v>
      </c>
      <c r="C59" s="45">
        <v>93001</v>
      </c>
      <c r="D59" s="45" t="s">
        <v>721</v>
      </c>
      <c r="E59" s="56">
        <v>1157800</v>
      </c>
      <c r="F59" s="56">
        <v>1156302.46</v>
      </c>
      <c r="G59" s="50">
        <v>100</v>
      </c>
      <c r="H59" s="46">
        <v>39932</v>
      </c>
      <c r="I59" s="46">
        <v>40694</v>
      </c>
    </row>
    <row r="60" spans="1:9" x14ac:dyDescent="0.25">
      <c r="A60" s="45">
        <v>84497</v>
      </c>
      <c r="B60" s="45">
        <v>8</v>
      </c>
      <c r="C60" s="45">
        <v>93002</v>
      </c>
      <c r="D60" s="45" t="s">
        <v>721</v>
      </c>
      <c r="E60" s="56">
        <v>6444030.3399999999</v>
      </c>
      <c r="F60" s="56">
        <v>6644503.1900000004</v>
      </c>
      <c r="G60" s="50">
        <v>100</v>
      </c>
      <c r="H60" s="46">
        <v>40009</v>
      </c>
      <c r="I60" s="46">
        <v>40801</v>
      </c>
    </row>
    <row r="61" spans="1:9" x14ac:dyDescent="0.25">
      <c r="A61" s="45">
        <v>78478</v>
      </c>
      <c r="B61" s="45">
        <v>11</v>
      </c>
      <c r="C61" s="45">
        <v>93003</v>
      </c>
      <c r="D61" s="45" t="s">
        <v>721</v>
      </c>
      <c r="E61" s="56">
        <v>715257</v>
      </c>
      <c r="F61" s="56">
        <v>749454.25</v>
      </c>
      <c r="G61" s="50">
        <v>100</v>
      </c>
      <c r="H61" s="46">
        <v>40086</v>
      </c>
      <c r="I61" s="46">
        <v>40546</v>
      </c>
    </row>
    <row r="62" spans="1:9" x14ac:dyDescent="0.25">
      <c r="A62" s="45">
        <v>25223</v>
      </c>
      <c r="B62" s="45">
        <v>4</v>
      </c>
      <c r="C62" s="45">
        <v>93004</v>
      </c>
      <c r="D62" s="45" t="s">
        <v>721</v>
      </c>
      <c r="E62" s="56">
        <v>12840852.35</v>
      </c>
      <c r="F62" s="56">
        <v>12936414.689999999</v>
      </c>
      <c r="G62" s="50">
        <v>100</v>
      </c>
      <c r="H62" s="46">
        <v>40121</v>
      </c>
      <c r="I62" s="46">
        <v>40862</v>
      </c>
    </row>
    <row r="63" spans="1:9" x14ac:dyDescent="0.25">
      <c r="A63" s="45">
        <v>76825</v>
      </c>
      <c r="B63" s="45">
        <v>11</v>
      </c>
      <c r="C63" s="45">
        <v>93005</v>
      </c>
      <c r="D63" s="45" t="s">
        <v>721</v>
      </c>
      <c r="E63" s="56">
        <v>23444848</v>
      </c>
      <c r="F63" s="56">
        <v>25158533.359999999</v>
      </c>
      <c r="G63" s="50">
        <v>100</v>
      </c>
      <c r="H63" s="46">
        <v>40156</v>
      </c>
      <c r="I63" s="46">
        <v>41078</v>
      </c>
    </row>
    <row r="64" spans="1:9" x14ac:dyDescent="0.25">
      <c r="A64" s="45">
        <v>85537</v>
      </c>
      <c r="B64" s="45">
        <v>6</v>
      </c>
      <c r="C64" s="45">
        <v>103001</v>
      </c>
      <c r="D64" s="45" t="s">
        <v>721</v>
      </c>
      <c r="E64" s="56">
        <v>4818050</v>
      </c>
      <c r="F64" s="56">
        <v>4889268.43</v>
      </c>
      <c r="G64" s="50">
        <v>100</v>
      </c>
      <c r="H64" s="46">
        <v>40234</v>
      </c>
      <c r="I64" s="46">
        <v>40765</v>
      </c>
    </row>
    <row r="65" spans="1:9" x14ac:dyDescent="0.25">
      <c r="A65" s="45">
        <v>81587</v>
      </c>
      <c r="B65" s="45">
        <v>11</v>
      </c>
      <c r="C65" s="45">
        <v>103002</v>
      </c>
      <c r="D65" s="45" t="s">
        <v>721</v>
      </c>
      <c r="E65" s="56">
        <v>4316685</v>
      </c>
      <c r="F65" s="56">
        <v>4468724.88</v>
      </c>
      <c r="G65" s="50">
        <v>100</v>
      </c>
      <c r="H65" s="46">
        <v>40262</v>
      </c>
      <c r="I65" s="46">
        <v>40736</v>
      </c>
    </row>
    <row r="66" spans="1:9" x14ac:dyDescent="0.25">
      <c r="A66" s="45">
        <v>82163</v>
      </c>
      <c r="B66" s="45">
        <v>1</v>
      </c>
      <c r="C66" s="45">
        <v>103004</v>
      </c>
      <c r="D66" s="45" t="s">
        <v>721</v>
      </c>
      <c r="E66" s="56">
        <v>1592220</v>
      </c>
      <c r="F66" s="56">
        <v>1622383.91</v>
      </c>
      <c r="G66" s="50">
        <v>100</v>
      </c>
      <c r="H66" s="46">
        <v>40304</v>
      </c>
      <c r="I66" s="46">
        <v>40865</v>
      </c>
    </row>
    <row r="67" spans="1:9" x14ac:dyDescent="0.25">
      <c r="A67" s="45">
        <v>87863</v>
      </c>
      <c r="B67" s="45">
        <v>11</v>
      </c>
      <c r="C67" s="45">
        <v>103003</v>
      </c>
      <c r="D67" s="45" t="s">
        <v>721</v>
      </c>
      <c r="E67" s="56">
        <v>135630</v>
      </c>
      <c r="F67" s="56">
        <v>135630</v>
      </c>
      <c r="G67" s="50">
        <v>100</v>
      </c>
      <c r="H67" s="46">
        <v>40305</v>
      </c>
      <c r="I67" s="46">
        <v>40700</v>
      </c>
    </row>
    <row r="68" spans="1:9" x14ac:dyDescent="0.25">
      <c r="A68" s="45">
        <v>84604</v>
      </c>
      <c r="B68" s="45">
        <v>3</v>
      </c>
      <c r="C68" s="45">
        <v>103007</v>
      </c>
      <c r="D68" s="45" t="s">
        <v>721</v>
      </c>
      <c r="E68" s="56">
        <v>695369</v>
      </c>
      <c r="F68" s="56">
        <v>675648.62</v>
      </c>
      <c r="G68" s="50">
        <v>97.97</v>
      </c>
      <c r="H68" s="46">
        <v>40311</v>
      </c>
      <c r="I68" s="46">
        <v>40787</v>
      </c>
    </row>
    <row r="69" spans="1:9" x14ac:dyDescent="0.25">
      <c r="A69" s="45">
        <v>87864</v>
      </c>
      <c r="B69" s="45">
        <v>11</v>
      </c>
      <c r="C69" s="45">
        <v>103005</v>
      </c>
      <c r="D69" s="45" t="s">
        <v>721</v>
      </c>
      <c r="E69" s="56">
        <v>195900</v>
      </c>
      <c r="F69" s="56">
        <v>195900</v>
      </c>
      <c r="G69" s="50">
        <v>100</v>
      </c>
      <c r="H69" s="46">
        <v>40319</v>
      </c>
      <c r="I69" s="46">
        <v>40535</v>
      </c>
    </row>
    <row r="70" spans="1:9" x14ac:dyDescent="0.25">
      <c r="A70" s="45">
        <v>80196</v>
      </c>
      <c r="B70" s="45">
        <v>3</v>
      </c>
      <c r="C70" s="45">
        <v>103011</v>
      </c>
      <c r="D70" s="45" t="s">
        <v>721</v>
      </c>
      <c r="E70" s="56">
        <v>659000</v>
      </c>
      <c r="F70" s="56">
        <v>693468.65</v>
      </c>
      <c r="G70" s="50">
        <v>100</v>
      </c>
      <c r="H70" s="46">
        <v>40332</v>
      </c>
      <c r="I70" s="46">
        <v>40816</v>
      </c>
    </row>
    <row r="71" spans="1:9" x14ac:dyDescent="0.25">
      <c r="A71" s="45">
        <v>83445</v>
      </c>
      <c r="B71" s="45">
        <v>3</v>
      </c>
      <c r="C71" s="45">
        <v>103014</v>
      </c>
      <c r="D71" s="45" t="s">
        <v>721</v>
      </c>
      <c r="E71" s="56">
        <v>924250</v>
      </c>
      <c r="F71" s="56">
        <v>928607.66</v>
      </c>
      <c r="G71" s="50">
        <v>100</v>
      </c>
      <c r="H71" s="46">
        <v>40332</v>
      </c>
      <c r="I71" s="46">
        <v>40816</v>
      </c>
    </row>
    <row r="72" spans="1:9" x14ac:dyDescent="0.25">
      <c r="A72" s="45">
        <v>83446</v>
      </c>
      <c r="B72" s="45">
        <v>3</v>
      </c>
      <c r="C72" s="45">
        <v>103009</v>
      </c>
      <c r="D72" s="45" t="s">
        <v>721</v>
      </c>
      <c r="E72" s="56">
        <v>457067</v>
      </c>
      <c r="F72" s="56">
        <v>455952.46</v>
      </c>
      <c r="G72" s="50">
        <v>100</v>
      </c>
      <c r="H72" s="46">
        <v>40332</v>
      </c>
      <c r="I72" s="46">
        <v>40828</v>
      </c>
    </row>
    <row r="73" spans="1:9" x14ac:dyDescent="0.25">
      <c r="A73" s="45">
        <v>86254</v>
      </c>
      <c r="B73" s="45">
        <v>3</v>
      </c>
      <c r="C73" s="45">
        <v>103013</v>
      </c>
      <c r="D73" s="45" t="s">
        <v>721</v>
      </c>
      <c r="E73" s="56">
        <v>1276600</v>
      </c>
      <c r="F73" s="56">
        <v>1331205.1499999999</v>
      </c>
      <c r="G73" s="50">
        <v>100</v>
      </c>
      <c r="H73" s="46">
        <v>40332</v>
      </c>
      <c r="I73" s="46">
        <v>41044</v>
      </c>
    </row>
    <row r="74" spans="1:9" x14ac:dyDescent="0.25">
      <c r="A74" s="45">
        <v>87632</v>
      </c>
      <c r="B74" s="45">
        <v>12</v>
      </c>
      <c r="C74" s="45">
        <v>103010</v>
      </c>
      <c r="D74" s="45" t="s">
        <v>721</v>
      </c>
      <c r="E74" s="56">
        <v>3804674</v>
      </c>
      <c r="F74" s="56">
        <v>2720071.24</v>
      </c>
      <c r="G74" s="50">
        <v>71.290000000000006</v>
      </c>
      <c r="H74" s="46">
        <v>40332</v>
      </c>
      <c r="I74" s="46">
        <v>40839</v>
      </c>
    </row>
    <row r="75" spans="1:9" x14ac:dyDescent="0.25">
      <c r="A75" s="45">
        <v>87633</v>
      </c>
      <c r="B75" s="45">
        <v>12</v>
      </c>
      <c r="C75" s="45">
        <v>103012</v>
      </c>
      <c r="D75" s="45" t="s">
        <v>721</v>
      </c>
      <c r="E75" s="56">
        <v>2580180</v>
      </c>
      <c r="F75" s="56">
        <v>2310637.71</v>
      </c>
      <c r="G75" s="50">
        <v>89.5</v>
      </c>
      <c r="H75" s="46">
        <v>40332</v>
      </c>
      <c r="I75" s="46">
        <v>40860</v>
      </c>
    </row>
    <row r="76" spans="1:9" x14ac:dyDescent="0.25">
      <c r="A76" s="45">
        <v>87879</v>
      </c>
      <c r="B76" s="45">
        <v>11</v>
      </c>
      <c r="C76" s="45">
        <v>100397</v>
      </c>
      <c r="D76" s="45" t="s">
        <v>721</v>
      </c>
      <c r="E76" s="56">
        <v>731111.28</v>
      </c>
      <c r="F76" s="56">
        <v>706265.1</v>
      </c>
      <c r="G76" s="50">
        <v>100</v>
      </c>
      <c r="H76" s="46">
        <v>40332</v>
      </c>
      <c r="I76" s="46">
        <v>40461</v>
      </c>
    </row>
    <row r="77" spans="1:9" x14ac:dyDescent="0.25">
      <c r="A77" s="45">
        <v>84564</v>
      </c>
      <c r="B77" s="45">
        <v>1</v>
      </c>
      <c r="C77" s="45">
        <v>103015</v>
      </c>
      <c r="D77" s="45" t="s">
        <v>721</v>
      </c>
      <c r="E77" s="56">
        <v>659060.5</v>
      </c>
      <c r="F77" s="56">
        <v>635841.73</v>
      </c>
      <c r="G77" s="50">
        <v>100</v>
      </c>
      <c r="H77" s="46">
        <v>40388</v>
      </c>
      <c r="I77" s="46">
        <v>40781</v>
      </c>
    </row>
    <row r="78" spans="1:9" x14ac:dyDescent="0.25">
      <c r="A78" s="45">
        <v>85531</v>
      </c>
      <c r="B78" s="45">
        <v>12</v>
      </c>
      <c r="C78" s="45">
        <v>103000</v>
      </c>
      <c r="D78" s="45" t="s">
        <v>721</v>
      </c>
      <c r="E78" s="56">
        <v>287400000</v>
      </c>
      <c r="F78" s="56">
        <v>51065668.450000003</v>
      </c>
      <c r="G78" s="50">
        <v>17.670000000000002</v>
      </c>
      <c r="H78" s="46">
        <v>40395</v>
      </c>
      <c r="I78" s="46">
        <v>41912</v>
      </c>
    </row>
    <row r="79" spans="1:9" x14ac:dyDescent="0.25">
      <c r="A79" s="45">
        <v>25501</v>
      </c>
      <c r="B79" s="45">
        <v>4</v>
      </c>
      <c r="C79" s="45">
        <v>103016</v>
      </c>
      <c r="D79" s="45" t="s">
        <v>721</v>
      </c>
      <c r="E79" s="56">
        <v>10744152</v>
      </c>
      <c r="F79" s="56">
        <v>8812767.5</v>
      </c>
      <c r="G79" s="50">
        <v>81.2</v>
      </c>
      <c r="H79" s="46">
        <v>40458</v>
      </c>
      <c r="I79" s="46">
        <v>41046</v>
      </c>
    </row>
    <row r="80" spans="1:9" x14ac:dyDescent="0.25">
      <c r="A80" s="45">
        <v>79855</v>
      </c>
      <c r="B80" s="45">
        <v>9</v>
      </c>
      <c r="C80" s="45">
        <v>103018</v>
      </c>
      <c r="D80" s="45" t="s">
        <v>721</v>
      </c>
      <c r="E80" s="56">
        <v>1340680</v>
      </c>
      <c r="F80" s="56">
        <v>1343713.81</v>
      </c>
      <c r="G80" s="50">
        <v>100</v>
      </c>
      <c r="H80" s="46">
        <v>40472</v>
      </c>
      <c r="I80" s="46">
        <v>41036</v>
      </c>
    </row>
    <row r="81" spans="1:9" x14ac:dyDescent="0.25">
      <c r="A81" s="45">
        <v>86995</v>
      </c>
      <c r="B81" s="45">
        <v>4</v>
      </c>
      <c r="C81" s="45">
        <v>103017</v>
      </c>
      <c r="D81" s="45" t="s">
        <v>721</v>
      </c>
      <c r="E81" s="56">
        <v>1077275</v>
      </c>
      <c r="F81" s="56">
        <v>1082860.5</v>
      </c>
      <c r="G81" s="50">
        <v>100</v>
      </c>
      <c r="H81" s="46">
        <v>40472</v>
      </c>
      <c r="I81" s="46">
        <v>40833</v>
      </c>
    </row>
    <row r="82" spans="1:9" x14ac:dyDescent="0.25">
      <c r="A82" s="45">
        <v>87966</v>
      </c>
      <c r="B82" s="45">
        <v>4</v>
      </c>
      <c r="C82" s="45">
        <v>103019</v>
      </c>
      <c r="D82" s="45" t="s">
        <v>721</v>
      </c>
      <c r="E82" s="56">
        <v>1754000</v>
      </c>
      <c r="F82" s="56">
        <v>1743326</v>
      </c>
      <c r="G82" s="50">
        <v>100</v>
      </c>
      <c r="H82" s="46">
        <v>40472</v>
      </c>
      <c r="I82" s="46">
        <v>40877</v>
      </c>
    </row>
    <row r="83" spans="1:9" x14ac:dyDescent="0.25">
      <c r="A83" s="45">
        <v>84631</v>
      </c>
      <c r="B83" s="45">
        <v>4</v>
      </c>
      <c r="C83" s="45">
        <v>103021</v>
      </c>
      <c r="D83" s="45" t="s">
        <v>721</v>
      </c>
      <c r="E83" s="56">
        <v>782000</v>
      </c>
      <c r="F83" s="56">
        <v>761642.5</v>
      </c>
      <c r="G83" s="50">
        <v>100</v>
      </c>
      <c r="H83" s="46">
        <v>40514</v>
      </c>
      <c r="I83" s="46">
        <v>40816</v>
      </c>
    </row>
    <row r="84" spans="1:9" x14ac:dyDescent="0.25">
      <c r="A84" s="45">
        <v>84323</v>
      </c>
      <c r="B84" s="45">
        <v>11</v>
      </c>
      <c r="C84" s="45">
        <v>103020</v>
      </c>
      <c r="D84" s="45" t="s">
        <v>721</v>
      </c>
      <c r="E84" s="56">
        <v>1216350</v>
      </c>
      <c r="F84" s="56">
        <v>1231724.3500000001</v>
      </c>
      <c r="G84" s="50">
        <v>100</v>
      </c>
      <c r="H84" s="46">
        <v>40528</v>
      </c>
      <c r="I84" s="46">
        <v>41044</v>
      </c>
    </row>
    <row r="85" spans="1:9" x14ac:dyDescent="0.25">
      <c r="A85" s="45">
        <v>88662</v>
      </c>
      <c r="B85" s="45">
        <v>3</v>
      </c>
      <c r="C85" s="45">
        <v>113002</v>
      </c>
      <c r="D85" s="45" t="s">
        <v>721</v>
      </c>
      <c r="E85" s="56">
        <v>147924.51</v>
      </c>
      <c r="F85" s="56">
        <v>152150.65</v>
      </c>
      <c r="G85" s="50">
        <v>100</v>
      </c>
      <c r="H85" s="46">
        <v>40626</v>
      </c>
      <c r="I85" s="46">
        <v>41044</v>
      </c>
    </row>
    <row r="86" spans="1:9" x14ac:dyDescent="0.25">
      <c r="A86" s="45">
        <v>88375</v>
      </c>
      <c r="B86" s="45">
        <v>3</v>
      </c>
      <c r="C86" s="45">
        <v>112006</v>
      </c>
      <c r="D86" s="45" t="s">
        <v>721</v>
      </c>
      <c r="E86" s="56">
        <v>700000</v>
      </c>
      <c r="F86" s="56">
        <v>646000</v>
      </c>
      <c r="G86" s="50">
        <v>92.29</v>
      </c>
      <c r="H86" s="46">
        <v>40697</v>
      </c>
      <c r="I86" s="46">
        <v>41044</v>
      </c>
    </row>
    <row r="87" spans="1:9" x14ac:dyDescent="0.25">
      <c r="A87" s="45"/>
      <c r="B87" s="45"/>
      <c r="C87" s="45"/>
      <c r="D87" s="45"/>
      <c r="E87" s="56"/>
      <c r="F87" s="56"/>
      <c r="G87" s="50"/>
      <c r="H87" s="45"/>
      <c r="I87" s="45"/>
    </row>
    <row r="88" spans="1:9" x14ac:dyDescent="0.25">
      <c r="A88" s="45"/>
      <c r="B88" s="45"/>
      <c r="C88" s="45"/>
      <c r="D88" s="45"/>
      <c r="E88" s="56"/>
      <c r="F88" s="56"/>
      <c r="G88" s="50"/>
      <c r="H88" s="45"/>
      <c r="I88" s="45"/>
    </row>
    <row r="89" spans="1:9" x14ac:dyDescent="0.25">
      <c r="A89" s="45"/>
      <c r="B89" s="45"/>
      <c r="C89" s="45"/>
      <c r="D89" s="45"/>
      <c r="E89" s="56"/>
      <c r="F89" s="56"/>
      <c r="G89" s="50"/>
      <c r="H89" s="45"/>
      <c r="I89" s="45"/>
    </row>
    <row r="90" spans="1:9" x14ac:dyDescent="0.25">
      <c r="A90" s="45"/>
      <c r="B90" s="45"/>
      <c r="C90" s="45"/>
      <c r="D90" s="45"/>
      <c r="E90" s="56"/>
      <c r="F90" s="56"/>
      <c r="G90" s="50"/>
      <c r="H90" s="45"/>
      <c r="I90" s="45"/>
    </row>
    <row r="91" spans="1:9" x14ac:dyDescent="0.25">
      <c r="A91" s="45"/>
      <c r="B91" s="45"/>
      <c r="C91" s="45"/>
      <c r="D91" s="45"/>
      <c r="E91" s="56"/>
      <c r="F91" s="56"/>
      <c r="G91" s="50"/>
      <c r="H91" s="45"/>
      <c r="I91" s="45"/>
    </row>
    <row r="92" spans="1:9" x14ac:dyDescent="0.25">
      <c r="A92" s="45"/>
      <c r="B92" s="45"/>
      <c r="C92" s="45"/>
      <c r="D92" s="45"/>
      <c r="E92" s="56"/>
      <c r="F92" s="56"/>
      <c r="G92" s="50"/>
      <c r="H92" s="45"/>
      <c r="I92" s="45"/>
    </row>
    <row r="93" spans="1:9" x14ac:dyDescent="0.25">
      <c r="A93" s="45"/>
      <c r="B93" s="45"/>
      <c r="C93" s="45"/>
      <c r="D93" s="45"/>
      <c r="E93" s="56"/>
      <c r="F93" s="56"/>
      <c r="G93" s="50"/>
      <c r="H93" s="45"/>
      <c r="I93" s="45"/>
    </row>
    <row r="94" spans="1:9" x14ac:dyDescent="0.25">
      <c r="A94" s="45"/>
      <c r="B94" s="45"/>
      <c r="C94" s="45"/>
      <c r="D94" s="45"/>
      <c r="E94" s="56"/>
      <c r="F94" s="56"/>
      <c r="G94" s="50"/>
      <c r="H94" s="45"/>
      <c r="I94" s="45"/>
    </row>
    <row r="95" spans="1:9" x14ac:dyDescent="0.25">
      <c r="A95" s="45"/>
      <c r="B95" s="45"/>
      <c r="C95" s="45"/>
      <c r="D95" s="45"/>
      <c r="E95" s="56"/>
      <c r="F95" s="56"/>
      <c r="G95" s="50"/>
      <c r="H95" s="45"/>
      <c r="I95" s="45"/>
    </row>
    <row r="96" spans="1:9" x14ac:dyDescent="0.25">
      <c r="A96" s="45"/>
      <c r="B96" s="45"/>
      <c r="C96" s="45"/>
      <c r="D96" s="45"/>
      <c r="E96" s="56"/>
      <c r="F96" s="56"/>
      <c r="G96" s="50"/>
      <c r="H96" s="45"/>
      <c r="I96" s="45"/>
    </row>
    <row r="97" spans="1:9" x14ac:dyDescent="0.25">
      <c r="A97" s="45"/>
      <c r="B97" s="45"/>
      <c r="C97" s="45"/>
      <c r="D97" s="45"/>
      <c r="E97" s="56"/>
      <c r="F97" s="56"/>
      <c r="G97" s="50"/>
      <c r="H97" s="45"/>
      <c r="I97" s="45"/>
    </row>
    <row r="98" spans="1:9" x14ac:dyDescent="0.25">
      <c r="A98" s="45"/>
      <c r="B98" s="45"/>
      <c r="C98" s="45"/>
      <c r="D98" s="45"/>
      <c r="E98" s="56"/>
      <c r="F98" s="56"/>
      <c r="G98" s="50"/>
      <c r="H98" s="45"/>
      <c r="I98" s="45"/>
    </row>
    <row r="99" spans="1:9" x14ac:dyDescent="0.25">
      <c r="A99" s="45"/>
      <c r="B99" s="45"/>
      <c r="C99" s="45"/>
      <c r="D99" s="45"/>
      <c r="E99" s="56"/>
      <c r="F99" s="56"/>
      <c r="G99" s="50"/>
      <c r="H99" s="45"/>
      <c r="I99" s="45"/>
    </row>
    <row r="100" spans="1:9" x14ac:dyDescent="0.25">
      <c r="A100" s="45"/>
      <c r="B100" s="45"/>
      <c r="C100" s="45"/>
      <c r="D100" s="45"/>
      <c r="E100" s="56"/>
      <c r="F100" s="56"/>
      <c r="G100" s="50"/>
      <c r="H100" s="45"/>
      <c r="I100" s="45"/>
    </row>
    <row r="101" spans="1:9" x14ac:dyDescent="0.25">
      <c r="A101" s="45"/>
      <c r="B101" s="45"/>
      <c r="C101" s="45"/>
      <c r="D101" s="45"/>
      <c r="E101" s="56"/>
      <c r="F101" s="56"/>
      <c r="G101" s="50"/>
      <c r="H101" s="45"/>
      <c r="I101" s="45"/>
    </row>
    <row r="102" spans="1:9" x14ac:dyDescent="0.25">
      <c r="A102" s="45"/>
      <c r="B102" s="45"/>
      <c r="C102" s="45"/>
      <c r="D102" s="45"/>
      <c r="E102" s="56"/>
      <c r="F102" s="56"/>
      <c r="G102" s="50"/>
      <c r="H102" s="45"/>
      <c r="I102" s="45"/>
    </row>
    <row r="103" spans="1:9" x14ac:dyDescent="0.25">
      <c r="A103" s="45"/>
      <c r="B103" s="45"/>
      <c r="C103" s="45"/>
      <c r="D103" s="45"/>
      <c r="E103" s="56"/>
      <c r="F103" s="56"/>
      <c r="G103" s="50"/>
      <c r="H103" s="45"/>
      <c r="I103" s="45"/>
    </row>
    <row r="104" spans="1:9" x14ac:dyDescent="0.25">
      <c r="A104" s="45"/>
      <c r="B104" s="45"/>
      <c r="C104" s="45"/>
      <c r="D104" s="45"/>
      <c r="E104" s="56"/>
      <c r="F104" s="56"/>
      <c r="G104" s="50"/>
      <c r="H104" s="45"/>
      <c r="I104" s="45"/>
    </row>
    <row r="105" spans="1:9" x14ac:dyDescent="0.25">
      <c r="A105" s="45"/>
      <c r="B105" s="45"/>
      <c r="C105" s="45"/>
      <c r="D105" s="45"/>
      <c r="E105" s="56"/>
      <c r="F105" s="56"/>
      <c r="G105" s="50"/>
      <c r="H105" s="45"/>
      <c r="I105" s="45"/>
    </row>
    <row r="106" spans="1:9" x14ac:dyDescent="0.25">
      <c r="A106" s="45"/>
      <c r="B106" s="45"/>
      <c r="C106" s="45"/>
      <c r="D106" s="45"/>
      <c r="E106" s="56"/>
      <c r="F106" s="56"/>
      <c r="G106" s="50"/>
      <c r="H106" s="45"/>
      <c r="I106" s="45"/>
    </row>
    <row r="107" spans="1:9" x14ac:dyDescent="0.25">
      <c r="A107" s="45"/>
      <c r="B107" s="45"/>
      <c r="C107" s="45"/>
      <c r="D107" s="45"/>
      <c r="E107" s="56"/>
      <c r="F107" s="56"/>
      <c r="G107" s="50"/>
      <c r="H107" s="45"/>
      <c r="I107" s="45"/>
    </row>
    <row r="108" spans="1:9" x14ac:dyDescent="0.25">
      <c r="A108" s="45"/>
      <c r="B108" s="45"/>
      <c r="C108" s="45"/>
      <c r="D108" s="45"/>
      <c r="E108" s="56"/>
      <c r="F108" s="56"/>
      <c r="G108" s="50"/>
      <c r="H108" s="45"/>
      <c r="I108" s="45"/>
    </row>
    <row r="109" spans="1:9" x14ac:dyDescent="0.25">
      <c r="A109" s="45"/>
      <c r="B109" s="45"/>
      <c r="C109" s="45"/>
      <c r="D109" s="45"/>
      <c r="E109" s="56"/>
      <c r="F109" s="56"/>
      <c r="G109" s="50"/>
      <c r="H109" s="45"/>
      <c r="I109" s="45"/>
    </row>
    <row r="110" spans="1:9" x14ac:dyDescent="0.25">
      <c r="A110" s="45"/>
      <c r="B110" s="45"/>
      <c r="C110" s="45"/>
      <c r="D110" s="45"/>
      <c r="E110" s="56"/>
      <c r="F110" s="56"/>
      <c r="G110" s="50"/>
      <c r="H110" s="45"/>
      <c r="I110" s="45"/>
    </row>
    <row r="111" spans="1:9" x14ac:dyDescent="0.25">
      <c r="A111" s="45"/>
      <c r="B111" s="45"/>
      <c r="C111" s="45"/>
      <c r="D111" s="45"/>
      <c r="E111" s="56"/>
      <c r="F111" s="56"/>
      <c r="G111" s="50"/>
      <c r="H111" s="45"/>
      <c r="I111" s="45"/>
    </row>
    <row r="112" spans="1:9" x14ac:dyDescent="0.25">
      <c r="A112" s="45"/>
      <c r="B112" s="45"/>
      <c r="C112" s="45"/>
      <c r="D112" s="45"/>
      <c r="E112" s="56"/>
      <c r="F112" s="56"/>
      <c r="G112" s="50"/>
      <c r="H112" s="45"/>
      <c r="I112" s="45"/>
    </row>
    <row r="113" spans="1:9" x14ac:dyDescent="0.25">
      <c r="A113" s="45"/>
      <c r="B113" s="45"/>
      <c r="C113" s="45"/>
      <c r="D113" s="45"/>
      <c r="E113" s="56"/>
      <c r="F113" s="56"/>
      <c r="G113" s="50"/>
      <c r="H113" s="45"/>
      <c r="I113" s="45"/>
    </row>
    <row r="114" spans="1:9" x14ac:dyDescent="0.25">
      <c r="A114" s="45"/>
      <c r="B114" s="45"/>
      <c r="C114" s="45"/>
      <c r="D114" s="45"/>
      <c r="E114" s="56"/>
      <c r="F114" s="56"/>
      <c r="G114" s="50"/>
      <c r="H114" s="45"/>
      <c r="I114" s="45"/>
    </row>
    <row r="115" spans="1:9" x14ac:dyDescent="0.25">
      <c r="A115" s="45"/>
      <c r="B115" s="45"/>
      <c r="C115" s="45"/>
      <c r="D115" s="45"/>
      <c r="E115" s="56"/>
      <c r="F115" s="56"/>
      <c r="G115" s="50"/>
      <c r="H115" s="45"/>
      <c r="I115" s="45"/>
    </row>
    <row r="116" spans="1:9" x14ac:dyDescent="0.25">
      <c r="A116" s="45"/>
      <c r="B116" s="45"/>
      <c r="C116" s="45"/>
      <c r="D116" s="45"/>
      <c r="E116" s="56"/>
      <c r="F116" s="56"/>
      <c r="G116" s="50"/>
      <c r="H116" s="45"/>
      <c r="I116" s="45"/>
    </row>
    <row r="117" spans="1:9" x14ac:dyDescent="0.25">
      <c r="A117" s="45"/>
      <c r="B117" s="45"/>
      <c r="C117" s="45"/>
      <c r="D117" s="45"/>
      <c r="E117" s="56"/>
      <c r="F117" s="56"/>
      <c r="G117" s="50"/>
      <c r="H117" s="45"/>
      <c r="I117" s="45"/>
    </row>
    <row r="118" spans="1:9" x14ac:dyDescent="0.25">
      <c r="A118" s="45"/>
      <c r="B118" s="45"/>
      <c r="C118" s="45"/>
      <c r="D118" s="45"/>
      <c r="E118" s="56"/>
      <c r="F118" s="56"/>
      <c r="G118" s="50"/>
      <c r="H118" s="45"/>
      <c r="I118" s="45"/>
    </row>
    <row r="119" spans="1:9" x14ac:dyDescent="0.25">
      <c r="A119" s="45"/>
      <c r="B119" s="45"/>
      <c r="C119" s="45"/>
      <c r="D119" s="45"/>
      <c r="E119" s="56"/>
      <c r="F119" s="56"/>
      <c r="G119" s="50"/>
      <c r="H119" s="45"/>
      <c r="I119" s="45"/>
    </row>
    <row r="120" spans="1:9" x14ac:dyDescent="0.25">
      <c r="A120" s="45"/>
      <c r="B120" s="45"/>
      <c r="C120" s="45"/>
      <c r="D120" s="45"/>
      <c r="E120" s="56"/>
      <c r="F120" s="56"/>
      <c r="G120" s="50"/>
      <c r="H120" s="45"/>
      <c r="I120" s="45"/>
    </row>
    <row r="121" spans="1:9" x14ac:dyDescent="0.25">
      <c r="A121" s="45"/>
      <c r="B121" s="45"/>
      <c r="C121" s="45"/>
      <c r="D121" s="45"/>
      <c r="E121" s="56"/>
      <c r="F121" s="56"/>
      <c r="G121" s="50"/>
      <c r="H121" s="45"/>
      <c r="I121" s="45"/>
    </row>
    <row r="122" spans="1:9" x14ac:dyDescent="0.25">
      <c r="A122" s="45"/>
      <c r="B122" s="45"/>
      <c r="C122" s="45"/>
      <c r="D122" s="45"/>
      <c r="E122" s="56"/>
      <c r="F122" s="56"/>
      <c r="G122" s="50"/>
      <c r="H122" s="45"/>
      <c r="I122" s="45"/>
    </row>
    <row r="123" spans="1:9" x14ac:dyDescent="0.25">
      <c r="A123" s="45"/>
      <c r="B123" s="45"/>
      <c r="C123" s="45"/>
      <c r="D123" s="45"/>
      <c r="E123" s="56"/>
      <c r="F123" s="56"/>
      <c r="G123" s="50"/>
      <c r="H123" s="45"/>
      <c r="I123" s="45"/>
    </row>
    <row r="124" spans="1:9" x14ac:dyDescent="0.25">
      <c r="A124" s="45"/>
      <c r="B124" s="45"/>
      <c r="C124" s="45"/>
      <c r="D124" s="45"/>
      <c r="E124" s="56"/>
      <c r="F124" s="56"/>
      <c r="G124" s="50"/>
      <c r="H124" s="45"/>
      <c r="I124" s="45"/>
    </row>
    <row r="125" spans="1:9" x14ac:dyDescent="0.25">
      <c r="A125" s="45"/>
      <c r="B125" s="45"/>
      <c r="C125" s="45"/>
      <c r="D125" s="45"/>
      <c r="E125" s="56"/>
      <c r="F125" s="56"/>
      <c r="G125" s="50"/>
      <c r="H125" s="45"/>
      <c r="I125" s="45"/>
    </row>
    <row r="126" spans="1:9" x14ac:dyDescent="0.25">
      <c r="A126" s="45"/>
      <c r="B126" s="45"/>
      <c r="C126" s="45"/>
      <c r="D126" s="45"/>
      <c r="E126" s="56"/>
      <c r="F126" s="56"/>
      <c r="G126" s="50"/>
      <c r="H126" s="45"/>
      <c r="I126" s="45"/>
    </row>
    <row r="127" spans="1:9" x14ac:dyDescent="0.25">
      <c r="A127" s="45"/>
      <c r="B127" s="45"/>
      <c r="C127" s="45"/>
      <c r="D127" s="45"/>
      <c r="E127" s="56"/>
      <c r="F127" s="56"/>
      <c r="G127" s="50"/>
      <c r="H127" s="45"/>
      <c r="I127" s="45"/>
    </row>
    <row r="128" spans="1:9" x14ac:dyDescent="0.25">
      <c r="A128" s="45"/>
      <c r="B128" s="45"/>
      <c r="C128" s="45"/>
      <c r="D128" s="45"/>
      <c r="E128" s="56"/>
      <c r="F128" s="56"/>
      <c r="G128" s="50"/>
      <c r="H128" s="45"/>
      <c r="I128" s="45"/>
    </row>
    <row r="129" spans="1:9" x14ac:dyDescent="0.25">
      <c r="A129" s="45"/>
      <c r="B129" s="45"/>
      <c r="C129" s="45"/>
      <c r="D129" s="45"/>
      <c r="E129" s="56"/>
      <c r="F129" s="56"/>
      <c r="G129" s="50"/>
      <c r="H129" s="45"/>
      <c r="I129" s="45"/>
    </row>
    <row r="130" spans="1:9" x14ac:dyDescent="0.25">
      <c r="A130" s="45"/>
      <c r="B130" s="45"/>
      <c r="C130" s="45"/>
      <c r="D130" s="45"/>
      <c r="E130" s="56"/>
      <c r="F130" s="56"/>
      <c r="G130" s="50"/>
      <c r="H130" s="45"/>
      <c r="I130" s="45"/>
    </row>
    <row r="131" spans="1:9" x14ac:dyDescent="0.25">
      <c r="A131" s="45"/>
      <c r="B131" s="45"/>
      <c r="C131" s="45"/>
      <c r="D131" s="45"/>
      <c r="E131" s="56"/>
      <c r="F131" s="56"/>
      <c r="G131" s="50"/>
      <c r="H131" s="45"/>
      <c r="I131" s="45"/>
    </row>
    <row r="132" spans="1:9" x14ac:dyDescent="0.25">
      <c r="A132" s="45"/>
      <c r="B132" s="45"/>
      <c r="C132" s="45"/>
      <c r="D132" s="45"/>
      <c r="E132" s="56"/>
      <c r="F132" s="56"/>
      <c r="G132" s="50"/>
      <c r="H132" s="45"/>
      <c r="I132" s="45"/>
    </row>
    <row r="133" spans="1:9" x14ac:dyDescent="0.25">
      <c r="A133" s="45"/>
      <c r="B133" s="45"/>
      <c r="C133" s="45"/>
      <c r="D133" s="45"/>
      <c r="E133" s="56"/>
      <c r="F133" s="56"/>
      <c r="G133" s="50"/>
      <c r="H133" s="45"/>
      <c r="I133" s="45"/>
    </row>
    <row r="134" spans="1:9" x14ac:dyDescent="0.25">
      <c r="A134" s="45"/>
      <c r="B134" s="45"/>
      <c r="C134" s="45"/>
      <c r="D134" s="45"/>
      <c r="E134" s="56"/>
      <c r="F134" s="56"/>
      <c r="G134" s="50"/>
      <c r="H134" s="45"/>
      <c r="I134" s="45"/>
    </row>
    <row r="135" spans="1:9" x14ac:dyDescent="0.25">
      <c r="A135" s="45"/>
      <c r="B135" s="45"/>
      <c r="C135" s="45"/>
      <c r="D135" s="45"/>
      <c r="E135" s="56"/>
      <c r="F135" s="56"/>
      <c r="G135" s="50"/>
      <c r="H135" s="45"/>
      <c r="I135" s="45"/>
    </row>
    <row r="136" spans="1:9" x14ac:dyDescent="0.25">
      <c r="A136" s="45"/>
      <c r="B136" s="45"/>
      <c r="C136" s="45"/>
      <c r="D136" s="45"/>
      <c r="E136" s="56"/>
      <c r="F136" s="56"/>
      <c r="G136" s="50"/>
      <c r="H136" s="45"/>
      <c r="I136" s="45"/>
    </row>
    <row r="137" spans="1:9" x14ac:dyDescent="0.25">
      <c r="A137" s="45"/>
      <c r="B137" s="45"/>
      <c r="C137" s="45"/>
      <c r="D137" s="45"/>
      <c r="E137" s="56"/>
      <c r="F137" s="56"/>
      <c r="G137" s="50"/>
      <c r="H137" s="45"/>
      <c r="I137" s="45"/>
    </row>
    <row r="138" spans="1:9" x14ac:dyDescent="0.25">
      <c r="A138" s="45"/>
      <c r="B138" s="45"/>
      <c r="C138" s="45"/>
      <c r="D138" s="45"/>
      <c r="E138" s="56"/>
      <c r="F138" s="56"/>
      <c r="G138" s="50"/>
      <c r="H138" s="45"/>
      <c r="I138" s="45"/>
    </row>
    <row r="139" spans="1:9" x14ac:dyDescent="0.25">
      <c r="A139" s="45"/>
      <c r="B139" s="45"/>
      <c r="C139" s="45"/>
      <c r="D139" s="45"/>
      <c r="E139" s="56"/>
      <c r="F139" s="56"/>
      <c r="G139" s="50"/>
      <c r="H139" s="45"/>
      <c r="I139" s="45"/>
    </row>
    <row r="140" spans="1:9" x14ac:dyDescent="0.25">
      <c r="A140" s="45"/>
      <c r="B140" s="45"/>
      <c r="C140" s="45"/>
      <c r="D140" s="45"/>
      <c r="E140" s="56"/>
      <c r="F140" s="56"/>
      <c r="G140" s="50"/>
      <c r="H140" s="45"/>
      <c r="I140" s="45"/>
    </row>
    <row r="141" spans="1:9" x14ac:dyDescent="0.25">
      <c r="A141" s="45"/>
      <c r="B141" s="45"/>
      <c r="C141" s="45"/>
      <c r="D141" s="45"/>
      <c r="E141" s="56"/>
      <c r="F141" s="56"/>
      <c r="G141" s="50"/>
      <c r="H141" s="45"/>
      <c r="I141" s="45"/>
    </row>
    <row r="142" spans="1:9" x14ac:dyDescent="0.25">
      <c r="A142" s="45"/>
      <c r="B142" s="45"/>
      <c r="C142" s="45"/>
      <c r="D142" s="45"/>
      <c r="E142" s="56"/>
      <c r="F142" s="56"/>
      <c r="G142" s="50"/>
      <c r="H142" s="45"/>
      <c r="I142" s="45"/>
    </row>
    <row r="143" spans="1:9" x14ac:dyDescent="0.25">
      <c r="A143" s="45"/>
      <c r="B143" s="45"/>
      <c r="C143" s="45"/>
      <c r="D143" s="45"/>
      <c r="E143" s="56"/>
      <c r="F143" s="56"/>
      <c r="G143" s="50"/>
      <c r="H143" s="45"/>
      <c r="I143" s="45"/>
    </row>
    <row r="144" spans="1:9" x14ac:dyDescent="0.25">
      <c r="A144" s="45"/>
      <c r="B144" s="45"/>
      <c r="C144" s="45"/>
      <c r="D144" s="45"/>
      <c r="E144" s="56"/>
      <c r="F144" s="56"/>
      <c r="G144" s="50"/>
      <c r="H144" s="45"/>
      <c r="I144" s="45"/>
    </row>
    <row r="145" spans="1:9" x14ac:dyDescent="0.25">
      <c r="A145" s="45"/>
      <c r="B145" s="45"/>
      <c r="C145" s="45"/>
      <c r="D145" s="45"/>
      <c r="E145" s="56"/>
      <c r="F145" s="56"/>
      <c r="G145" s="50"/>
      <c r="H145" s="45"/>
      <c r="I145" s="45"/>
    </row>
    <row r="146" spans="1:9" x14ac:dyDescent="0.25">
      <c r="A146" s="45"/>
      <c r="B146" s="45"/>
      <c r="C146" s="45"/>
      <c r="D146" s="45"/>
      <c r="E146" s="56"/>
      <c r="F146" s="56"/>
      <c r="G146" s="50"/>
      <c r="H146" s="45"/>
      <c r="I146" s="45"/>
    </row>
    <row r="147" spans="1:9" x14ac:dyDescent="0.25">
      <c r="A147" s="45"/>
      <c r="B147" s="45"/>
      <c r="C147" s="45"/>
      <c r="D147" s="45"/>
      <c r="E147" s="56"/>
      <c r="F147" s="56"/>
      <c r="G147" s="50"/>
      <c r="H147" s="45"/>
      <c r="I147" s="45"/>
    </row>
    <row r="148" spans="1:9" x14ac:dyDescent="0.25">
      <c r="A148" s="45"/>
      <c r="B148" s="45"/>
      <c r="C148" s="45"/>
      <c r="D148" s="45"/>
      <c r="E148" s="56"/>
      <c r="F148" s="56"/>
      <c r="G148" s="50"/>
      <c r="H148" s="45"/>
      <c r="I148" s="45"/>
    </row>
    <row r="149" spans="1:9" x14ac:dyDescent="0.25">
      <c r="A149" s="45"/>
      <c r="B149" s="45"/>
      <c r="C149" s="45"/>
      <c r="D149" s="45"/>
      <c r="E149" s="56"/>
      <c r="F149" s="56"/>
      <c r="G149" s="50"/>
      <c r="H149" s="45"/>
      <c r="I149" s="45"/>
    </row>
    <row r="150" spans="1:9" x14ac:dyDescent="0.25">
      <c r="A150" s="45"/>
      <c r="B150" s="45"/>
      <c r="C150" s="45"/>
      <c r="D150" s="45"/>
      <c r="E150" s="56"/>
      <c r="F150" s="56"/>
      <c r="G150" s="50"/>
      <c r="H150" s="45"/>
      <c r="I150" s="45"/>
    </row>
    <row r="151" spans="1:9" x14ac:dyDescent="0.25">
      <c r="A151" s="45"/>
      <c r="B151" s="45"/>
      <c r="C151" s="45"/>
      <c r="D151" s="45"/>
      <c r="E151" s="56"/>
      <c r="F151" s="56"/>
      <c r="G151" s="50"/>
      <c r="H151" s="45"/>
      <c r="I151" s="45"/>
    </row>
    <row r="152" spans="1:9" x14ac:dyDescent="0.25">
      <c r="A152" s="45"/>
      <c r="B152" s="45"/>
      <c r="C152" s="45"/>
      <c r="D152" s="45"/>
      <c r="E152" s="56"/>
      <c r="F152" s="56"/>
      <c r="G152" s="50"/>
      <c r="H152" s="45"/>
      <c r="I152" s="45"/>
    </row>
    <row r="153" spans="1:9" x14ac:dyDescent="0.25">
      <c r="A153" s="45"/>
      <c r="B153" s="45"/>
      <c r="C153" s="45"/>
      <c r="D153" s="45"/>
      <c r="E153" s="56"/>
      <c r="F153" s="56"/>
      <c r="G153" s="50"/>
      <c r="H153" s="45"/>
      <c r="I153" s="45"/>
    </row>
    <row r="154" spans="1:9" x14ac:dyDescent="0.25">
      <c r="A154" s="45"/>
      <c r="B154" s="45"/>
      <c r="C154" s="45"/>
      <c r="D154" s="45"/>
      <c r="E154" s="56"/>
      <c r="F154" s="56"/>
      <c r="G154" s="50"/>
      <c r="H154" s="45"/>
      <c r="I154" s="45"/>
    </row>
    <row r="155" spans="1:9" x14ac:dyDescent="0.25">
      <c r="A155" s="45"/>
      <c r="B155" s="45"/>
      <c r="C155" s="45"/>
      <c r="D155" s="45"/>
      <c r="E155" s="56"/>
      <c r="F155" s="56"/>
      <c r="G155" s="50"/>
      <c r="H155" s="45"/>
      <c r="I155" s="45"/>
    </row>
    <row r="156" spans="1:9" x14ac:dyDescent="0.25">
      <c r="A156" s="45"/>
      <c r="B156" s="45"/>
      <c r="C156" s="45"/>
      <c r="D156" s="45"/>
      <c r="E156" s="56"/>
      <c r="F156" s="56"/>
      <c r="G156" s="50"/>
      <c r="H156" s="45"/>
      <c r="I156" s="45"/>
    </row>
    <row r="157" spans="1:9" x14ac:dyDescent="0.25">
      <c r="A157" s="45"/>
      <c r="B157" s="45"/>
      <c r="C157" s="45"/>
      <c r="D157" s="45"/>
      <c r="E157" s="56"/>
      <c r="F157" s="56"/>
      <c r="G157" s="50"/>
      <c r="H157" s="45"/>
      <c r="I157" s="45"/>
    </row>
    <row r="158" spans="1:9" x14ac:dyDescent="0.25">
      <c r="A158" s="45"/>
      <c r="B158" s="45"/>
      <c r="C158" s="45"/>
      <c r="D158" s="45"/>
      <c r="E158" s="56"/>
      <c r="F158" s="56"/>
      <c r="G158" s="50"/>
      <c r="H158" s="45"/>
      <c r="I158" s="45"/>
    </row>
    <row r="159" spans="1:9" x14ac:dyDescent="0.25">
      <c r="A159" s="45"/>
      <c r="B159" s="45"/>
      <c r="C159" s="45"/>
      <c r="D159" s="45"/>
      <c r="E159" s="56"/>
      <c r="F159" s="56"/>
      <c r="G159" s="50"/>
      <c r="H159" s="45"/>
      <c r="I159" s="45"/>
    </row>
    <row r="160" spans="1:9" x14ac:dyDescent="0.25">
      <c r="A160" s="45"/>
      <c r="B160" s="45"/>
      <c r="C160" s="45"/>
      <c r="D160" s="45"/>
      <c r="E160" s="56"/>
      <c r="F160" s="56"/>
      <c r="G160" s="50"/>
      <c r="H160" s="45"/>
      <c r="I160" s="45"/>
    </row>
    <row r="161" spans="1:9" x14ac:dyDescent="0.25">
      <c r="A161" s="45"/>
      <c r="B161" s="45"/>
      <c r="C161" s="45"/>
      <c r="D161" s="45"/>
      <c r="E161" s="56"/>
      <c r="F161" s="56"/>
      <c r="G161" s="50"/>
      <c r="H161" s="45"/>
      <c r="I161" s="45"/>
    </row>
    <row r="162" spans="1:9" x14ac:dyDescent="0.25">
      <c r="A162" s="45"/>
      <c r="B162" s="45"/>
      <c r="C162" s="45"/>
      <c r="D162" s="45"/>
      <c r="E162" s="56"/>
      <c r="F162" s="56"/>
      <c r="G162" s="50"/>
      <c r="H162" s="45"/>
      <c r="I162" s="45"/>
    </row>
    <row r="163" spans="1:9" x14ac:dyDescent="0.25">
      <c r="A163" s="45"/>
      <c r="B163" s="45"/>
      <c r="C163" s="45"/>
      <c r="D163" s="45"/>
      <c r="E163" s="56"/>
      <c r="F163" s="56"/>
      <c r="G163" s="50"/>
      <c r="H163" s="45"/>
      <c r="I163" s="45"/>
    </row>
    <row r="164" spans="1:9" x14ac:dyDescent="0.25">
      <c r="A164" s="45"/>
      <c r="B164" s="45"/>
      <c r="C164" s="45"/>
      <c r="D164" s="45"/>
      <c r="E164" s="56"/>
      <c r="F164" s="56"/>
      <c r="G164" s="50"/>
      <c r="H164" s="45"/>
      <c r="I164" s="45"/>
    </row>
    <row r="165" spans="1:9" x14ac:dyDescent="0.25">
      <c r="A165" s="45"/>
      <c r="B165" s="45"/>
      <c r="C165" s="45"/>
      <c r="D165" s="45"/>
      <c r="E165" s="56"/>
      <c r="F165" s="56"/>
      <c r="G165" s="50"/>
      <c r="H165" s="45"/>
      <c r="I165" s="45"/>
    </row>
    <row r="166" spans="1:9" x14ac:dyDescent="0.25">
      <c r="A166" s="45"/>
      <c r="B166" s="45"/>
      <c r="C166" s="45"/>
      <c r="D166" s="45"/>
      <c r="E166" s="56"/>
      <c r="F166" s="56"/>
      <c r="G166" s="50"/>
      <c r="H166" s="45"/>
      <c r="I166" s="45"/>
    </row>
    <row r="167" spans="1:9" x14ac:dyDescent="0.25">
      <c r="A167" s="45"/>
      <c r="B167" s="45"/>
      <c r="C167" s="45"/>
      <c r="D167" s="45"/>
      <c r="E167" s="56"/>
      <c r="F167" s="56"/>
      <c r="G167" s="50"/>
      <c r="H167" s="45"/>
      <c r="I167" s="45"/>
    </row>
    <row r="168" spans="1:9" x14ac:dyDescent="0.25">
      <c r="A168" s="45"/>
      <c r="B168" s="45"/>
      <c r="C168" s="45"/>
      <c r="D168" s="45"/>
      <c r="E168" s="56"/>
      <c r="F168" s="56"/>
      <c r="G168" s="50"/>
      <c r="H168" s="45"/>
      <c r="I168" s="45"/>
    </row>
    <row r="169" spans="1:9" x14ac:dyDescent="0.25">
      <c r="A169" s="45"/>
      <c r="B169" s="45"/>
      <c r="C169" s="45"/>
      <c r="D169" s="45"/>
      <c r="E169" s="56"/>
      <c r="F169" s="56"/>
      <c r="G169" s="50"/>
      <c r="H169" s="45"/>
      <c r="I169" s="45"/>
    </row>
    <row r="170" spans="1:9" x14ac:dyDescent="0.25">
      <c r="A170" s="45"/>
      <c r="B170" s="45"/>
      <c r="C170" s="45"/>
      <c r="D170" s="45"/>
      <c r="E170" s="56"/>
      <c r="F170" s="56"/>
      <c r="G170" s="50"/>
      <c r="H170" s="45"/>
      <c r="I170" s="45"/>
    </row>
    <row r="171" spans="1:9" x14ac:dyDescent="0.25">
      <c r="A171" s="45"/>
      <c r="B171" s="45"/>
      <c r="C171" s="45"/>
      <c r="D171" s="45"/>
      <c r="E171" s="56"/>
      <c r="F171" s="56"/>
      <c r="G171" s="50"/>
      <c r="H171" s="45"/>
      <c r="I171" s="45"/>
    </row>
    <row r="172" spans="1:9" x14ac:dyDescent="0.25">
      <c r="A172" s="45"/>
      <c r="B172" s="45"/>
      <c r="C172" s="45"/>
      <c r="D172" s="45"/>
      <c r="E172" s="56"/>
      <c r="F172" s="56"/>
      <c r="G172" s="50"/>
      <c r="H172" s="45"/>
      <c r="I172" s="45"/>
    </row>
    <row r="173" spans="1:9" x14ac:dyDescent="0.25">
      <c r="A173" s="45"/>
      <c r="B173" s="45"/>
      <c r="C173" s="45"/>
      <c r="D173" s="45"/>
      <c r="E173" s="56"/>
      <c r="F173" s="56"/>
      <c r="G173" s="50"/>
      <c r="H173" s="45"/>
      <c r="I173" s="45"/>
    </row>
    <row r="174" spans="1:9" x14ac:dyDescent="0.25">
      <c r="A174" s="45"/>
      <c r="B174" s="45"/>
      <c r="C174" s="45"/>
      <c r="D174" s="45"/>
      <c r="E174" s="56"/>
      <c r="F174" s="56"/>
      <c r="G174" s="50"/>
      <c r="H174" s="45"/>
      <c r="I174" s="45"/>
    </row>
    <row r="175" spans="1:9" x14ac:dyDescent="0.25">
      <c r="A175" s="45"/>
      <c r="B175" s="45"/>
      <c r="C175" s="45"/>
      <c r="D175" s="45"/>
      <c r="E175" s="56"/>
      <c r="F175" s="56"/>
      <c r="G175" s="50"/>
      <c r="H175" s="45"/>
      <c r="I175" s="45"/>
    </row>
    <row r="176" spans="1:9" x14ac:dyDescent="0.25">
      <c r="A176" s="45"/>
      <c r="B176" s="45"/>
      <c r="C176" s="45"/>
      <c r="D176" s="45"/>
      <c r="E176" s="56"/>
      <c r="F176" s="56"/>
      <c r="G176" s="50"/>
      <c r="H176" s="45"/>
      <c r="I176" s="45"/>
    </row>
    <row r="177" spans="1:9" x14ac:dyDescent="0.25">
      <c r="A177" s="45"/>
      <c r="B177" s="45"/>
      <c r="C177" s="45"/>
      <c r="D177" s="45"/>
      <c r="E177" s="56"/>
      <c r="F177" s="56"/>
      <c r="G177" s="50"/>
      <c r="H177" s="45"/>
      <c r="I177" s="45"/>
    </row>
    <row r="178" spans="1:9" x14ac:dyDescent="0.25">
      <c r="A178" s="45"/>
      <c r="B178" s="45"/>
      <c r="C178" s="45"/>
      <c r="D178" s="45"/>
      <c r="E178" s="56"/>
      <c r="F178" s="56"/>
      <c r="G178" s="50"/>
      <c r="H178" s="45"/>
      <c r="I178" s="45"/>
    </row>
    <row r="179" spans="1:9" x14ac:dyDescent="0.25">
      <c r="A179" s="45"/>
      <c r="B179" s="45"/>
      <c r="C179" s="45"/>
      <c r="D179" s="45"/>
      <c r="E179" s="56"/>
      <c r="F179" s="56"/>
      <c r="G179" s="50"/>
      <c r="H179" s="45"/>
      <c r="I179" s="45"/>
    </row>
    <row r="180" spans="1:9" x14ac:dyDescent="0.25">
      <c r="A180" s="45"/>
      <c r="B180" s="45"/>
      <c r="C180" s="45"/>
      <c r="D180" s="45"/>
      <c r="E180" s="56"/>
      <c r="F180" s="56"/>
      <c r="G180" s="50"/>
      <c r="H180" s="45"/>
      <c r="I180" s="45"/>
    </row>
    <row r="181" spans="1:9" x14ac:dyDescent="0.25">
      <c r="A181" s="45"/>
      <c r="B181" s="45"/>
      <c r="C181" s="45"/>
      <c r="D181" s="45"/>
      <c r="E181" s="56"/>
      <c r="F181" s="56"/>
      <c r="G181" s="50"/>
      <c r="H181" s="45"/>
      <c r="I181" s="45"/>
    </row>
    <row r="182" spans="1:9" x14ac:dyDescent="0.25">
      <c r="A182" s="45"/>
      <c r="B182" s="45"/>
      <c r="C182" s="45"/>
      <c r="D182" s="45"/>
      <c r="E182" s="56"/>
      <c r="F182" s="56"/>
      <c r="G182" s="50"/>
      <c r="H182" s="45"/>
      <c r="I182" s="45"/>
    </row>
    <row r="183" spans="1:9" x14ac:dyDescent="0.25">
      <c r="A183" s="45"/>
      <c r="B183" s="45"/>
      <c r="C183" s="45"/>
      <c r="D183" s="45"/>
      <c r="E183" s="56"/>
      <c r="F183" s="56"/>
      <c r="G183" s="50"/>
      <c r="H183" s="45"/>
      <c r="I183" s="45"/>
    </row>
    <row r="184" spans="1:9" x14ac:dyDescent="0.25">
      <c r="A184" s="45"/>
      <c r="B184" s="45"/>
      <c r="C184" s="45"/>
      <c r="D184" s="45"/>
      <c r="E184" s="56"/>
      <c r="F184" s="56"/>
      <c r="G184" s="50"/>
      <c r="H184" s="45"/>
      <c r="I184" s="45"/>
    </row>
    <row r="185" spans="1:9" x14ac:dyDescent="0.25">
      <c r="A185" s="45"/>
      <c r="B185" s="45"/>
      <c r="C185" s="45"/>
      <c r="D185" s="45"/>
      <c r="E185" s="56"/>
      <c r="F185" s="56"/>
      <c r="G185" s="50"/>
      <c r="H185" s="45"/>
      <c r="I185" s="45"/>
    </row>
    <row r="186" spans="1:9" x14ac:dyDescent="0.25">
      <c r="A186" s="45"/>
      <c r="B186" s="45"/>
      <c r="C186" s="45"/>
      <c r="D186" s="45"/>
      <c r="E186" s="56"/>
      <c r="F186" s="56"/>
      <c r="G186" s="50"/>
      <c r="H186" s="45"/>
      <c r="I186" s="45"/>
    </row>
    <row r="187" spans="1:9" x14ac:dyDescent="0.25">
      <c r="A187" s="45"/>
      <c r="B187" s="45"/>
      <c r="C187" s="45"/>
      <c r="D187" s="45"/>
      <c r="E187" s="56"/>
      <c r="F187" s="56"/>
      <c r="G187" s="50"/>
      <c r="H187" s="45"/>
      <c r="I187" s="45"/>
    </row>
    <row r="188" spans="1:9" x14ac:dyDescent="0.25">
      <c r="A188" s="45"/>
      <c r="B188" s="45"/>
      <c r="C188" s="45"/>
      <c r="D188" s="45"/>
      <c r="E188" s="56"/>
      <c r="F188" s="56"/>
      <c r="G188" s="50"/>
      <c r="H188" s="45"/>
      <c r="I188" s="45"/>
    </row>
    <row r="189" spans="1:9" x14ac:dyDescent="0.25">
      <c r="A189" s="45"/>
      <c r="B189" s="45"/>
      <c r="C189" s="45"/>
      <c r="D189" s="45"/>
      <c r="E189" s="56"/>
      <c r="F189" s="56"/>
      <c r="G189" s="50"/>
      <c r="H189" s="45"/>
      <c r="I189" s="45"/>
    </row>
    <row r="190" spans="1:9" x14ac:dyDescent="0.25">
      <c r="A190" s="45"/>
      <c r="B190" s="45"/>
      <c r="C190" s="45"/>
      <c r="D190" s="45"/>
      <c r="E190" s="56"/>
      <c r="F190" s="56"/>
      <c r="G190" s="50"/>
      <c r="H190" s="45"/>
      <c r="I190" s="45"/>
    </row>
    <row r="191" spans="1:9" x14ac:dyDescent="0.25">
      <c r="A191" s="45"/>
      <c r="B191" s="45"/>
      <c r="C191" s="45"/>
      <c r="D191" s="45"/>
      <c r="E191" s="56"/>
      <c r="F191" s="56"/>
      <c r="G191" s="50"/>
      <c r="H191" s="45"/>
      <c r="I191" s="45"/>
    </row>
    <row r="192" spans="1:9" x14ac:dyDescent="0.25">
      <c r="A192" s="45"/>
      <c r="B192" s="45"/>
      <c r="C192" s="45"/>
      <c r="D192" s="45"/>
      <c r="E192" s="56"/>
      <c r="F192" s="56"/>
      <c r="G192" s="50"/>
      <c r="H192" s="45"/>
      <c r="I192" s="45"/>
    </row>
    <row r="193" spans="1:9" x14ac:dyDescent="0.25">
      <c r="A193" s="45"/>
      <c r="B193" s="45"/>
      <c r="C193" s="45"/>
      <c r="D193" s="45"/>
      <c r="E193" s="56"/>
      <c r="F193" s="56"/>
      <c r="G193" s="50"/>
      <c r="H193" s="45"/>
      <c r="I193" s="45"/>
    </row>
    <row r="194" spans="1:9" x14ac:dyDescent="0.25">
      <c r="A194" s="45"/>
      <c r="B194" s="45"/>
      <c r="C194" s="45"/>
      <c r="D194" s="45"/>
      <c r="E194" s="56"/>
      <c r="F194" s="56"/>
      <c r="G194" s="50"/>
      <c r="H194" s="45"/>
      <c r="I194" s="45"/>
    </row>
    <row r="195" spans="1:9" x14ac:dyDescent="0.25">
      <c r="A195" s="45"/>
      <c r="B195" s="45"/>
      <c r="C195" s="45"/>
      <c r="D195" s="45"/>
      <c r="E195" s="56"/>
      <c r="F195" s="56"/>
      <c r="G195" s="50"/>
      <c r="H195" s="45"/>
      <c r="I195" s="45"/>
    </row>
    <row r="196" spans="1:9" x14ac:dyDescent="0.25">
      <c r="A196" s="45"/>
      <c r="B196" s="45"/>
      <c r="C196" s="45"/>
      <c r="D196" s="45"/>
      <c r="E196" s="56"/>
      <c r="F196" s="56"/>
      <c r="G196" s="50"/>
      <c r="H196" s="45"/>
      <c r="I196" s="45"/>
    </row>
    <row r="197" spans="1:9" x14ac:dyDescent="0.25">
      <c r="A197" s="45"/>
      <c r="B197" s="45"/>
      <c r="C197" s="45"/>
      <c r="D197" s="45"/>
      <c r="E197" s="56"/>
      <c r="F197" s="56"/>
      <c r="G197" s="50"/>
      <c r="H197" s="45"/>
      <c r="I197" s="45"/>
    </row>
    <row r="198" spans="1:9" x14ac:dyDescent="0.25">
      <c r="A198" s="45"/>
      <c r="B198" s="45"/>
      <c r="C198" s="45"/>
      <c r="D198" s="45"/>
      <c r="E198" s="56"/>
      <c r="F198" s="56"/>
      <c r="G198" s="50"/>
      <c r="H198" s="45"/>
      <c r="I198" s="45"/>
    </row>
    <row r="199" spans="1:9" x14ac:dyDescent="0.25">
      <c r="A199" s="45"/>
      <c r="B199" s="45"/>
      <c r="C199" s="45"/>
      <c r="D199" s="45"/>
      <c r="E199" s="56"/>
      <c r="F199" s="56"/>
      <c r="G199" s="50"/>
      <c r="H199" s="45"/>
      <c r="I199" s="45"/>
    </row>
    <row r="200" spans="1:9" x14ac:dyDescent="0.25">
      <c r="A200" s="45"/>
      <c r="B200" s="45"/>
      <c r="C200" s="45"/>
      <c r="D200" s="45"/>
      <c r="E200" s="56"/>
      <c r="F200" s="56"/>
      <c r="G200" s="50"/>
      <c r="H200" s="45"/>
      <c r="I200" s="45"/>
    </row>
    <row r="201" spans="1:9" x14ac:dyDescent="0.25">
      <c r="A201" s="45"/>
      <c r="B201" s="45"/>
      <c r="C201" s="45"/>
      <c r="D201" s="45"/>
      <c r="E201" s="56"/>
      <c r="F201" s="56"/>
      <c r="G201" s="50"/>
      <c r="H201" s="45"/>
      <c r="I201" s="45"/>
    </row>
    <row r="202" spans="1:9" x14ac:dyDescent="0.25">
      <c r="A202" s="45"/>
      <c r="B202" s="45"/>
      <c r="C202" s="45"/>
      <c r="D202" s="45"/>
      <c r="E202" s="56"/>
      <c r="F202" s="56"/>
      <c r="G202" s="50"/>
      <c r="H202" s="45"/>
      <c r="I202" s="45"/>
    </row>
    <row r="203" spans="1:9" x14ac:dyDescent="0.25">
      <c r="A203" s="45"/>
      <c r="B203" s="45"/>
      <c r="C203" s="45"/>
      <c r="D203" s="45"/>
      <c r="E203" s="56"/>
      <c r="F203" s="56"/>
      <c r="G203" s="50"/>
      <c r="H203" s="45"/>
      <c r="I203" s="45"/>
    </row>
    <row r="204" spans="1:9" x14ac:dyDescent="0.25">
      <c r="A204" s="45"/>
      <c r="B204" s="45"/>
      <c r="C204" s="45"/>
      <c r="D204" s="45"/>
      <c r="E204" s="56"/>
      <c r="F204" s="56"/>
      <c r="G204" s="50"/>
      <c r="H204" s="45"/>
      <c r="I204" s="45"/>
    </row>
    <row r="205" spans="1:9" x14ac:dyDescent="0.25">
      <c r="A205" s="45"/>
      <c r="B205" s="45"/>
      <c r="C205" s="45"/>
      <c r="D205" s="45"/>
      <c r="E205" s="56"/>
      <c r="F205" s="56"/>
      <c r="G205" s="50"/>
      <c r="H205" s="45"/>
      <c r="I205" s="45"/>
    </row>
    <row r="206" spans="1:9" x14ac:dyDescent="0.25">
      <c r="A206" s="45"/>
      <c r="B206" s="45"/>
      <c r="C206" s="45"/>
      <c r="D206" s="45"/>
      <c r="E206" s="56"/>
      <c r="F206" s="56"/>
      <c r="G206" s="50"/>
      <c r="H206" s="45"/>
      <c r="I206" s="45"/>
    </row>
    <row r="207" spans="1:9" x14ac:dyDescent="0.25">
      <c r="A207" s="45"/>
      <c r="B207" s="45"/>
      <c r="C207" s="45"/>
      <c r="D207" s="45"/>
      <c r="E207" s="56"/>
      <c r="F207" s="56"/>
      <c r="G207" s="50"/>
      <c r="H207" s="45"/>
      <c r="I207" s="45"/>
    </row>
    <row r="208" spans="1:9" x14ac:dyDescent="0.25">
      <c r="A208" s="45"/>
      <c r="B208" s="45"/>
      <c r="C208" s="45"/>
      <c r="D208" s="45"/>
      <c r="E208" s="56"/>
      <c r="F208" s="56"/>
      <c r="G208" s="50"/>
      <c r="H208" s="45"/>
      <c r="I208" s="45"/>
    </row>
    <row r="209" spans="1:9" x14ac:dyDescent="0.25">
      <c r="A209" s="45"/>
      <c r="B209" s="45"/>
      <c r="C209" s="45"/>
      <c r="D209" s="45"/>
      <c r="E209" s="56"/>
      <c r="F209" s="56"/>
      <c r="G209" s="50"/>
      <c r="H209" s="45"/>
      <c r="I209" s="45"/>
    </row>
    <row r="210" spans="1:9" x14ac:dyDescent="0.25">
      <c r="A210" s="45"/>
      <c r="B210" s="45"/>
      <c r="C210" s="45"/>
      <c r="D210" s="45"/>
      <c r="E210" s="56"/>
      <c r="F210" s="56"/>
      <c r="G210" s="50"/>
      <c r="H210" s="45"/>
      <c r="I210" s="45"/>
    </row>
    <row r="211" spans="1:9" x14ac:dyDescent="0.25">
      <c r="A211" s="45"/>
      <c r="B211" s="45"/>
      <c r="C211" s="45"/>
      <c r="D211" s="45"/>
      <c r="E211" s="56"/>
      <c r="F211" s="56"/>
      <c r="G211" s="50"/>
      <c r="H211" s="45"/>
      <c r="I211" s="45"/>
    </row>
    <row r="212" spans="1:9" x14ac:dyDescent="0.25">
      <c r="A212" s="45"/>
      <c r="B212" s="45"/>
      <c r="C212" s="45"/>
      <c r="D212" s="45"/>
      <c r="E212" s="56"/>
      <c r="F212" s="56"/>
      <c r="G212" s="50"/>
      <c r="H212" s="45"/>
      <c r="I212" s="45"/>
    </row>
    <row r="213" spans="1:9" x14ac:dyDescent="0.25">
      <c r="A213" s="45"/>
      <c r="B213" s="45"/>
      <c r="C213" s="45"/>
      <c r="D213" s="45"/>
      <c r="E213" s="56"/>
      <c r="F213" s="56"/>
      <c r="G213" s="50"/>
      <c r="H213" s="45"/>
      <c r="I213" s="45"/>
    </row>
    <row r="214" spans="1:9" x14ac:dyDescent="0.25">
      <c r="A214" s="45"/>
      <c r="B214" s="45"/>
      <c r="C214" s="45"/>
      <c r="D214" s="45"/>
      <c r="E214" s="56"/>
      <c r="F214" s="56"/>
      <c r="G214" s="50"/>
      <c r="H214" s="45"/>
      <c r="I214" s="45"/>
    </row>
    <row r="215" spans="1:9" x14ac:dyDescent="0.25">
      <c r="A215" s="45"/>
      <c r="B215" s="45"/>
      <c r="C215" s="45"/>
      <c r="D215" s="45"/>
      <c r="E215" s="56"/>
      <c r="F215" s="56"/>
      <c r="G215" s="50"/>
      <c r="H215" s="45"/>
      <c r="I215" s="45"/>
    </row>
    <row r="216" spans="1:9" x14ac:dyDescent="0.25">
      <c r="A216" s="45"/>
      <c r="B216" s="45"/>
      <c r="C216" s="45"/>
      <c r="D216" s="45"/>
      <c r="E216" s="56"/>
      <c r="F216" s="56"/>
      <c r="G216" s="50"/>
      <c r="H216" s="45"/>
      <c r="I216" s="45"/>
    </row>
    <row r="217" spans="1:9" x14ac:dyDescent="0.25">
      <c r="A217" s="45"/>
      <c r="B217" s="45"/>
      <c r="C217" s="45"/>
      <c r="D217" s="45"/>
      <c r="E217" s="56"/>
      <c r="F217" s="56"/>
      <c r="G217" s="50"/>
      <c r="H217" s="45"/>
      <c r="I217" s="45"/>
    </row>
    <row r="218" spans="1:9" x14ac:dyDescent="0.25">
      <c r="A218" s="45"/>
      <c r="B218" s="45"/>
      <c r="C218" s="45"/>
      <c r="D218" s="45"/>
      <c r="E218" s="56"/>
      <c r="F218" s="56"/>
      <c r="G218" s="50"/>
      <c r="H218" s="45"/>
      <c r="I218" s="45"/>
    </row>
    <row r="219" spans="1:9" x14ac:dyDescent="0.25">
      <c r="A219" s="45"/>
      <c r="B219" s="45"/>
      <c r="C219" s="45"/>
      <c r="D219" s="45"/>
      <c r="E219" s="56"/>
      <c r="F219" s="56"/>
      <c r="G219" s="50"/>
      <c r="H219" s="45"/>
      <c r="I219" s="45"/>
    </row>
    <row r="220" spans="1:9" x14ac:dyDescent="0.25">
      <c r="A220" s="45"/>
      <c r="B220" s="45"/>
      <c r="C220" s="45"/>
      <c r="D220" s="45"/>
      <c r="E220" s="56"/>
      <c r="F220" s="56"/>
      <c r="G220" s="50"/>
      <c r="H220" s="45"/>
      <c r="I220" s="45"/>
    </row>
    <row r="221" spans="1:9" x14ac:dyDescent="0.25">
      <c r="A221" s="45"/>
      <c r="B221" s="45"/>
      <c r="C221" s="45"/>
      <c r="D221" s="45"/>
      <c r="E221" s="56"/>
      <c r="F221" s="56"/>
      <c r="G221" s="50"/>
      <c r="H221" s="45"/>
      <c r="I221" s="45"/>
    </row>
    <row r="222" spans="1:9" x14ac:dyDescent="0.25">
      <c r="A222" s="45"/>
      <c r="B222" s="45"/>
      <c r="C222" s="45"/>
      <c r="D222" s="45"/>
      <c r="E222" s="56"/>
      <c r="F222" s="56"/>
      <c r="G222" s="50"/>
      <c r="H222" s="45"/>
      <c r="I222" s="45"/>
    </row>
    <row r="223" spans="1:9" x14ac:dyDescent="0.25">
      <c r="A223" s="45"/>
      <c r="B223" s="45"/>
      <c r="C223" s="45"/>
      <c r="D223" s="45"/>
      <c r="E223" s="56"/>
      <c r="F223" s="56"/>
      <c r="G223" s="50"/>
      <c r="H223" s="45"/>
      <c r="I223" s="45"/>
    </row>
    <row r="224" spans="1:9" x14ac:dyDescent="0.25">
      <c r="A224" s="45"/>
      <c r="B224" s="45"/>
      <c r="C224" s="45"/>
      <c r="D224" s="45"/>
      <c r="E224" s="56"/>
      <c r="F224" s="56"/>
      <c r="G224" s="50"/>
      <c r="H224" s="45"/>
      <c r="I224" s="45"/>
    </row>
    <row r="225" spans="1:9" x14ac:dyDescent="0.25">
      <c r="A225" s="45"/>
      <c r="B225" s="45"/>
      <c r="C225" s="45"/>
      <c r="D225" s="45"/>
      <c r="E225" s="56"/>
      <c r="F225" s="56"/>
      <c r="G225" s="50"/>
      <c r="H225" s="45"/>
      <c r="I225" s="45"/>
    </row>
    <row r="226" spans="1:9" x14ac:dyDescent="0.25">
      <c r="A226" s="45"/>
      <c r="B226" s="45"/>
      <c r="C226" s="45"/>
      <c r="D226" s="45"/>
      <c r="E226" s="56"/>
      <c r="F226" s="56"/>
      <c r="G226" s="50"/>
      <c r="H226" s="45"/>
      <c r="I226" s="45"/>
    </row>
    <row r="227" spans="1:9" x14ac:dyDescent="0.25">
      <c r="A227" s="45"/>
      <c r="B227" s="45"/>
      <c r="C227" s="45"/>
      <c r="D227" s="45"/>
      <c r="E227" s="56"/>
      <c r="F227" s="56"/>
      <c r="G227" s="50"/>
      <c r="H227" s="45"/>
      <c r="I227" s="45"/>
    </row>
    <row r="228" spans="1:9" x14ac:dyDescent="0.25">
      <c r="A228" s="45"/>
      <c r="B228" s="45"/>
      <c r="C228" s="45"/>
      <c r="D228" s="45"/>
      <c r="E228" s="56"/>
      <c r="F228" s="56"/>
      <c r="G228" s="50"/>
      <c r="H228" s="45"/>
      <c r="I228" s="45"/>
    </row>
    <row r="229" spans="1:9" x14ac:dyDescent="0.25">
      <c r="A229" s="45"/>
      <c r="B229" s="45"/>
      <c r="C229" s="45"/>
      <c r="D229" s="45"/>
      <c r="E229" s="56"/>
      <c r="F229" s="56"/>
      <c r="G229" s="50"/>
      <c r="H229" s="45"/>
      <c r="I229" s="45"/>
    </row>
    <row r="230" spans="1:9" x14ac:dyDescent="0.25">
      <c r="A230" s="45"/>
      <c r="B230" s="45"/>
      <c r="C230" s="45"/>
      <c r="D230" s="45"/>
      <c r="E230" s="56"/>
      <c r="F230" s="56"/>
      <c r="G230" s="50"/>
      <c r="H230" s="45"/>
      <c r="I230" s="45"/>
    </row>
    <row r="231" spans="1:9" x14ac:dyDescent="0.25">
      <c r="A231" s="45"/>
      <c r="B231" s="45"/>
      <c r="C231" s="45"/>
      <c r="D231" s="45"/>
      <c r="E231" s="56"/>
      <c r="F231" s="56"/>
      <c r="G231" s="50"/>
      <c r="H231" s="45"/>
      <c r="I231" s="45"/>
    </row>
    <row r="232" spans="1:9" x14ac:dyDescent="0.25">
      <c r="A232" s="45"/>
      <c r="B232" s="45"/>
      <c r="C232" s="45"/>
      <c r="D232" s="45"/>
      <c r="E232" s="56"/>
      <c r="F232" s="56"/>
      <c r="G232" s="50"/>
      <c r="H232" s="45"/>
      <c r="I232" s="45"/>
    </row>
    <row r="233" spans="1:9" x14ac:dyDescent="0.25">
      <c r="A233" s="45"/>
      <c r="B233" s="45"/>
      <c r="C233" s="45"/>
      <c r="D233" s="45"/>
      <c r="E233" s="56"/>
      <c r="F233" s="56"/>
      <c r="G233" s="50"/>
      <c r="H233" s="45"/>
      <c r="I233" s="45"/>
    </row>
    <row r="234" spans="1:9" x14ac:dyDescent="0.25">
      <c r="A234" s="45"/>
      <c r="B234" s="45"/>
      <c r="C234" s="45"/>
      <c r="D234" s="45"/>
      <c r="E234" s="56"/>
      <c r="F234" s="56"/>
      <c r="G234" s="50"/>
      <c r="H234" s="45"/>
      <c r="I234" s="45"/>
    </row>
    <row r="235" spans="1:9" x14ac:dyDescent="0.25">
      <c r="A235" s="45"/>
      <c r="B235" s="45"/>
      <c r="C235" s="45"/>
      <c r="D235" s="45"/>
      <c r="E235" s="56"/>
      <c r="F235" s="56"/>
      <c r="G235" s="50"/>
      <c r="H235" s="45"/>
      <c r="I235" s="45"/>
    </row>
    <row r="236" spans="1:9" x14ac:dyDescent="0.25">
      <c r="A236" s="45"/>
      <c r="B236" s="45"/>
      <c r="C236" s="45"/>
      <c r="D236" s="45"/>
      <c r="E236" s="56"/>
      <c r="F236" s="56"/>
      <c r="G236" s="50"/>
      <c r="H236" s="45"/>
      <c r="I236" s="45"/>
    </row>
    <row r="237" spans="1:9" x14ac:dyDescent="0.25">
      <c r="A237" s="45"/>
      <c r="B237" s="45"/>
      <c r="C237" s="45"/>
      <c r="D237" s="45"/>
      <c r="E237" s="56"/>
      <c r="F237" s="56"/>
      <c r="G237" s="50"/>
      <c r="H237" s="45"/>
      <c r="I237" s="45"/>
    </row>
    <row r="238" spans="1:9" x14ac:dyDescent="0.25">
      <c r="A238" s="45"/>
      <c r="B238" s="45"/>
      <c r="C238" s="45"/>
      <c r="D238" s="45"/>
      <c r="E238" s="56"/>
      <c r="F238" s="56"/>
      <c r="G238" s="50"/>
      <c r="H238" s="45"/>
      <c r="I238" s="45"/>
    </row>
    <row r="239" spans="1:9" x14ac:dyDescent="0.25">
      <c r="A239" s="45"/>
      <c r="B239" s="45"/>
      <c r="C239" s="45"/>
      <c r="D239" s="45"/>
      <c r="E239" s="56"/>
      <c r="F239" s="56"/>
      <c r="G239" s="50"/>
      <c r="H239" s="45"/>
      <c r="I239" s="45"/>
    </row>
    <row r="240" spans="1:9" x14ac:dyDescent="0.25">
      <c r="A240" s="45"/>
      <c r="B240" s="45"/>
      <c r="C240" s="45"/>
      <c r="D240" s="45"/>
      <c r="E240" s="56"/>
      <c r="F240" s="56"/>
      <c r="G240" s="50"/>
      <c r="H240" s="45"/>
      <c r="I240" s="45"/>
    </row>
    <row r="241" spans="1:9" x14ac:dyDescent="0.25">
      <c r="A241" s="45"/>
      <c r="B241" s="45"/>
      <c r="C241" s="45"/>
      <c r="D241" s="45"/>
      <c r="E241" s="56"/>
      <c r="F241" s="56"/>
      <c r="G241" s="50"/>
      <c r="H241" s="45"/>
      <c r="I241" s="45"/>
    </row>
    <row r="242" spans="1:9" x14ac:dyDescent="0.25">
      <c r="A242" s="45"/>
      <c r="B242" s="45"/>
      <c r="C242" s="45"/>
      <c r="D242" s="45"/>
      <c r="E242" s="56"/>
      <c r="F242" s="56"/>
      <c r="G242" s="50"/>
      <c r="H242" s="45"/>
      <c r="I242" s="45"/>
    </row>
    <row r="243" spans="1:9" x14ac:dyDescent="0.25">
      <c r="A243" s="45"/>
      <c r="B243" s="45"/>
      <c r="C243" s="45"/>
      <c r="D243" s="45"/>
      <c r="E243" s="56"/>
      <c r="F243" s="56"/>
      <c r="G243" s="50"/>
      <c r="H243" s="45"/>
      <c r="I243" s="45"/>
    </row>
    <row r="244" spans="1:9" x14ac:dyDescent="0.25">
      <c r="A244" s="45"/>
      <c r="B244" s="45"/>
      <c r="C244" s="45"/>
      <c r="D244" s="45"/>
      <c r="E244" s="56"/>
      <c r="F244" s="56"/>
      <c r="G244" s="50"/>
      <c r="H244" s="45"/>
      <c r="I244" s="45"/>
    </row>
    <row r="245" spans="1:9" x14ac:dyDescent="0.25">
      <c r="A245" s="45"/>
      <c r="B245" s="45"/>
      <c r="C245" s="45"/>
      <c r="D245" s="45"/>
      <c r="E245" s="56"/>
      <c r="F245" s="56"/>
      <c r="G245" s="50"/>
      <c r="H245" s="45"/>
      <c r="I245" s="45"/>
    </row>
    <row r="246" spans="1:9" x14ac:dyDescent="0.25">
      <c r="A246" s="45"/>
      <c r="B246" s="45"/>
      <c r="C246" s="45"/>
      <c r="D246" s="45"/>
      <c r="E246" s="56"/>
      <c r="F246" s="56"/>
      <c r="G246" s="50"/>
      <c r="H246" s="45"/>
      <c r="I246" s="45"/>
    </row>
    <row r="247" spans="1:9" x14ac:dyDescent="0.25">
      <c r="A247" s="45"/>
      <c r="B247" s="45"/>
      <c r="C247" s="45"/>
      <c r="D247" s="45"/>
      <c r="E247" s="56"/>
      <c r="F247" s="56"/>
      <c r="G247" s="50"/>
      <c r="H247" s="45"/>
      <c r="I247" s="45"/>
    </row>
    <row r="248" spans="1:9" x14ac:dyDescent="0.25">
      <c r="A248" s="45"/>
      <c r="B248" s="45"/>
      <c r="C248" s="45"/>
      <c r="D248" s="45"/>
      <c r="E248" s="56"/>
      <c r="F248" s="56"/>
      <c r="G248" s="50"/>
      <c r="H248" s="45"/>
      <c r="I248" s="45"/>
    </row>
    <row r="249" spans="1:9" x14ac:dyDescent="0.25">
      <c r="A249" s="45"/>
      <c r="B249" s="45"/>
      <c r="C249" s="45"/>
      <c r="D249" s="45"/>
      <c r="E249" s="56"/>
      <c r="F249" s="56"/>
      <c r="G249" s="50"/>
      <c r="H249" s="45"/>
      <c r="I249" s="45"/>
    </row>
    <row r="250" spans="1:9" x14ac:dyDescent="0.25">
      <c r="A250" s="45"/>
      <c r="B250" s="45"/>
      <c r="C250" s="45"/>
      <c r="D250" s="45"/>
      <c r="E250" s="56"/>
      <c r="F250" s="56"/>
      <c r="G250" s="50"/>
      <c r="H250" s="45"/>
      <c r="I250" s="45"/>
    </row>
    <row r="251" spans="1:9" x14ac:dyDescent="0.25">
      <c r="A251" s="45"/>
      <c r="B251" s="45"/>
      <c r="C251" s="45"/>
      <c r="D251" s="45"/>
      <c r="E251" s="56"/>
      <c r="F251" s="56"/>
      <c r="G251" s="50"/>
      <c r="H251" s="45"/>
      <c r="I251" s="45"/>
    </row>
    <row r="252" spans="1:9" x14ac:dyDescent="0.25">
      <c r="A252" s="45"/>
      <c r="B252" s="45"/>
      <c r="C252" s="45"/>
      <c r="D252" s="45"/>
      <c r="E252" s="56"/>
      <c r="F252" s="56"/>
      <c r="G252" s="50"/>
      <c r="H252" s="45"/>
      <c r="I252" s="45"/>
    </row>
    <row r="253" spans="1:9" x14ac:dyDescent="0.25">
      <c r="A253" s="45"/>
      <c r="B253" s="45"/>
      <c r="C253" s="45"/>
      <c r="D253" s="45"/>
      <c r="E253" s="56"/>
      <c r="F253" s="56"/>
      <c r="G253" s="50"/>
      <c r="H253" s="45"/>
      <c r="I253" s="45"/>
    </row>
    <row r="254" spans="1:9" x14ac:dyDescent="0.25">
      <c r="A254" s="45"/>
      <c r="B254" s="45"/>
      <c r="C254" s="45"/>
      <c r="D254" s="45"/>
      <c r="E254" s="56"/>
      <c r="F254" s="56"/>
      <c r="G254" s="50"/>
      <c r="H254" s="45"/>
      <c r="I254" s="45"/>
    </row>
    <row r="255" spans="1:9" x14ac:dyDescent="0.25">
      <c r="A255" s="45"/>
      <c r="B255" s="45"/>
      <c r="C255" s="45"/>
      <c r="D255" s="45"/>
      <c r="E255" s="56"/>
      <c r="F255" s="56"/>
      <c r="G255" s="50"/>
      <c r="H255" s="45"/>
      <c r="I255" s="45"/>
    </row>
    <row r="256" spans="1:9" x14ac:dyDescent="0.25">
      <c r="A256" s="45"/>
      <c r="B256" s="45"/>
      <c r="C256" s="45"/>
      <c r="D256" s="45"/>
      <c r="E256" s="56"/>
      <c r="F256" s="56"/>
      <c r="G256" s="50"/>
      <c r="H256" s="45"/>
      <c r="I256" s="45"/>
    </row>
    <row r="257" spans="1:9" x14ac:dyDescent="0.25">
      <c r="A257" s="45"/>
      <c r="B257" s="45"/>
      <c r="C257" s="45"/>
      <c r="D257" s="45"/>
      <c r="E257" s="56"/>
      <c r="F257" s="56"/>
      <c r="G257" s="50"/>
      <c r="H257" s="45"/>
      <c r="I257" s="45"/>
    </row>
    <row r="258" spans="1:9" x14ac:dyDescent="0.25">
      <c r="A258" s="45"/>
      <c r="B258" s="45"/>
      <c r="C258" s="45"/>
      <c r="D258" s="45"/>
      <c r="E258" s="56"/>
      <c r="F258" s="56"/>
      <c r="G258" s="50"/>
      <c r="H258" s="45"/>
      <c r="I258" s="45"/>
    </row>
    <row r="259" spans="1:9" x14ac:dyDescent="0.25">
      <c r="A259" s="45"/>
      <c r="B259" s="45"/>
      <c r="C259" s="45"/>
      <c r="D259" s="45"/>
      <c r="E259" s="56"/>
      <c r="F259" s="56"/>
      <c r="G259" s="50"/>
      <c r="H259" s="45"/>
      <c r="I259" s="45"/>
    </row>
    <row r="260" spans="1:9" x14ac:dyDescent="0.25">
      <c r="A260" s="45"/>
      <c r="B260" s="45"/>
      <c r="C260" s="45"/>
      <c r="D260" s="45"/>
      <c r="E260" s="56"/>
      <c r="F260" s="56"/>
      <c r="G260" s="50"/>
      <c r="H260" s="45"/>
      <c r="I260" s="45"/>
    </row>
    <row r="261" spans="1:9" x14ac:dyDescent="0.25">
      <c r="A261" s="45"/>
      <c r="B261" s="45"/>
      <c r="C261" s="45"/>
      <c r="D261" s="45"/>
      <c r="E261" s="56"/>
      <c r="F261" s="56"/>
      <c r="G261" s="50"/>
      <c r="H261" s="45"/>
      <c r="I261" s="45"/>
    </row>
    <row r="262" spans="1:9" x14ac:dyDescent="0.25">
      <c r="A262" s="45"/>
      <c r="B262" s="45"/>
      <c r="C262" s="45"/>
      <c r="D262" s="45"/>
      <c r="E262" s="56"/>
      <c r="F262" s="56"/>
      <c r="G262" s="50"/>
      <c r="H262" s="45"/>
      <c r="I262" s="45"/>
    </row>
    <row r="263" spans="1:9" x14ac:dyDescent="0.25">
      <c r="A263" s="45"/>
      <c r="B263" s="45"/>
      <c r="C263" s="45"/>
      <c r="D263" s="45"/>
      <c r="E263" s="56"/>
      <c r="F263" s="56"/>
      <c r="G263" s="50"/>
      <c r="H263" s="45"/>
      <c r="I263" s="45"/>
    </row>
    <row r="264" spans="1:9" x14ac:dyDescent="0.25">
      <c r="A264" s="45"/>
      <c r="B264" s="45"/>
      <c r="C264" s="45"/>
      <c r="D264" s="45"/>
      <c r="E264" s="56"/>
      <c r="F264" s="56"/>
      <c r="G264" s="50"/>
      <c r="H264" s="45"/>
      <c r="I264" s="45"/>
    </row>
    <row r="265" spans="1:9" x14ac:dyDescent="0.25">
      <c r="A265" s="45"/>
      <c r="B265" s="45"/>
      <c r="C265" s="45"/>
      <c r="D265" s="45"/>
      <c r="E265" s="56"/>
      <c r="F265" s="56"/>
      <c r="G265" s="50"/>
      <c r="H265" s="45"/>
      <c r="I265" s="45"/>
    </row>
    <row r="266" spans="1:9" x14ac:dyDescent="0.25">
      <c r="A266" s="45"/>
      <c r="B266" s="45"/>
      <c r="C266" s="45"/>
      <c r="D266" s="45"/>
      <c r="E266" s="56"/>
      <c r="F266" s="56"/>
      <c r="G266" s="50"/>
      <c r="H266" s="45"/>
      <c r="I266" s="45"/>
    </row>
    <row r="267" spans="1:9" x14ac:dyDescent="0.25">
      <c r="A267" s="45"/>
      <c r="B267" s="45"/>
      <c r="C267" s="45"/>
      <c r="D267" s="45"/>
      <c r="E267" s="56"/>
      <c r="F267" s="56"/>
      <c r="G267" s="50"/>
      <c r="H267" s="45"/>
      <c r="I267" s="45"/>
    </row>
    <row r="268" spans="1:9" x14ac:dyDescent="0.25">
      <c r="A268" s="45"/>
      <c r="B268" s="45"/>
      <c r="C268" s="45"/>
      <c r="D268" s="45"/>
      <c r="E268" s="56"/>
      <c r="F268" s="56"/>
      <c r="G268" s="50"/>
      <c r="H268" s="45"/>
      <c r="I268" s="45"/>
    </row>
    <row r="269" spans="1:9" x14ac:dyDescent="0.25">
      <c r="A269" s="45"/>
      <c r="B269" s="45"/>
      <c r="C269" s="45"/>
      <c r="D269" s="45"/>
      <c r="E269" s="56"/>
      <c r="F269" s="56"/>
      <c r="G269" s="50"/>
      <c r="H269" s="45"/>
      <c r="I269" s="45"/>
    </row>
    <row r="270" spans="1:9" x14ac:dyDescent="0.25">
      <c r="A270" s="45"/>
      <c r="B270" s="45"/>
      <c r="C270" s="45"/>
      <c r="D270" s="45"/>
      <c r="E270" s="56"/>
      <c r="F270" s="56"/>
      <c r="G270" s="50"/>
      <c r="H270" s="45"/>
      <c r="I270" s="45"/>
    </row>
    <row r="271" spans="1:9" x14ac:dyDescent="0.25">
      <c r="A271" s="45"/>
      <c r="B271" s="45"/>
      <c r="C271" s="45"/>
      <c r="D271" s="45"/>
      <c r="E271" s="56"/>
      <c r="F271" s="56"/>
      <c r="G271" s="50"/>
      <c r="H271" s="45"/>
      <c r="I271" s="45"/>
    </row>
    <row r="272" spans="1:9" x14ac:dyDescent="0.25">
      <c r="A272" s="45"/>
      <c r="B272" s="45"/>
      <c r="C272" s="45"/>
      <c r="D272" s="45"/>
      <c r="E272" s="56"/>
      <c r="F272" s="56"/>
      <c r="G272" s="50"/>
      <c r="H272" s="45"/>
      <c r="I272" s="45"/>
    </row>
    <row r="273" spans="1:9" x14ac:dyDescent="0.25">
      <c r="A273" s="45"/>
      <c r="B273" s="45"/>
      <c r="C273" s="45"/>
      <c r="D273" s="45"/>
      <c r="E273" s="56"/>
      <c r="F273" s="56"/>
      <c r="G273" s="50"/>
      <c r="H273" s="45"/>
      <c r="I273" s="45"/>
    </row>
    <row r="274" spans="1:9" x14ac:dyDescent="0.25">
      <c r="A274" s="45"/>
      <c r="B274" s="45"/>
      <c r="C274" s="45"/>
      <c r="D274" s="45"/>
      <c r="E274" s="56"/>
      <c r="F274" s="56"/>
      <c r="G274" s="50"/>
      <c r="H274" s="45"/>
      <c r="I274" s="45"/>
    </row>
    <row r="275" spans="1:9" x14ac:dyDescent="0.25">
      <c r="A275" s="45"/>
      <c r="B275" s="45"/>
      <c r="C275" s="45"/>
      <c r="D275" s="45"/>
      <c r="E275" s="56"/>
      <c r="F275" s="56"/>
      <c r="G275" s="50"/>
      <c r="H275" s="45"/>
      <c r="I275" s="45"/>
    </row>
    <row r="276" spans="1:9" x14ac:dyDescent="0.25">
      <c r="A276" s="45"/>
      <c r="B276" s="45"/>
      <c r="C276" s="45"/>
      <c r="D276" s="45"/>
      <c r="E276" s="56"/>
      <c r="F276" s="56"/>
      <c r="G276" s="50"/>
      <c r="H276" s="45"/>
      <c r="I276" s="45"/>
    </row>
    <row r="277" spans="1:9" x14ac:dyDescent="0.25">
      <c r="A277" s="45"/>
      <c r="B277" s="45"/>
      <c r="C277" s="45"/>
      <c r="D277" s="45"/>
      <c r="E277" s="56"/>
      <c r="F277" s="56"/>
      <c r="G277" s="50"/>
      <c r="H277" s="45"/>
      <c r="I277" s="45"/>
    </row>
    <row r="278" spans="1:9" x14ac:dyDescent="0.25">
      <c r="A278" s="45"/>
      <c r="B278" s="45"/>
      <c r="C278" s="45"/>
      <c r="D278" s="45"/>
      <c r="E278" s="56"/>
      <c r="F278" s="56"/>
      <c r="G278" s="50"/>
      <c r="H278" s="45"/>
      <c r="I278" s="45"/>
    </row>
    <row r="279" spans="1:9" x14ac:dyDescent="0.25">
      <c r="A279" s="45"/>
      <c r="B279" s="45"/>
      <c r="C279" s="45"/>
      <c r="D279" s="45"/>
      <c r="E279" s="56"/>
      <c r="F279" s="56"/>
      <c r="G279" s="50"/>
      <c r="H279" s="45"/>
      <c r="I279" s="45"/>
    </row>
    <row r="280" spans="1:9" x14ac:dyDescent="0.25">
      <c r="A280" s="45"/>
      <c r="B280" s="45"/>
      <c r="C280" s="45"/>
      <c r="D280" s="45"/>
      <c r="E280" s="56"/>
      <c r="F280" s="56"/>
      <c r="G280" s="50"/>
      <c r="H280" s="45"/>
      <c r="I280" s="45"/>
    </row>
    <row r="281" spans="1:9" x14ac:dyDescent="0.25">
      <c r="A281" s="45"/>
      <c r="B281" s="45"/>
      <c r="C281" s="45"/>
      <c r="D281" s="45"/>
      <c r="E281" s="56"/>
      <c r="F281" s="56"/>
      <c r="G281" s="50"/>
      <c r="H281" s="45"/>
      <c r="I281" s="45"/>
    </row>
    <row r="282" spans="1:9" x14ac:dyDescent="0.25">
      <c r="A282" s="45"/>
      <c r="B282" s="45"/>
      <c r="C282" s="45"/>
      <c r="D282" s="45"/>
      <c r="E282" s="56"/>
      <c r="F282" s="56"/>
      <c r="G282" s="50"/>
      <c r="H282" s="45"/>
      <c r="I282" s="45"/>
    </row>
    <row r="283" spans="1:9" x14ac:dyDescent="0.25">
      <c r="A283" s="45"/>
      <c r="B283" s="45"/>
      <c r="C283" s="45"/>
      <c r="D283" s="45"/>
      <c r="E283" s="56"/>
      <c r="F283" s="56"/>
      <c r="G283" s="50"/>
      <c r="H283" s="45"/>
      <c r="I283" s="45"/>
    </row>
    <row r="284" spans="1:9" x14ac:dyDescent="0.25">
      <c r="A284" s="45"/>
      <c r="B284" s="45"/>
      <c r="C284" s="45"/>
      <c r="D284" s="45"/>
      <c r="E284" s="56"/>
      <c r="F284" s="56"/>
      <c r="G284" s="50"/>
      <c r="H284" s="45"/>
      <c r="I284" s="45"/>
    </row>
    <row r="285" spans="1:9" x14ac:dyDescent="0.25">
      <c r="A285" s="45"/>
      <c r="B285" s="45"/>
      <c r="C285" s="45"/>
      <c r="D285" s="45"/>
      <c r="E285" s="56"/>
      <c r="F285" s="56"/>
      <c r="G285" s="50"/>
      <c r="H285" s="45"/>
      <c r="I285" s="45"/>
    </row>
    <row r="286" spans="1:9" x14ac:dyDescent="0.25">
      <c r="A286" s="45"/>
      <c r="B286" s="45"/>
      <c r="C286" s="45"/>
      <c r="D286" s="45"/>
      <c r="E286" s="56"/>
      <c r="F286" s="56"/>
      <c r="G286" s="50"/>
      <c r="H286" s="45"/>
      <c r="I286" s="45"/>
    </row>
    <row r="287" spans="1:9" x14ac:dyDescent="0.25">
      <c r="A287" s="45"/>
      <c r="B287" s="45"/>
      <c r="C287" s="45"/>
      <c r="D287" s="45"/>
      <c r="E287" s="56"/>
      <c r="F287" s="56"/>
      <c r="G287" s="50"/>
      <c r="H287" s="45"/>
      <c r="I287" s="45"/>
    </row>
    <row r="288" spans="1:9" x14ac:dyDescent="0.25">
      <c r="A288" s="45"/>
      <c r="B288" s="45"/>
      <c r="C288" s="45"/>
      <c r="D288" s="45"/>
      <c r="E288" s="56"/>
      <c r="F288" s="56"/>
      <c r="G288" s="50"/>
      <c r="H288" s="45"/>
      <c r="I288" s="45"/>
    </row>
    <row r="289" spans="1:9" x14ac:dyDescent="0.25">
      <c r="A289" s="45"/>
      <c r="B289" s="45"/>
      <c r="C289" s="45"/>
      <c r="D289" s="45"/>
      <c r="E289" s="56"/>
      <c r="F289" s="56"/>
      <c r="G289" s="50"/>
      <c r="H289" s="45"/>
      <c r="I289" s="45"/>
    </row>
    <row r="290" spans="1:9" x14ac:dyDescent="0.25">
      <c r="A290" s="45"/>
      <c r="B290" s="45"/>
      <c r="C290" s="45"/>
      <c r="D290" s="45"/>
      <c r="E290" s="56"/>
      <c r="F290" s="56"/>
      <c r="G290" s="50"/>
      <c r="H290" s="45"/>
      <c r="I290" s="45"/>
    </row>
    <row r="291" spans="1:9" x14ac:dyDescent="0.25">
      <c r="A291" s="45"/>
      <c r="B291" s="45"/>
      <c r="C291" s="45"/>
      <c r="D291" s="45"/>
      <c r="E291" s="56"/>
      <c r="F291" s="56"/>
      <c r="G291" s="50"/>
      <c r="H291" s="45"/>
      <c r="I291" s="45"/>
    </row>
    <row r="292" spans="1:9" x14ac:dyDescent="0.25">
      <c r="A292" s="45"/>
      <c r="B292" s="45"/>
      <c r="C292" s="45"/>
      <c r="D292" s="45"/>
      <c r="E292" s="56"/>
      <c r="F292" s="56"/>
      <c r="G292" s="50"/>
      <c r="H292" s="45"/>
      <c r="I292" s="45"/>
    </row>
    <row r="293" spans="1:9" x14ac:dyDescent="0.25">
      <c r="A293" s="45"/>
      <c r="B293" s="45"/>
      <c r="C293" s="45"/>
      <c r="D293" s="45"/>
      <c r="E293" s="56"/>
      <c r="F293" s="56"/>
      <c r="G293" s="50"/>
      <c r="H293" s="45"/>
      <c r="I293" s="45"/>
    </row>
    <row r="294" spans="1:9" x14ac:dyDescent="0.25">
      <c r="A294" s="45"/>
      <c r="B294" s="45"/>
      <c r="C294" s="45"/>
      <c r="D294" s="45"/>
      <c r="E294" s="56"/>
      <c r="F294" s="56"/>
      <c r="G294" s="50"/>
      <c r="H294" s="45"/>
      <c r="I294" s="45"/>
    </row>
    <row r="295" spans="1:9" x14ac:dyDescent="0.25">
      <c r="A295" s="45"/>
      <c r="B295" s="45"/>
      <c r="C295" s="45"/>
      <c r="D295" s="45"/>
      <c r="E295" s="56"/>
      <c r="F295" s="56"/>
      <c r="G295" s="50"/>
      <c r="H295" s="45"/>
      <c r="I295" s="45"/>
    </row>
    <row r="296" spans="1:9" x14ac:dyDescent="0.25">
      <c r="A296" s="45"/>
      <c r="B296" s="45"/>
      <c r="C296" s="45"/>
      <c r="D296" s="45"/>
      <c r="E296" s="56"/>
      <c r="F296" s="56"/>
      <c r="G296" s="50"/>
      <c r="H296" s="45"/>
      <c r="I296" s="45"/>
    </row>
    <row r="297" spans="1:9" x14ac:dyDescent="0.25">
      <c r="A297" s="45"/>
      <c r="B297" s="45"/>
      <c r="C297" s="45"/>
      <c r="D297" s="45"/>
      <c r="E297" s="56"/>
      <c r="F297" s="56"/>
      <c r="G297" s="50"/>
      <c r="H297" s="45"/>
      <c r="I297" s="45"/>
    </row>
    <row r="298" spans="1:9" x14ac:dyDescent="0.25">
      <c r="A298" s="45"/>
      <c r="B298" s="45"/>
      <c r="C298" s="45"/>
      <c r="D298" s="45"/>
      <c r="E298" s="56"/>
      <c r="F298" s="56"/>
      <c r="G298" s="50"/>
      <c r="H298" s="45"/>
      <c r="I298" s="45"/>
    </row>
    <row r="299" spans="1:9" x14ac:dyDescent="0.25">
      <c r="A299" s="45"/>
      <c r="B299" s="45"/>
      <c r="C299" s="45"/>
      <c r="D299" s="45"/>
      <c r="E299" s="56"/>
      <c r="F299" s="56"/>
      <c r="G299" s="50"/>
      <c r="H299" s="45"/>
      <c r="I299" s="45"/>
    </row>
    <row r="300" spans="1:9" x14ac:dyDescent="0.25">
      <c r="A300" s="45"/>
      <c r="B300" s="45"/>
      <c r="C300" s="45"/>
      <c r="D300" s="45"/>
      <c r="E300" s="56"/>
      <c r="F300" s="56"/>
      <c r="G300" s="50"/>
      <c r="H300" s="45"/>
      <c r="I300" s="45"/>
    </row>
    <row r="301" spans="1:9" x14ac:dyDescent="0.25">
      <c r="A301" s="45"/>
      <c r="B301" s="45"/>
      <c r="C301" s="45"/>
      <c r="D301" s="45"/>
      <c r="E301" s="56"/>
      <c r="F301" s="56"/>
      <c r="G301" s="50"/>
      <c r="H301" s="45"/>
      <c r="I301" s="45"/>
    </row>
    <row r="302" spans="1:9" x14ac:dyDescent="0.25">
      <c r="A302" s="45"/>
      <c r="B302" s="45"/>
      <c r="C302" s="45"/>
      <c r="D302" s="45"/>
      <c r="E302" s="56"/>
      <c r="F302" s="56"/>
      <c r="G302" s="50"/>
      <c r="H302" s="45"/>
      <c r="I302" s="45"/>
    </row>
    <row r="303" spans="1:9" x14ac:dyDescent="0.25">
      <c r="A303" s="45"/>
      <c r="B303" s="45"/>
      <c r="C303" s="45"/>
      <c r="D303" s="45"/>
      <c r="E303" s="56"/>
      <c r="F303" s="56"/>
      <c r="G303" s="50"/>
      <c r="H303" s="45"/>
      <c r="I303" s="45"/>
    </row>
    <row r="304" spans="1:9" x14ac:dyDescent="0.25">
      <c r="A304" s="45"/>
      <c r="B304" s="45"/>
      <c r="C304" s="45"/>
      <c r="D304" s="45"/>
      <c r="E304" s="56"/>
      <c r="F304" s="56"/>
      <c r="G304" s="50"/>
      <c r="H304" s="45"/>
      <c r="I304" s="45"/>
    </row>
    <row r="305" spans="1:9" x14ac:dyDescent="0.25">
      <c r="A305" s="45"/>
      <c r="B305" s="45"/>
      <c r="C305" s="45"/>
      <c r="D305" s="45"/>
      <c r="E305" s="56"/>
      <c r="F305" s="56"/>
      <c r="G305" s="50"/>
      <c r="H305" s="45"/>
      <c r="I305" s="45"/>
    </row>
    <row r="306" spans="1:9" x14ac:dyDescent="0.25">
      <c r="A306" s="45"/>
      <c r="B306" s="45"/>
      <c r="C306" s="45"/>
      <c r="D306" s="45"/>
      <c r="E306" s="56"/>
      <c r="F306" s="56"/>
      <c r="G306" s="50"/>
      <c r="H306" s="45"/>
      <c r="I306" s="45"/>
    </row>
    <row r="307" spans="1:9" x14ac:dyDescent="0.25">
      <c r="A307" s="45"/>
      <c r="B307" s="45"/>
      <c r="C307" s="45"/>
      <c r="D307" s="45"/>
      <c r="E307" s="56"/>
      <c r="F307" s="56"/>
      <c r="G307" s="50"/>
      <c r="H307" s="45"/>
      <c r="I307" s="45"/>
    </row>
    <row r="308" spans="1:9" x14ac:dyDescent="0.25">
      <c r="A308" s="45"/>
      <c r="B308" s="45"/>
      <c r="C308" s="45"/>
      <c r="D308" s="45"/>
      <c r="E308" s="56"/>
      <c r="F308" s="56"/>
      <c r="G308" s="50"/>
      <c r="H308" s="45"/>
      <c r="I308" s="45"/>
    </row>
    <row r="309" spans="1:9" x14ac:dyDescent="0.25">
      <c r="A309" s="45"/>
      <c r="B309" s="45"/>
      <c r="C309" s="45"/>
      <c r="D309" s="45"/>
      <c r="E309" s="56"/>
      <c r="F309" s="56"/>
      <c r="G309" s="50"/>
      <c r="H309" s="45"/>
      <c r="I309" s="45"/>
    </row>
    <row r="310" spans="1:9" x14ac:dyDescent="0.25">
      <c r="A310" s="45"/>
      <c r="B310" s="45"/>
      <c r="C310" s="45"/>
      <c r="D310" s="45"/>
      <c r="E310" s="56"/>
      <c r="F310" s="56"/>
      <c r="G310" s="50"/>
      <c r="H310" s="45"/>
      <c r="I310" s="45"/>
    </row>
    <row r="311" spans="1:9" x14ac:dyDescent="0.25">
      <c r="A311" s="45"/>
      <c r="B311" s="45"/>
      <c r="C311" s="45"/>
      <c r="D311" s="45"/>
      <c r="E311" s="56"/>
      <c r="F311" s="56"/>
      <c r="G311" s="50"/>
      <c r="H311" s="45"/>
      <c r="I311" s="45"/>
    </row>
    <row r="312" spans="1:9" x14ac:dyDescent="0.25">
      <c r="A312" s="45"/>
      <c r="B312" s="45"/>
      <c r="C312" s="45"/>
      <c r="D312" s="45"/>
      <c r="E312" s="56"/>
      <c r="F312" s="56"/>
      <c r="G312" s="50"/>
      <c r="H312" s="45"/>
      <c r="I312" s="45"/>
    </row>
    <row r="313" spans="1:9" x14ac:dyDescent="0.25">
      <c r="A313" s="45"/>
      <c r="B313" s="45"/>
      <c r="C313" s="45"/>
      <c r="D313" s="45"/>
      <c r="E313" s="56"/>
      <c r="F313" s="56"/>
      <c r="G313" s="50"/>
      <c r="H313" s="45"/>
      <c r="I313" s="45"/>
    </row>
    <row r="314" spans="1:9" x14ac:dyDescent="0.25">
      <c r="A314" s="45"/>
      <c r="B314" s="45"/>
      <c r="C314" s="45"/>
      <c r="D314" s="45"/>
      <c r="E314" s="56"/>
      <c r="F314" s="56"/>
      <c r="G314" s="50"/>
      <c r="H314" s="45"/>
      <c r="I314" s="45"/>
    </row>
    <row r="315" spans="1:9" x14ac:dyDescent="0.25">
      <c r="A315" s="45"/>
      <c r="B315" s="45"/>
      <c r="C315" s="45"/>
      <c r="D315" s="45"/>
      <c r="E315" s="56"/>
      <c r="F315" s="56"/>
      <c r="G315" s="50"/>
      <c r="H315" s="45"/>
      <c r="I315" s="45"/>
    </row>
    <row r="316" spans="1:9" x14ac:dyDescent="0.25">
      <c r="A316" s="45"/>
      <c r="B316" s="45"/>
      <c r="C316" s="45"/>
      <c r="D316" s="45"/>
      <c r="E316" s="56"/>
      <c r="F316" s="56"/>
      <c r="G316" s="50"/>
      <c r="H316" s="45"/>
      <c r="I316" s="45"/>
    </row>
    <row r="317" spans="1:9" x14ac:dyDescent="0.25">
      <c r="A317" s="45"/>
      <c r="B317" s="45"/>
      <c r="C317" s="45"/>
      <c r="D317" s="45"/>
      <c r="E317" s="56"/>
      <c r="F317" s="56"/>
      <c r="G317" s="50"/>
      <c r="H317" s="45"/>
      <c r="I317" s="45"/>
    </row>
    <row r="318" spans="1:9" x14ac:dyDescent="0.25">
      <c r="A318" s="45"/>
      <c r="B318" s="45"/>
      <c r="C318" s="45"/>
      <c r="D318" s="45"/>
      <c r="E318" s="56"/>
      <c r="F318" s="56"/>
      <c r="G318" s="50"/>
      <c r="H318" s="45"/>
      <c r="I318" s="45"/>
    </row>
    <row r="319" spans="1:9" x14ac:dyDescent="0.25">
      <c r="A319" s="45"/>
      <c r="B319" s="45"/>
      <c r="C319" s="45"/>
      <c r="D319" s="45"/>
      <c r="E319" s="56"/>
      <c r="F319" s="56"/>
      <c r="G319" s="50"/>
      <c r="H319" s="45"/>
      <c r="I319" s="45"/>
    </row>
    <row r="320" spans="1:9" x14ac:dyDescent="0.25">
      <c r="A320" s="45"/>
      <c r="B320" s="45"/>
      <c r="C320" s="45"/>
      <c r="D320" s="45"/>
      <c r="E320" s="56"/>
      <c r="F320" s="56"/>
      <c r="G320" s="50"/>
      <c r="H320" s="45"/>
      <c r="I320" s="45"/>
    </row>
    <row r="321" spans="1:9" x14ac:dyDescent="0.25">
      <c r="A321" s="45"/>
      <c r="B321" s="45"/>
      <c r="C321" s="45"/>
      <c r="D321" s="45"/>
      <c r="E321" s="56"/>
      <c r="F321" s="56"/>
      <c r="G321" s="50"/>
      <c r="H321" s="45"/>
      <c r="I321" s="45"/>
    </row>
    <row r="322" spans="1:9" x14ac:dyDescent="0.25">
      <c r="A322" s="45"/>
      <c r="B322" s="45"/>
      <c r="C322" s="45"/>
      <c r="D322" s="45"/>
      <c r="E322" s="56"/>
      <c r="F322" s="56"/>
      <c r="G322" s="50"/>
      <c r="H322" s="45"/>
      <c r="I322" s="45"/>
    </row>
    <row r="323" spans="1:9" x14ac:dyDescent="0.25">
      <c r="A323" s="45"/>
      <c r="B323" s="45"/>
      <c r="C323" s="45"/>
      <c r="D323" s="45"/>
      <c r="E323" s="56"/>
      <c r="F323" s="56"/>
      <c r="G323" s="50"/>
      <c r="H323" s="45"/>
      <c r="I323" s="45"/>
    </row>
    <row r="324" spans="1:9" x14ac:dyDescent="0.25">
      <c r="A324" s="45"/>
      <c r="B324" s="45"/>
      <c r="C324" s="45"/>
      <c r="D324" s="45"/>
      <c r="E324" s="56"/>
      <c r="F324" s="56"/>
      <c r="G324" s="50"/>
      <c r="H324" s="45"/>
      <c r="I324" s="45"/>
    </row>
    <row r="325" spans="1:9" x14ac:dyDescent="0.25">
      <c r="A325" s="45"/>
      <c r="B325" s="45"/>
      <c r="C325" s="45"/>
      <c r="D325" s="45"/>
      <c r="E325" s="56"/>
      <c r="F325" s="56"/>
      <c r="G325" s="50"/>
      <c r="H325" s="45"/>
      <c r="I325" s="45"/>
    </row>
    <row r="326" spans="1:9" x14ac:dyDescent="0.25">
      <c r="A326" s="45"/>
      <c r="B326" s="45"/>
      <c r="C326" s="45"/>
      <c r="D326" s="45"/>
      <c r="E326" s="56"/>
      <c r="F326" s="56"/>
      <c r="G326" s="50"/>
      <c r="H326" s="45"/>
      <c r="I326" s="45"/>
    </row>
    <row r="327" spans="1:9" x14ac:dyDescent="0.25">
      <c r="A327" s="45"/>
      <c r="B327" s="45"/>
      <c r="C327" s="45"/>
      <c r="D327" s="45"/>
      <c r="E327" s="56"/>
      <c r="F327" s="56"/>
      <c r="G327" s="50"/>
      <c r="H327" s="45"/>
      <c r="I327" s="45"/>
    </row>
    <row r="328" spans="1:9" x14ac:dyDescent="0.25">
      <c r="A328" s="45"/>
      <c r="B328" s="45"/>
      <c r="C328" s="45"/>
      <c r="D328" s="45"/>
      <c r="E328" s="56"/>
      <c r="F328" s="56"/>
      <c r="G328" s="50"/>
      <c r="H328" s="45"/>
      <c r="I328" s="45"/>
    </row>
    <row r="329" spans="1:9" x14ac:dyDescent="0.25">
      <c r="A329" s="45"/>
      <c r="B329" s="45"/>
      <c r="C329" s="45"/>
      <c r="D329" s="45"/>
      <c r="E329" s="56"/>
      <c r="F329" s="56"/>
      <c r="G329" s="50"/>
      <c r="H329" s="45"/>
      <c r="I329" s="45"/>
    </row>
    <row r="330" spans="1:9" x14ac:dyDescent="0.25">
      <c r="A330" s="45"/>
      <c r="B330" s="45"/>
      <c r="C330" s="45"/>
      <c r="D330" s="45"/>
      <c r="E330" s="56"/>
      <c r="F330" s="56"/>
      <c r="G330" s="50"/>
      <c r="H330" s="45"/>
      <c r="I330" s="45"/>
    </row>
    <row r="331" spans="1:9" x14ac:dyDescent="0.25">
      <c r="A331" s="45"/>
      <c r="B331" s="45"/>
      <c r="C331" s="45"/>
      <c r="D331" s="45"/>
      <c r="E331" s="56"/>
      <c r="F331" s="56"/>
      <c r="G331" s="50"/>
      <c r="H331" s="45"/>
      <c r="I331" s="45"/>
    </row>
    <row r="332" spans="1:9" x14ac:dyDescent="0.25">
      <c r="A332" s="45"/>
      <c r="B332" s="45"/>
      <c r="C332" s="45"/>
      <c r="D332" s="45"/>
      <c r="E332" s="56"/>
      <c r="F332" s="56"/>
      <c r="G332" s="50"/>
      <c r="H332" s="45"/>
      <c r="I332" s="45"/>
    </row>
    <row r="333" spans="1:9" x14ac:dyDescent="0.25">
      <c r="A333" s="45"/>
      <c r="B333" s="45"/>
      <c r="C333" s="45"/>
      <c r="D333" s="45"/>
      <c r="E333" s="56"/>
      <c r="F333" s="56"/>
      <c r="G333" s="50"/>
      <c r="H333" s="45"/>
      <c r="I333" s="45"/>
    </row>
    <row r="334" spans="1:9" x14ac:dyDescent="0.25">
      <c r="A334" s="45"/>
      <c r="B334" s="45"/>
      <c r="C334" s="45"/>
      <c r="D334" s="45"/>
      <c r="E334" s="56"/>
      <c r="F334" s="56"/>
      <c r="G334" s="50"/>
      <c r="H334" s="45"/>
      <c r="I334" s="45"/>
    </row>
    <row r="335" spans="1:9" x14ac:dyDescent="0.25">
      <c r="A335" s="45"/>
      <c r="B335" s="45"/>
      <c r="C335" s="45"/>
      <c r="D335" s="45"/>
      <c r="E335" s="56"/>
      <c r="F335" s="56"/>
      <c r="G335" s="50"/>
      <c r="H335" s="45"/>
      <c r="I335" s="45"/>
    </row>
    <row r="336" spans="1:9" x14ac:dyDescent="0.25">
      <c r="A336" s="45"/>
      <c r="B336" s="45"/>
      <c r="C336" s="45"/>
      <c r="D336" s="45"/>
      <c r="E336" s="56"/>
      <c r="F336" s="56"/>
      <c r="G336" s="50"/>
      <c r="H336" s="45"/>
      <c r="I336" s="45"/>
    </row>
    <row r="337" spans="1:9" x14ac:dyDescent="0.25">
      <c r="A337" s="45"/>
      <c r="B337" s="45"/>
      <c r="C337" s="45"/>
      <c r="D337" s="45"/>
      <c r="E337" s="56"/>
      <c r="F337" s="56"/>
      <c r="G337" s="50"/>
      <c r="H337" s="45"/>
      <c r="I337" s="45"/>
    </row>
    <row r="338" spans="1:9" x14ac:dyDescent="0.25">
      <c r="A338" s="45"/>
      <c r="B338" s="45"/>
      <c r="C338" s="45"/>
      <c r="D338" s="45"/>
      <c r="E338" s="56"/>
      <c r="F338" s="56"/>
      <c r="G338" s="50"/>
      <c r="H338" s="45"/>
      <c r="I338" s="45"/>
    </row>
    <row r="339" spans="1:9" x14ac:dyDescent="0.25">
      <c r="A339" s="45"/>
      <c r="B339" s="45"/>
      <c r="C339" s="45"/>
      <c r="D339" s="45"/>
      <c r="E339" s="56"/>
      <c r="F339" s="56"/>
      <c r="G339" s="50"/>
      <c r="H339" s="45"/>
      <c r="I339" s="45"/>
    </row>
    <row r="340" spans="1:9" x14ac:dyDescent="0.25">
      <c r="A340" s="45"/>
      <c r="B340" s="45"/>
      <c r="C340" s="45"/>
      <c r="D340" s="45"/>
      <c r="E340" s="56"/>
      <c r="F340" s="56"/>
      <c r="G340" s="50"/>
      <c r="H340" s="45"/>
      <c r="I340" s="45"/>
    </row>
    <row r="341" spans="1:9" x14ac:dyDescent="0.25">
      <c r="A341" s="45"/>
      <c r="B341" s="45"/>
      <c r="C341" s="45"/>
      <c r="D341" s="45"/>
      <c r="E341" s="56"/>
      <c r="F341" s="56"/>
      <c r="G341" s="50"/>
      <c r="H341" s="45"/>
      <c r="I341" s="45"/>
    </row>
    <row r="342" spans="1:9" x14ac:dyDescent="0.25">
      <c r="A342" s="45"/>
      <c r="B342" s="45"/>
      <c r="C342" s="45"/>
      <c r="D342" s="45"/>
      <c r="E342" s="56"/>
      <c r="F342" s="56"/>
      <c r="G342" s="50"/>
      <c r="H342" s="45"/>
      <c r="I342" s="45"/>
    </row>
    <row r="343" spans="1:9" x14ac:dyDescent="0.25">
      <c r="A343" s="45"/>
      <c r="B343" s="45"/>
      <c r="C343" s="45"/>
      <c r="D343" s="45"/>
      <c r="E343" s="56"/>
      <c r="F343" s="56"/>
      <c r="G343" s="50"/>
      <c r="H343" s="45"/>
      <c r="I343" s="45"/>
    </row>
    <row r="344" spans="1:9" x14ac:dyDescent="0.25">
      <c r="A344" s="45"/>
      <c r="B344" s="45"/>
      <c r="C344" s="45"/>
      <c r="D344" s="45"/>
      <c r="E344" s="56"/>
      <c r="F344" s="56"/>
      <c r="G344" s="50"/>
      <c r="H344" s="45"/>
      <c r="I344" s="45"/>
    </row>
    <row r="345" spans="1:9" x14ac:dyDescent="0.25">
      <c r="A345" s="45"/>
      <c r="B345" s="45"/>
      <c r="C345" s="45"/>
      <c r="D345" s="45"/>
      <c r="E345" s="56"/>
      <c r="F345" s="56"/>
      <c r="G345" s="50"/>
      <c r="H345" s="45"/>
      <c r="I345" s="45"/>
    </row>
    <row r="346" spans="1:9" x14ac:dyDescent="0.25">
      <c r="A346" s="45"/>
      <c r="B346" s="45"/>
      <c r="C346" s="45"/>
      <c r="D346" s="45"/>
      <c r="E346" s="56"/>
      <c r="F346" s="56"/>
      <c r="G346" s="50"/>
      <c r="H346" s="45"/>
      <c r="I346" s="45"/>
    </row>
    <row r="347" spans="1:9" x14ac:dyDescent="0.25">
      <c r="A347" s="45"/>
      <c r="B347" s="45"/>
      <c r="C347" s="45"/>
      <c r="D347" s="45"/>
      <c r="E347" s="56"/>
      <c r="F347" s="56"/>
      <c r="G347" s="50"/>
      <c r="H347" s="45"/>
      <c r="I347" s="45"/>
    </row>
    <row r="348" spans="1:9" x14ac:dyDescent="0.25">
      <c r="A348" s="45"/>
      <c r="B348" s="45"/>
      <c r="C348" s="45"/>
      <c r="D348" s="45"/>
      <c r="E348" s="56"/>
      <c r="F348" s="56"/>
      <c r="G348" s="50"/>
      <c r="H348" s="45"/>
      <c r="I348" s="45"/>
    </row>
    <row r="349" spans="1:9" x14ac:dyDescent="0.25">
      <c r="A349" s="45"/>
      <c r="B349" s="45"/>
      <c r="C349" s="45"/>
      <c r="D349" s="45"/>
      <c r="E349" s="56"/>
      <c r="F349" s="56"/>
      <c r="G349" s="50"/>
      <c r="H349" s="45"/>
      <c r="I349" s="45"/>
    </row>
    <row r="350" spans="1:9" x14ac:dyDescent="0.25">
      <c r="A350" s="45"/>
      <c r="B350" s="45"/>
      <c r="C350" s="45"/>
      <c r="D350" s="45"/>
      <c r="E350" s="56"/>
      <c r="F350" s="56"/>
      <c r="G350" s="50"/>
      <c r="H350" s="45"/>
      <c r="I350" s="45"/>
    </row>
    <row r="351" spans="1:9" x14ac:dyDescent="0.25">
      <c r="A351" s="45"/>
      <c r="B351" s="45"/>
      <c r="C351" s="45"/>
      <c r="D351" s="45"/>
      <c r="E351" s="56"/>
      <c r="F351" s="56"/>
      <c r="G351" s="50"/>
      <c r="H351" s="45"/>
      <c r="I351" s="45"/>
    </row>
    <row r="352" spans="1:9" x14ac:dyDescent="0.25">
      <c r="A352" s="45"/>
      <c r="B352" s="45"/>
      <c r="C352" s="45"/>
      <c r="D352" s="45"/>
      <c r="E352" s="56"/>
      <c r="F352" s="56"/>
      <c r="G352" s="50"/>
      <c r="H352" s="45"/>
      <c r="I352" s="45"/>
    </row>
    <row r="353" spans="1:9" x14ac:dyDescent="0.25">
      <c r="A353" s="45"/>
      <c r="B353" s="45"/>
      <c r="C353" s="45"/>
      <c r="D353" s="45"/>
      <c r="E353" s="56"/>
      <c r="F353" s="56"/>
      <c r="G353" s="50"/>
      <c r="H353" s="45"/>
      <c r="I353" s="45"/>
    </row>
    <row r="354" spans="1:9" x14ac:dyDescent="0.25">
      <c r="A354" s="45"/>
      <c r="B354" s="45"/>
      <c r="C354" s="45"/>
      <c r="D354" s="45"/>
      <c r="E354" s="56"/>
      <c r="F354" s="56"/>
      <c r="G354" s="50"/>
      <c r="H354" s="45"/>
      <c r="I354" s="45"/>
    </row>
    <row r="355" spans="1:9" x14ac:dyDescent="0.25">
      <c r="A355" s="45"/>
      <c r="B355" s="45"/>
      <c r="C355" s="45"/>
      <c r="D355" s="45"/>
      <c r="E355" s="56"/>
      <c r="F355" s="56"/>
      <c r="G355" s="50"/>
      <c r="H355" s="45"/>
      <c r="I355" s="45"/>
    </row>
    <row r="356" spans="1:9" x14ac:dyDescent="0.25">
      <c r="A356" s="45"/>
      <c r="B356" s="45"/>
      <c r="C356" s="45"/>
      <c r="D356" s="45"/>
      <c r="E356" s="56"/>
      <c r="F356" s="56"/>
      <c r="G356" s="50"/>
      <c r="H356" s="45"/>
      <c r="I356" s="45"/>
    </row>
    <row r="357" spans="1:9" x14ac:dyDescent="0.25">
      <c r="A357" s="45"/>
      <c r="B357" s="45"/>
      <c r="C357" s="45"/>
      <c r="D357" s="45"/>
      <c r="E357" s="56"/>
      <c r="F357" s="56"/>
      <c r="G357" s="50"/>
      <c r="H357" s="45"/>
      <c r="I357" s="45"/>
    </row>
    <row r="358" spans="1:9" x14ac:dyDescent="0.25">
      <c r="A358" s="45"/>
      <c r="B358" s="45"/>
      <c r="C358" s="45"/>
      <c r="D358" s="45"/>
      <c r="E358" s="56"/>
      <c r="F358" s="56"/>
      <c r="G358" s="50"/>
      <c r="H358" s="45"/>
      <c r="I358" s="45"/>
    </row>
    <row r="359" spans="1:9" x14ac:dyDescent="0.25">
      <c r="A359" s="45"/>
      <c r="B359" s="45"/>
      <c r="C359" s="45"/>
      <c r="D359" s="45"/>
      <c r="E359" s="56"/>
      <c r="F359" s="56"/>
      <c r="G359" s="50"/>
      <c r="H359" s="45"/>
      <c r="I359" s="45"/>
    </row>
    <row r="360" spans="1:9" x14ac:dyDescent="0.25">
      <c r="A360" s="45"/>
      <c r="B360" s="45"/>
      <c r="C360" s="45"/>
      <c r="D360" s="45"/>
      <c r="E360" s="56"/>
      <c r="F360" s="56"/>
      <c r="G360" s="50"/>
      <c r="H360" s="45"/>
      <c r="I360" s="45"/>
    </row>
    <row r="361" spans="1:9" x14ac:dyDescent="0.25">
      <c r="A361" s="45"/>
      <c r="B361" s="45"/>
      <c r="C361" s="45"/>
      <c r="D361" s="45"/>
      <c r="E361" s="56"/>
      <c r="F361" s="56"/>
      <c r="G361" s="50"/>
      <c r="H361" s="45"/>
      <c r="I361" s="45"/>
    </row>
    <row r="362" spans="1:9" x14ac:dyDescent="0.25">
      <c r="A362" s="45"/>
      <c r="B362" s="45"/>
      <c r="C362" s="45"/>
      <c r="D362" s="45"/>
      <c r="E362" s="56"/>
      <c r="F362" s="56"/>
      <c r="G362" s="50"/>
      <c r="H362" s="45"/>
      <c r="I362" s="45"/>
    </row>
    <row r="363" spans="1:9" x14ac:dyDescent="0.25">
      <c r="A363" s="45"/>
      <c r="B363" s="45"/>
      <c r="C363" s="45"/>
      <c r="D363" s="45"/>
      <c r="E363" s="56"/>
      <c r="F363" s="56"/>
      <c r="G363" s="50"/>
      <c r="H363" s="45"/>
      <c r="I363" s="45"/>
    </row>
    <row r="364" spans="1:9" x14ac:dyDescent="0.25">
      <c r="A364" s="45"/>
      <c r="B364" s="45"/>
      <c r="C364" s="45"/>
      <c r="D364" s="45"/>
      <c r="E364" s="56"/>
      <c r="F364" s="56"/>
      <c r="G364" s="50"/>
      <c r="H364" s="45"/>
      <c r="I364" s="45"/>
    </row>
    <row r="365" spans="1:9" x14ac:dyDescent="0.25">
      <c r="A365" s="45"/>
      <c r="B365" s="45"/>
      <c r="C365" s="45"/>
      <c r="D365" s="45"/>
      <c r="E365" s="56"/>
      <c r="F365" s="56"/>
      <c r="G365" s="50"/>
      <c r="H365" s="45"/>
      <c r="I365" s="45"/>
    </row>
    <row r="366" spans="1:9" x14ac:dyDescent="0.25">
      <c r="A366" s="45"/>
      <c r="B366" s="45"/>
      <c r="C366" s="45"/>
      <c r="D366" s="45"/>
      <c r="E366" s="56"/>
      <c r="F366" s="56"/>
      <c r="G366" s="50"/>
      <c r="H366" s="45"/>
      <c r="I366" s="45"/>
    </row>
    <row r="367" spans="1:9" x14ac:dyDescent="0.25">
      <c r="A367" s="45"/>
      <c r="B367" s="45"/>
      <c r="C367" s="45"/>
      <c r="D367" s="45"/>
      <c r="E367" s="56"/>
      <c r="F367" s="56"/>
      <c r="G367" s="50"/>
      <c r="H367" s="45"/>
      <c r="I367" s="45"/>
    </row>
    <row r="368" spans="1:9" x14ac:dyDescent="0.25">
      <c r="A368" s="45"/>
      <c r="B368" s="45"/>
      <c r="C368" s="45"/>
      <c r="D368" s="45"/>
      <c r="E368" s="56"/>
      <c r="F368" s="56"/>
      <c r="G368" s="50"/>
      <c r="H368" s="45"/>
      <c r="I368" s="45"/>
    </row>
    <row r="369" spans="1:9" x14ac:dyDescent="0.25">
      <c r="A369" s="45"/>
      <c r="B369" s="45"/>
      <c r="C369" s="45"/>
      <c r="D369" s="45"/>
      <c r="E369" s="56"/>
      <c r="F369" s="56"/>
      <c r="G369" s="50"/>
      <c r="H369" s="45"/>
      <c r="I369" s="45"/>
    </row>
    <row r="370" spans="1:9" x14ac:dyDescent="0.25">
      <c r="A370" s="45"/>
      <c r="B370" s="45"/>
      <c r="C370" s="45"/>
      <c r="D370" s="45"/>
      <c r="E370" s="56"/>
      <c r="F370" s="56"/>
      <c r="G370" s="50"/>
      <c r="H370" s="45"/>
      <c r="I370" s="45"/>
    </row>
    <row r="371" spans="1:9" x14ac:dyDescent="0.25">
      <c r="A371" s="45"/>
      <c r="B371" s="45"/>
      <c r="C371" s="45"/>
      <c r="D371" s="45"/>
      <c r="E371" s="56"/>
      <c r="F371" s="56"/>
      <c r="G371" s="50"/>
      <c r="H371" s="45"/>
      <c r="I371" s="45"/>
    </row>
    <row r="372" spans="1:9" x14ac:dyDescent="0.25">
      <c r="A372" s="45"/>
      <c r="B372" s="45"/>
      <c r="C372" s="45"/>
      <c r="D372" s="45"/>
      <c r="E372" s="56"/>
      <c r="F372" s="56"/>
      <c r="G372" s="50"/>
      <c r="H372" s="45"/>
      <c r="I372" s="45"/>
    </row>
    <row r="373" spans="1:9" x14ac:dyDescent="0.25">
      <c r="A373" s="45"/>
      <c r="B373" s="45"/>
      <c r="C373" s="45"/>
      <c r="D373" s="45"/>
      <c r="E373" s="56"/>
      <c r="F373" s="56"/>
      <c r="G373" s="50"/>
      <c r="H373" s="45"/>
      <c r="I373" s="45"/>
    </row>
    <row r="374" spans="1:9" x14ac:dyDescent="0.25">
      <c r="A374" s="45"/>
      <c r="B374" s="45"/>
      <c r="C374" s="45"/>
      <c r="D374" s="45"/>
      <c r="E374" s="56"/>
      <c r="F374" s="56"/>
      <c r="G374" s="50"/>
      <c r="H374" s="45"/>
      <c r="I374" s="45"/>
    </row>
    <row r="375" spans="1:9" x14ac:dyDescent="0.25">
      <c r="A375" s="45"/>
      <c r="B375" s="45"/>
      <c r="C375" s="45"/>
      <c r="D375" s="45"/>
      <c r="E375" s="56"/>
      <c r="F375" s="56"/>
      <c r="G375" s="50"/>
      <c r="H375" s="45"/>
      <c r="I375" s="45"/>
    </row>
    <row r="376" spans="1:9" x14ac:dyDescent="0.25">
      <c r="A376" s="45"/>
      <c r="B376" s="45"/>
      <c r="C376" s="45"/>
      <c r="D376" s="45"/>
      <c r="E376" s="56"/>
      <c r="F376" s="56"/>
      <c r="G376" s="50"/>
      <c r="H376" s="45"/>
      <c r="I376" s="45"/>
    </row>
    <row r="377" spans="1:9" x14ac:dyDescent="0.25">
      <c r="A377" s="45"/>
      <c r="B377" s="45"/>
      <c r="C377" s="45"/>
      <c r="D377" s="45"/>
      <c r="E377" s="56"/>
      <c r="F377" s="56"/>
      <c r="G377" s="50"/>
      <c r="H377" s="45"/>
      <c r="I377" s="45"/>
    </row>
    <row r="378" spans="1:9" x14ac:dyDescent="0.25">
      <c r="A378" s="45"/>
      <c r="B378" s="45"/>
      <c r="C378" s="45"/>
      <c r="D378" s="45"/>
      <c r="E378" s="56"/>
      <c r="F378" s="56"/>
      <c r="G378" s="50"/>
      <c r="H378" s="45"/>
      <c r="I378" s="45"/>
    </row>
    <row r="379" spans="1:9" x14ac:dyDescent="0.25">
      <c r="A379" s="45"/>
      <c r="B379" s="45"/>
      <c r="C379" s="45"/>
      <c r="D379" s="45"/>
      <c r="E379" s="56"/>
      <c r="F379" s="56"/>
      <c r="G379" s="50"/>
      <c r="H379" s="45"/>
      <c r="I379" s="45"/>
    </row>
    <row r="380" spans="1:9" x14ac:dyDescent="0.25">
      <c r="A380" s="45"/>
      <c r="B380" s="45"/>
      <c r="C380" s="45"/>
      <c r="D380" s="45"/>
      <c r="E380" s="56"/>
      <c r="F380" s="56"/>
      <c r="G380" s="50"/>
      <c r="H380" s="45"/>
      <c r="I380" s="45"/>
    </row>
    <row r="381" spans="1:9" x14ac:dyDescent="0.25">
      <c r="A381" s="45"/>
      <c r="B381" s="45"/>
      <c r="C381" s="45"/>
      <c r="D381" s="45"/>
      <c r="E381" s="56"/>
      <c r="F381" s="56"/>
      <c r="G381" s="50"/>
      <c r="H381" s="45"/>
      <c r="I381" s="45"/>
    </row>
    <row r="382" spans="1:9" x14ac:dyDescent="0.25">
      <c r="A382" s="45"/>
      <c r="B382" s="45"/>
      <c r="C382" s="45"/>
      <c r="D382" s="45"/>
      <c r="E382" s="56"/>
      <c r="F382" s="56"/>
      <c r="G382" s="50"/>
      <c r="H382" s="45"/>
      <c r="I382" s="45"/>
    </row>
    <row r="383" spans="1:9" x14ac:dyDescent="0.25">
      <c r="A383" s="45"/>
      <c r="B383" s="45"/>
      <c r="C383" s="45"/>
      <c r="D383" s="45"/>
      <c r="E383" s="56"/>
      <c r="F383" s="56"/>
      <c r="G383" s="50"/>
      <c r="H383" s="45"/>
      <c r="I383" s="45"/>
    </row>
    <row r="384" spans="1:9" x14ac:dyDescent="0.25">
      <c r="A384" s="45"/>
      <c r="B384" s="45"/>
      <c r="C384" s="45"/>
      <c r="D384" s="45"/>
      <c r="E384" s="56"/>
      <c r="F384" s="56"/>
      <c r="G384" s="50"/>
      <c r="H384" s="45"/>
      <c r="I384" s="45"/>
    </row>
    <row r="385" spans="1:9" x14ac:dyDescent="0.25">
      <c r="A385" s="45"/>
      <c r="B385" s="45"/>
      <c r="C385" s="45"/>
      <c r="D385" s="45"/>
      <c r="E385" s="56"/>
      <c r="F385" s="56"/>
      <c r="G385" s="50"/>
      <c r="H385" s="45"/>
      <c r="I385" s="45"/>
    </row>
    <row r="386" spans="1:9" x14ac:dyDescent="0.25">
      <c r="A386" s="45"/>
      <c r="B386" s="45"/>
      <c r="C386" s="45"/>
      <c r="D386" s="45"/>
      <c r="E386" s="56"/>
      <c r="F386" s="56"/>
      <c r="G386" s="50"/>
      <c r="H386" s="45"/>
      <c r="I386" s="45"/>
    </row>
    <row r="387" spans="1:9" x14ac:dyDescent="0.25">
      <c r="A387" s="45"/>
      <c r="B387" s="45"/>
      <c r="C387" s="45"/>
      <c r="D387" s="45"/>
      <c r="E387" s="56"/>
      <c r="F387" s="56"/>
      <c r="G387" s="50"/>
      <c r="H387" s="45"/>
      <c r="I387" s="45"/>
    </row>
    <row r="388" spans="1:9" x14ac:dyDescent="0.25">
      <c r="A388" s="45"/>
      <c r="B388" s="45"/>
      <c r="C388" s="45"/>
      <c r="D388" s="45"/>
      <c r="E388" s="56"/>
      <c r="F388" s="56"/>
      <c r="G388" s="50"/>
      <c r="H388" s="45"/>
      <c r="I388" s="45"/>
    </row>
    <row r="389" spans="1:9" x14ac:dyDescent="0.25">
      <c r="A389" s="45"/>
      <c r="B389" s="45"/>
      <c r="C389" s="45"/>
      <c r="D389" s="45"/>
      <c r="E389" s="56"/>
      <c r="F389" s="56"/>
      <c r="G389" s="50"/>
      <c r="H389" s="45"/>
      <c r="I389" s="45"/>
    </row>
    <row r="390" spans="1:9" x14ac:dyDescent="0.25">
      <c r="A390" s="45"/>
      <c r="B390" s="45"/>
      <c r="C390" s="45"/>
      <c r="D390" s="45"/>
      <c r="E390" s="56"/>
      <c r="F390" s="56"/>
      <c r="G390" s="50"/>
      <c r="H390" s="45"/>
      <c r="I390" s="45"/>
    </row>
    <row r="391" spans="1:9" x14ac:dyDescent="0.25">
      <c r="A391" s="45"/>
      <c r="B391" s="45"/>
      <c r="C391" s="45"/>
      <c r="D391" s="45"/>
      <c r="E391" s="56"/>
      <c r="F391" s="56"/>
      <c r="G391" s="50"/>
      <c r="H391" s="45"/>
      <c r="I391" s="45"/>
    </row>
    <row r="392" spans="1:9" x14ac:dyDescent="0.25">
      <c r="A392" s="45"/>
      <c r="B392" s="45"/>
      <c r="C392" s="45"/>
      <c r="D392" s="45"/>
      <c r="E392" s="56"/>
      <c r="F392" s="56"/>
      <c r="G392" s="50"/>
      <c r="H392" s="45"/>
      <c r="I392" s="45"/>
    </row>
    <row r="393" spans="1:9" x14ac:dyDescent="0.25">
      <c r="A393" s="45"/>
      <c r="B393" s="45"/>
      <c r="C393" s="45"/>
      <c r="D393" s="45"/>
      <c r="E393" s="56"/>
      <c r="F393" s="56"/>
      <c r="G393" s="50"/>
      <c r="H393" s="45"/>
      <c r="I393" s="45"/>
    </row>
    <row r="394" spans="1:9" x14ac:dyDescent="0.25">
      <c r="A394" s="45"/>
      <c r="B394" s="45"/>
      <c r="C394" s="45"/>
      <c r="D394" s="45"/>
      <c r="E394" s="56"/>
      <c r="F394" s="56"/>
      <c r="G394" s="50"/>
      <c r="H394" s="45"/>
      <c r="I394" s="45"/>
    </row>
    <row r="395" spans="1:9" x14ac:dyDescent="0.25">
      <c r="A395" s="45"/>
      <c r="B395" s="45"/>
      <c r="C395" s="45"/>
      <c r="D395" s="45"/>
      <c r="E395" s="56"/>
      <c r="F395" s="56"/>
      <c r="G395" s="50"/>
      <c r="H395" s="45"/>
      <c r="I395" s="45"/>
    </row>
    <row r="396" spans="1:9" x14ac:dyDescent="0.25">
      <c r="A396" s="45"/>
      <c r="B396" s="45"/>
      <c r="C396" s="45"/>
      <c r="D396" s="45"/>
      <c r="E396" s="56"/>
      <c r="F396" s="56"/>
      <c r="G396" s="50"/>
      <c r="H396" s="45"/>
      <c r="I396" s="45"/>
    </row>
    <row r="397" spans="1:9" x14ac:dyDescent="0.25">
      <c r="A397" s="45"/>
      <c r="B397" s="45"/>
      <c r="C397" s="45"/>
      <c r="D397" s="45"/>
      <c r="E397" s="56"/>
      <c r="F397" s="56"/>
      <c r="G397" s="50"/>
      <c r="H397" s="45"/>
      <c r="I397" s="45"/>
    </row>
    <row r="398" spans="1:9" x14ac:dyDescent="0.25">
      <c r="A398" s="45"/>
      <c r="B398" s="45"/>
      <c r="C398" s="45"/>
      <c r="D398" s="45"/>
      <c r="E398" s="56"/>
      <c r="F398" s="56"/>
      <c r="G398" s="50"/>
      <c r="H398" s="45"/>
      <c r="I398" s="45"/>
    </row>
    <row r="399" spans="1:9" x14ac:dyDescent="0.25">
      <c r="A399" s="45"/>
      <c r="B399" s="45"/>
      <c r="C399" s="45"/>
      <c r="D399" s="45"/>
      <c r="E399" s="56"/>
      <c r="F399" s="56"/>
      <c r="G399" s="50"/>
      <c r="H399" s="45"/>
      <c r="I399" s="45"/>
    </row>
    <row r="400" spans="1:9" x14ac:dyDescent="0.25">
      <c r="A400" s="45"/>
      <c r="B400" s="45"/>
      <c r="C400" s="45"/>
      <c r="D400" s="45"/>
      <c r="E400" s="56"/>
      <c r="F400" s="56"/>
      <c r="G400" s="50"/>
      <c r="H400" s="45"/>
      <c r="I400" s="45"/>
    </row>
    <row r="401" spans="1:9" x14ac:dyDescent="0.25">
      <c r="A401" s="45"/>
      <c r="B401" s="45"/>
      <c r="C401" s="45"/>
      <c r="D401" s="45"/>
      <c r="E401" s="56"/>
      <c r="F401" s="56"/>
      <c r="G401" s="50"/>
      <c r="H401" s="45"/>
      <c r="I401" s="45"/>
    </row>
    <row r="402" spans="1:9" x14ac:dyDescent="0.25">
      <c r="A402" s="45"/>
      <c r="B402" s="45"/>
      <c r="C402" s="45"/>
      <c r="D402" s="45"/>
      <c r="E402" s="56"/>
      <c r="F402" s="56"/>
      <c r="G402" s="50"/>
      <c r="H402" s="45"/>
      <c r="I402" s="45"/>
    </row>
    <row r="403" spans="1:9" x14ac:dyDescent="0.25">
      <c r="A403" s="45"/>
      <c r="B403" s="45"/>
      <c r="C403" s="45"/>
      <c r="D403" s="45"/>
      <c r="E403" s="56"/>
      <c r="F403" s="56"/>
      <c r="G403" s="50"/>
      <c r="H403" s="45"/>
      <c r="I403" s="45"/>
    </row>
    <row r="404" spans="1:9" x14ac:dyDescent="0.25">
      <c r="A404" s="45"/>
      <c r="B404" s="45"/>
      <c r="C404" s="45"/>
      <c r="D404" s="45"/>
      <c r="E404" s="56"/>
      <c r="F404" s="56"/>
      <c r="G404" s="50"/>
      <c r="H404" s="45"/>
      <c r="I404" s="45"/>
    </row>
    <row r="405" spans="1:9" x14ac:dyDescent="0.25">
      <c r="A405" s="45"/>
      <c r="B405" s="45"/>
      <c r="C405" s="45"/>
      <c r="D405" s="45"/>
      <c r="E405" s="56"/>
      <c r="F405" s="56"/>
      <c r="G405" s="50"/>
      <c r="H405" s="45"/>
      <c r="I405" s="45"/>
    </row>
    <row r="406" spans="1:9" x14ac:dyDescent="0.25">
      <c r="A406" s="45"/>
      <c r="B406" s="45"/>
      <c r="C406" s="45"/>
      <c r="D406" s="45"/>
      <c r="E406" s="56"/>
      <c r="F406" s="56"/>
      <c r="G406" s="50"/>
      <c r="H406" s="45"/>
      <c r="I406" s="45"/>
    </row>
    <row r="407" spans="1:9" x14ac:dyDescent="0.25">
      <c r="A407" s="45"/>
      <c r="B407" s="45"/>
      <c r="C407" s="45"/>
      <c r="D407" s="45"/>
      <c r="E407" s="56"/>
      <c r="F407" s="56"/>
      <c r="G407" s="50"/>
      <c r="H407" s="45"/>
      <c r="I407" s="45"/>
    </row>
    <row r="408" spans="1:9" x14ac:dyDescent="0.25">
      <c r="A408" s="45"/>
      <c r="B408" s="45"/>
      <c r="C408" s="45"/>
      <c r="D408" s="45"/>
      <c r="E408" s="56"/>
      <c r="F408" s="56"/>
      <c r="G408" s="50"/>
      <c r="H408" s="45"/>
      <c r="I408" s="45"/>
    </row>
    <row r="409" spans="1:9" x14ac:dyDescent="0.25">
      <c r="A409" s="45"/>
      <c r="B409" s="45"/>
      <c r="C409" s="45"/>
      <c r="D409" s="45"/>
      <c r="E409" s="56"/>
      <c r="F409" s="56"/>
      <c r="G409" s="50"/>
      <c r="H409" s="45"/>
      <c r="I409" s="45"/>
    </row>
    <row r="410" spans="1:9" x14ac:dyDescent="0.25">
      <c r="A410" s="45"/>
      <c r="B410" s="45"/>
      <c r="C410" s="45"/>
      <c r="D410" s="45"/>
      <c r="E410" s="56"/>
      <c r="F410" s="56"/>
      <c r="G410" s="50"/>
      <c r="H410" s="45"/>
      <c r="I410" s="45"/>
    </row>
    <row r="411" spans="1:9" x14ac:dyDescent="0.25">
      <c r="A411" s="45"/>
      <c r="B411" s="45"/>
      <c r="C411" s="45"/>
      <c r="D411" s="45"/>
      <c r="E411" s="56"/>
      <c r="F411" s="56"/>
      <c r="G411" s="50"/>
      <c r="H411" s="45"/>
      <c r="I411" s="45"/>
    </row>
    <row r="412" spans="1:9" x14ac:dyDescent="0.25">
      <c r="A412" s="45"/>
      <c r="B412" s="45"/>
      <c r="C412" s="45"/>
      <c r="D412" s="45"/>
      <c r="E412" s="56"/>
      <c r="F412" s="56"/>
      <c r="G412" s="50"/>
      <c r="H412" s="45"/>
      <c r="I412" s="45"/>
    </row>
    <row r="413" spans="1:9" x14ac:dyDescent="0.25">
      <c r="A413" s="45"/>
      <c r="B413" s="45"/>
      <c r="C413" s="45"/>
      <c r="D413" s="45"/>
      <c r="E413" s="56"/>
      <c r="F413" s="56"/>
      <c r="G413" s="50"/>
      <c r="H413" s="45"/>
      <c r="I413" s="45"/>
    </row>
    <row r="414" spans="1:9" x14ac:dyDescent="0.25">
      <c r="A414" s="45"/>
      <c r="B414" s="45"/>
      <c r="C414" s="45"/>
      <c r="D414" s="45"/>
      <c r="E414" s="56"/>
      <c r="F414" s="56"/>
      <c r="G414" s="50"/>
      <c r="H414" s="45"/>
      <c r="I414" s="45"/>
    </row>
    <row r="415" spans="1:9" x14ac:dyDescent="0.25">
      <c r="A415" s="45"/>
      <c r="B415" s="45"/>
      <c r="C415" s="45"/>
      <c r="D415" s="45"/>
      <c r="E415" s="56"/>
      <c r="F415" s="56"/>
      <c r="G415" s="50"/>
      <c r="H415" s="45"/>
      <c r="I415" s="45"/>
    </row>
    <row r="416" spans="1:9" x14ac:dyDescent="0.25">
      <c r="A416" s="45"/>
      <c r="B416" s="45"/>
      <c r="C416" s="45"/>
      <c r="D416" s="45"/>
      <c r="E416" s="56"/>
      <c r="F416" s="56"/>
      <c r="G416" s="50"/>
      <c r="H416" s="45"/>
      <c r="I416" s="45"/>
    </row>
    <row r="417" spans="1:9" x14ac:dyDescent="0.25">
      <c r="A417" s="45"/>
      <c r="B417" s="45"/>
      <c r="C417" s="45"/>
      <c r="D417" s="45"/>
      <c r="E417" s="56"/>
      <c r="F417" s="56"/>
      <c r="G417" s="50"/>
      <c r="H417" s="45"/>
      <c r="I417" s="45"/>
    </row>
    <row r="418" spans="1:9" x14ac:dyDescent="0.25">
      <c r="A418" s="45"/>
      <c r="B418" s="45"/>
      <c r="C418" s="45"/>
      <c r="D418" s="45"/>
      <c r="E418" s="56"/>
      <c r="F418" s="56"/>
      <c r="G418" s="50"/>
      <c r="H418" s="45"/>
      <c r="I418" s="45"/>
    </row>
    <row r="419" spans="1:9" x14ac:dyDescent="0.25">
      <c r="A419" s="45"/>
      <c r="B419" s="45"/>
      <c r="C419" s="45"/>
      <c r="D419" s="45"/>
      <c r="E419" s="56"/>
      <c r="F419" s="56"/>
      <c r="G419" s="50"/>
      <c r="H419" s="45"/>
      <c r="I419" s="45"/>
    </row>
    <row r="420" spans="1:9" x14ac:dyDescent="0.25">
      <c r="A420" s="45"/>
      <c r="B420" s="45"/>
      <c r="C420" s="45"/>
      <c r="D420" s="45"/>
      <c r="E420" s="56"/>
      <c r="F420" s="56"/>
      <c r="G420" s="50"/>
      <c r="H420" s="45"/>
      <c r="I420" s="45"/>
    </row>
    <row r="421" spans="1:9" x14ac:dyDescent="0.25">
      <c r="A421" s="45"/>
      <c r="B421" s="45"/>
      <c r="C421" s="45"/>
      <c r="D421" s="45"/>
      <c r="E421" s="56"/>
      <c r="F421" s="56"/>
      <c r="G421" s="50"/>
      <c r="H421" s="45"/>
      <c r="I421" s="45"/>
    </row>
    <row r="422" spans="1:9" x14ac:dyDescent="0.25">
      <c r="A422" s="45"/>
      <c r="B422" s="45"/>
      <c r="C422" s="45"/>
      <c r="D422" s="45"/>
      <c r="E422" s="56"/>
      <c r="F422" s="56"/>
      <c r="G422" s="50"/>
      <c r="H422" s="45"/>
      <c r="I422" s="45"/>
    </row>
    <row r="423" spans="1:9" x14ac:dyDescent="0.25">
      <c r="A423" s="45"/>
      <c r="B423" s="45"/>
      <c r="C423" s="45"/>
      <c r="D423" s="45"/>
      <c r="E423" s="56"/>
      <c r="F423" s="56"/>
      <c r="G423" s="50"/>
      <c r="H423" s="45"/>
      <c r="I423" s="45"/>
    </row>
    <row r="424" spans="1:9" x14ac:dyDescent="0.25">
      <c r="A424" s="45"/>
      <c r="B424" s="45"/>
      <c r="C424" s="45"/>
      <c r="D424" s="45"/>
      <c r="E424" s="56"/>
      <c r="F424" s="56"/>
      <c r="G424" s="50"/>
      <c r="H424" s="45"/>
      <c r="I424" s="45"/>
    </row>
    <row r="425" spans="1:9" x14ac:dyDescent="0.25">
      <c r="A425" s="45"/>
      <c r="B425" s="45"/>
      <c r="C425" s="45"/>
      <c r="D425" s="45"/>
      <c r="E425" s="56"/>
      <c r="F425" s="56"/>
      <c r="G425" s="50"/>
      <c r="H425" s="45"/>
      <c r="I425" s="45"/>
    </row>
    <row r="426" spans="1:9" x14ac:dyDescent="0.25">
      <c r="A426" s="45"/>
      <c r="B426" s="45"/>
      <c r="C426" s="45"/>
      <c r="D426" s="45"/>
      <c r="E426" s="56"/>
      <c r="F426" s="56"/>
      <c r="G426" s="50"/>
      <c r="H426" s="45"/>
      <c r="I426" s="45"/>
    </row>
    <row r="427" spans="1:9" x14ac:dyDescent="0.25">
      <c r="A427" s="45"/>
      <c r="B427" s="45"/>
      <c r="C427" s="45"/>
      <c r="D427" s="45"/>
      <c r="E427" s="56"/>
      <c r="F427" s="56"/>
      <c r="G427" s="50"/>
      <c r="H427" s="45"/>
      <c r="I427" s="45"/>
    </row>
    <row r="428" spans="1:9" x14ac:dyDescent="0.25">
      <c r="A428" s="45"/>
      <c r="B428" s="45"/>
      <c r="C428" s="45"/>
      <c r="D428" s="45"/>
      <c r="E428" s="56"/>
      <c r="F428" s="56"/>
      <c r="G428" s="50"/>
      <c r="H428" s="45"/>
      <c r="I428" s="45"/>
    </row>
    <row r="429" spans="1:9" x14ac:dyDescent="0.25">
      <c r="A429" s="45"/>
      <c r="B429" s="45"/>
      <c r="C429" s="45"/>
      <c r="D429" s="45"/>
      <c r="E429" s="56"/>
      <c r="F429" s="56"/>
      <c r="G429" s="50"/>
      <c r="H429" s="45"/>
      <c r="I429" s="45"/>
    </row>
    <row r="430" spans="1:9" x14ac:dyDescent="0.25">
      <c r="A430" s="45"/>
      <c r="B430" s="45"/>
      <c r="C430" s="45"/>
      <c r="D430" s="45"/>
      <c r="E430" s="56"/>
      <c r="F430" s="56"/>
      <c r="G430" s="50"/>
      <c r="H430" s="45"/>
      <c r="I430" s="45"/>
    </row>
    <row r="431" spans="1:9" x14ac:dyDescent="0.25">
      <c r="A431" s="45"/>
      <c r="B431" s="45"/>
      <c r="C431" s="45"/>
      <c r="D431" s="45"/>
      <c r="E431" s="56"/>
      <c r="F431" s="56"/>
      <c r="G431" s="50"/>
      <c r="H431" s="45"/>
      <c r="I431" s="45"/>
    </row>
    <row r="432" spans="1:9" x14ac:dyDescent="0.25">
      <c r="A432" s="45"/>
      <c r="B432" s="45"/>
      <c r="C432" s="45"/>
      <c r="D432" s="45"/>
      <c r="E432" s="56"/>
      <c r="F432" s="56"/>
      <c r="G432" s="50"/>
      <c r="H432" s="45"/>
      <c r="I432" s="45"/>
    </row>
    <row r="433" spans="1:9" x14ac:dyDescent="0.25">
      <c r="A433" s="45"/>
      <c r="B433" s="45"/>
      <c r="C433" s="45"/>
      <c r="D433" s="45"/>
      <c r="E433" s="56"/>
      <c r="F433" s="56"/>
      <c r="G433" s="50"/>
      <c r="H433" s="45"/>
      <c r="I433" s="45"/>
    </row>
    <row r="434" spans="1:9" x14ac:dyDescent="0.25">
      <c r="A434" s="45"/>
      <c r="B434" s="45"/>
      <c r="C434" s="45"/>
      <c r="D434" s="45"/>
      <c r="E434" s="56"/>
      <c r="F434" s="56"/>
      <c r="G434" s="50"/>
      <c r="H434" s="45"/>
      <c r="I434" s="45"/>
    </row>
    <row r="435" spans="1:9" x14ac:dyDescent="0.25">
      <c r="A435" s="45"/>
      <c r="B435" s="45"/>
      <c r="C435" s="45"/>
      <c r="D435" s="45"/>
      <c r="E435" s="56"/>
      <c r="F435" s="56"/>
      <c r="G435" s="50"/>
      <c r="H435" s="45"/>
      <c r="I435" s="45"/>
    </row>
    <row r="436" spans="1:9" x14ac:dyDescent="0.25">
      <c r="A436" s="45"/>
      <c r="B436" s="45"/>
      <c r="C436" s="45"/>
      <c r="D436" s="45"/>
      <c r="E436" s="56"/>
      <c r="F436" s="56"/>
      <c r="G436" s="50"/>
      <c r="H436" s="45"/>
      <c r="I436" s="45"/>
    </row>
    <row r="437" spans="1:9" x14ac:dyDescent="0.25">
      <c r="A437" s="45"/>
      <c r="B437" s="45"/>
      <c r="C437" s="45"/>
      <c r="D437" s="45"/>
      <c r="E437" s="56"/>
      <c r="F437" s="56"/>
      <c r="G437" s="50"/>
      <c r="H437" s="45"/>
      <c r="I437" s="45"/>
    </row>
    <row r="438" spans="1:9" x14ac:dyDescent="0.25">
      <c r="A438" s="45"/>
      <c r="B438" s="45"/>
      <c r="C438" s="45"/>
      <c r="D438" s="45"/>
      <c r="E438" s="56"/>
      <c r="F438" s="56"/>
      <c r="G438" s="50"/>
      <c r="H438" s="45"/>
      <c r="I438" s="45"/>
    </row>
    <row r="439" spans="1:9" x14ac:dyDescent="0.25">
      <c r="A439" s="45"/>
      <c r="B439" s="45"/>
      <c r="C439" s="45"/>
      <c r="D439" s="45"/>
      <c r="E439" s="56"/>
      <c r="F439" s="56"/>
      <c r="G439" s="50"/>
      <c r="H439" s="45"/>
      <c r="I439" s="45"/>
    </row>
    <row r="440" spans="1:9" x14ac:dyDescent="0.25">
      <c r="A440" s="45"/>
      <c r="B440" s="45"/>
      <c r="C440" s="45"/>
      <c r="D440" s="45"/>
      <c r="E440" s="56"/>
      <c r="F440" s="56"/>
      <c r="G440" s="50"/>
      <c r="H440" s="45"/>
      <c r="I440" s="45"/>
    </row>
    <row r="441" spans="1:9" x14ac:dyDescent="0.25">
      <c r="A441" s="45"/>
      <c r="B441" s="45"/>
      <c r="C441" s="45"/>
      <c r="D441" s="45"/>
      <c r="E441" s="56"/>
      <c r="F441" s="56"/>
      <c r="G441" s="50"/>
      <c r="H441" s="45"/>
      <c r="I441" s="45"/>
    </row>
    <row r="442" spans="1:9" x14ac:dyDescent="0.25">
      <c r="A442" s="45"/>
      <c r="B442" s="45"/>
      <c r="C442" s="45"/>
      <c r="D442" s="45"/>
      <c r="E442" s="56"/>
      <c r="F442" s="56"/>
      <c r="G442" s="50"/>
      <c r="H442" s="45"/>
      <c r="I442" s="45"/>
    </row>
    <row r="443" spans="1:9" x14ac:dyDescent="0.25">
      <c r="A443" s="45"/>
      <c r="B443" s="45"/>
      <c r="C443" s="45"/>
      <c r="D443" s="45"/>
      <c r="E443" s="56"/>
      <c r="F443" s="56"/>
      <c r="G443" s="50"/>
      <c r="H443" s="45"/>
      <c r="I443" s="45"/>
    </row>
    <row r="444" spans="1:9" x14ac:dyDescent="0.25">
      <c r="A444" s="45"/>
      <c r="B444" s="45"/>
      <c r="C444" s="45"/>
      <c r="D444" s="45"/>
      <c r="E444" s="56"/>
      <c r="F444" s="56"/>
      <c r="G444" s="50"/>
      <c r="H444" s="45"/>
      <c r="I444" s="45"/>
    </row>
    <row r="445" spans="1:9" x14ac:dyDescent="0.25">
      <c r="A445" s="45"/>
      <c r="B445" s="45"/>
      <c r="C445" s="45"/>
      <c r="D445" s="45"/>
      <c r="E445" s="56"/>
      <c r="F445" s="56"/>
      <c r="G445" s="50"/>
      <c r="H445" s="45"/>
      <c r="I445" s="45"/>
    </row>
    <row r="446" spans="1:9" x14ac:dyDescent="0.25">
      <c r="A446" s="45"/>
      <c r="B446" s="45"/>
      <c r="C446" s="45"/>
      <c r="D446" s="45"/>
      <c r="E446" s="56"/>
      <c r="F446" s="56"/>
      <c r="G446" s="50"/>
      <c r="H446" s="45"/>
      <c r="I446" s="45"/>
    </row>
    <row r="447" spans="1:9" x14ac:dyDescent="0.25">
      <c r="A447" s="45"/>
      <c r="B447" s="45"/>
      <c r="C447" s="45"/>
      <c r="D447" s="45"/>
      <c r="E447" s="56"/>
      <c r="F447" s="56"/>
      <c r="G447" s="50"/>
      <c r="H447" s="45"/>
      <c r="I447" s="45"/>
    </row>
    <row r="448" spans="1:9" x14ac:dyDescent="0.25">
      <c r="A448" s="45"/>
      <c r="B448" s="45"/>
      <c r="C448" s="45"/>
      <c r="D448" s="45"/>
      <c r="E448" s="56"/>
      <c r="F448" s="56"/>
      <c r="G448" s="50"/>
      <c r="H448" s="45"/>
      <c r="I448" s="45"/>
    </row>
    <row r="449" spans="1:9" x14ac:dyDescent="0.25">
      <c r="A449" s="45"/>
      <c r="B449" s="45"/>
      <c r="C449" s="45"/>
      <c r="D449" s="45"/>
      <c r="E449" s="56"/>
      <c r="F449" s="56"/>
      <c r="G449" s="50"/>
      <c r="H449" s="45"/>
      <c r="I449" s="45"/>
    </row>
    <row r="450" spans="1:9" x14ac:dyDescent="0.25">
      <c r="A450" s="45"/>
      <c r="B450" s="45"/>
      <c r="C450" s="45"/>
      <c r="D450" s="45"/>
      <c r="E450" s="56"/>
      <c r="F450" s="56"/>
      <c r="G450" s="50"/>
      <c r="H450" s="45"/>
      <c r="I450" s="45"/>
    </row>
    <row r="451" spans="1:9" x14ac:dyDescent="0.25">
      <c r="A451" s="45"/>
      <c r="B451" s="45"/>
      <c r="C451" s="45"/>
      <c r="D451" s="45"/>
      <c r="E451" s="56"/>
      <c r="F451" s="56"/>
      <c r="G451" s="50"/>
      <c r="H451" s="45"/>
      <c r="I451" s="45"/>
    </row>
    <row r="452" spans="1:9" x14ac:dyDescent="0.25">
      <c r="A452" s="45"/>
      <c r="B452" s="45"/>
      <c r="C452" s="45"/>
      <c r="D452" s="45"/>
      <c r="E452" s="56"/>
      <c r="F452" s="56"/>
      <c r="G452" s="50"/>
      <c r="H452" s="45"/>
      <c r="I452" s="45"/>
    </row>
    <row r="453" spans="1:9" x14ac:dyDescent="0.25">
      <c r="A453" s="45"/>
      <c r="B453" s="45"/>
      <c r="C453" s="45"/>
      <c r="D453" s="45"/>
      <c r="E453" s="56"/>
      <c r="F453" s="56"/>
      <c r="G453" s="50"/>
      <c r="H453" s="45"/>
      <c r="I453" s="45"/>
    </row>
    <row r="454" spans="1:9" x14ac:dyDescent="0.25">
      <c r="A454" s="45"/>
      <c r="B454" s="45"/>
      <c r="C454" s="45"/>
      <c r="D454" s="45"/>
      <c r="E454" s="56"/>
      <c r="F454" s="56"/>
      <c r="G454" s="50"/>
      <c r="H454" s="45"/>
      <c r="I454" s="45"/>
    </row>
    <row r="455" spans="1:9" x14ac:dyDescent="0.25">
      <c r="A455" s="45"/>
      <c r="B455" s="45"/>
      <c r="C455" s="45"/>
      <c r="D455" s="45"/>
      <c r="E455" s="56"/>
      <c r="F455" s="56"/>
      <c r="G455" s="50"/>
      <c r="H455" s="45"/>
      <c r="I455" s="45"/>
    </row>
    <row r="456" spans="1:9" x14ac:dyDescent="0.25">
      <c r="A456" s="45"/>
      <c r="B456" s="45"/>
      <c r="C456" s="45"/>
      <c r="D456" s="45"/>
      <c r="E456" s="56"/>
      <c r="F456" s="56"/>
      <c r="G456" s="50"/>
      <c r="H456" s="45"/>
      <c r="I456" s="45"/>
    </row>
    <row r="457" spans="1:9" x14ac:dyDescent="0.25">
      <c r="A457" s="45"/>
      <c r="B457" s="45"/>
      <c r="C457" s="45"/>
      <c r="D457" s="45"/>
      <c r="E457" s="56"/>
      <c r="F457" s="56"/>
      <c r="G457" s="50"/>
      <c r="H457" s="45"/>
      <c r="I457" s="45"/>
    </row>
    <row r="458" spans="1:9" x14ac:dyDescent="0.25">
      <c r="A458" s="45"/>
      <c r="B458" s="45"/>
      <c r="C458" s="45"/>
      <c r="D458" s="45"/>
      <c r="E458" s="56"/>
      <c r="F458" s="56"/>
      <c r="G458" s="50"/>
      <c r="H458" s="45"/>
      <c r="I458" s="45"/>
    </row>
    <row r="459" spans="1:9" x14ac:dyDescent="0.25">
      <c r="A459" s="45"/>
      <c r="B459" s="45"/>
      <c r="C459" s="45"/>
      <c r="D459" s="45"/>
      <c r="E459" s="56"/>
      <c r="F459" s="56"/>
      <c r="G459" s="50"/>
      <c r="H459" s="45"/>
      <c r="I459" s="45"/>
    </row>
    <row r="460" spans="1:9" x14ac:dyDescent="0.25">
      <c r="A460" s="45"/>
      <c r="B460" s="45"/>
      <c r="C460" s="45"/>
      <c r="D460" s="45"/>
      <c r="E460" s="56"/>
      <c r="F460" s="56"/>
      <c r="G460" s="50"/>
      <c r="H460" s="45"/>
      <c r="I460" s="45"/>
    </row>
    <row r="461" spans="1:9" x14ac:dyDescent="0.25">
      <c r="A461" s="45"/>
      <c r="B461" s="45"/>
      <c r="C461" s="45"/>
      <c r="D461" s="45"/>
      <c r="E461" s="56"/>
      <c r="F461" s="56"/>
      <c r="G461" s="50"/>
      <c r="H461" s="45"/>
      <c r="I461" s="45"/>
    </row>
    <row r="462" spans="1:9" x14ac:dyDescent="0.25">
      <c r="A462" s="45"/>
      <c r="B462" s="45"/>
      <c r="C462" s="45"/>
      <c r="D462" s="45"/>
      <c r="E462" s="56"/>
      <c r="F462" s="56"/>
      <c r="G462" s="50"/>
      <c r="H462" s="45"/>
      <c r="I462" s="45"/>
    </row>
    <row r="463" spans="1:9" x14ac:dyDescent="0.25">
      <c r="A463" s="45"/>
      <c r="B463" s="45"/>
      <c r="C463" s="45"/>
      <c r="D463" s="45"/>
      <c r="E463" s="56"/>
      <c r="F463" s="56"/>
      <c r="G463" s="50"/>
      <c r="H463" s="45"/>
      <c r="I463" s="45"/>
    </row>
    <row r="464" spans="1:9" x14ac:dyDescent="0.25">
      <c r="A464" s="45"/>
      <c r="B464" s="45"/>
      <c r="C464" s="45"/>
      <c r="D464" s="45"/>
      <c r="E464" s="56"/>
      <c r="F464" s="56"/>
      <c r="G464" s="50"/>
      <c r="H464" s="45"/>
      <c r="I464" s="45"/>
    </row>
    <row r="465" spans="1:9" x14ac:dyDescent="0.25">
      <c r="A465" s="45"/>
      <c r="B465" s="45"/>
      <c r="C465" s="45"/>
      <c r="D465" s="45"/>
      <c r="E465" s="56"/>
      <c r="F465" s="56"/>
      <c r="G465" s="50"/>
      <c r="H465" s="45"/>
      <c r="I465" s="45"/>
    </row>
    <row r="466" spans="1:9" x14ac:dyDescent="0.25">
      <c r="A466" s="45"/>
      <c r="B466" s="45"/>
      <c r="C466" s="45"/>
      <c r="D466" s="45"/>
      <c r="E466" s="56"/>
      <c r="F466" s="56"/>
      <c r="G466" s="50"/>
      <c r="H466" s="45"/>
      <c r="I466" s="45"/>
    </row>
    <row r="467" spans="1:9" x14ac:dyDescent="0.25">
      <c r="A467" s="45"/>
      <c r="B467" s="45"/>
      <c r="C467" s="45"/>
      <c r="D467" s="45"/>
      <c r="E467" s="56"/>
      <c r="F467" s="56"/>
      <c r="G467" s="50"/>
      <c r="H467" s="45"/>
      <c r="I467" s="45"/>
    </row>
    <row r="468" spans="1:9" x14ac:dyDescent="0.25">
      <c r="A468" s="45"/>
      <c r="B468" s="45"/>
      <c r="C468" s="45"/>
      <c r="D468" s="45"/>
      <c r="E468" s="56"/>
      <c r="F468" s="56"/>
      <c r="G468" s="50"/>
      <c r="H468" s="45"/>
      <c r="I468" s="45"/>
    </row>
    <row r="469" spans="1:9" x14ac:dyDescent="0.25">
      <c r="A469" s="45"/>
      <c r="B469" s="45"/>
      <c r="C469" s="45"/>
      <c r="D469" s="45"/>
      <c r="E469" s="56"/>
      <c r="F469" s="56"/>
      <c r="G469" s="50"/>
      <c r="H469" s="45"/>
      <c r="I469" s="45"/>
    </row>
    <row r="470" spans="1:9" x14ac:dyDescent="0.25">
      <c r="A470" s="45"/>
      <c r="B470" s="45"/>
      <c r="C470" s="45"/>
      <c r="D470" s="45"/>
      <c r="E470" s="56"/>
      <c r="F470" s="56"/>
      <c r="G470" s="50"/>
      <c r="H470" s="45"/>
      <c r="I470" s="45"/>
    </row>
    <row r="471" spans="1:9" x14ac:dyDescent="0.25">
      <c r="A471" s="45"/>
      <c r="B471" s="45"/>
      <c r="C471" s="45"/>
      <c r="D471" s="45"/>
      <c r="E471" s="56"/>
      <c r="F471" s="56"/>
      <c r="G471" s="50"/>
      <c r="H471" s="45"/>
      <c r="I471" s="45"/>
    </row>
    <row r="472" spans="1:9" x14ac:dyDescent="0.25">
      <c r="A472" s="45"/>
      <c r="B472" s="45"/>
      <c r="C472" s="45"/>
      <c r="D472" s="45"/>
      <c r="E472" s="56"/>
      <c r="F472" s="56"/>
      <c r="G472" s="50"/>
      <c r="H472" s="45"/>
      <c r="I472" s="45"/>
    </row>
    <row r="473" spans="1:9" x14ac:dyDescent="0.25">
      <c r="A473" s="45"/>
      <c r="B473" s="45"/>
      <c r="C473" s="45"/>
      <c r="D473" s="45"/>
      <c r="E473" s="56"/>
      <c r="F473" s="56"/>
      <c r="G473" s="50"/>
      <c r="H473" s="45"/>
      <c r="I473" s="45"/>
    </row>
    <row r="474" spans="1:9" x14ac:dyDescent="0.25">
      <c r="A474" s="45"/>
      <c r="B474" s="45"/>
      <c r="C474" s="45"/>
      <c r="D474" s="45"/>
      <c r="E474" s="56"/>
      <c r="F474" s="56"/>
      <c r="G474" s="50"/>
      <c r="H474" s="45"/>
      <c r="I474" s="45"/>
    </row>
    <row r="475" spans="1:9" x14ac:dyDescent="0.25">
      <c r="A475" s="45"/>
      <c r="B475" s="45"/>
      <c r="C475" s="45"/>
      <c r="D475" s="45"/>
      <c r="E475" s="56"/>
      <c r="F475" s="56"/>
      <c r="G475" s="50"/>
      <c r="H475" s="45"/>
      <c r="I475" s="45"/>
    </row>
    <row r="476" spans="1:9" x14ac:dyDescent="0.25">
      <c r="A476" s="45"/>
      <c r="B476" s="45"/>
      <c r="C476" s="45"/>
      <c r="D476" s="45"/>
      <c r="E476" s="56"/>
      <c r="F476" s="56"/>
      <c r="G476" s="50"/>
      <c r="H476" s="45"/>
      <c r="I476" s="45"/>
    </row>
    <row r="477" spans="1:9" x14ac:dyDescent="0.25">
      <c r="A477" s="45"/>
      <c r="B477" s="45"/>
      <c r="C477" s="45"/>
      <c r="D477" s="45"/>
      <c r="E477" s="56"/>
      <c r="F477" s="56"/>
      <c r="G477" s="50"/>
      <c r="H477" s="45"/>
      <c r="I477" s="45"/>
    </row>
    <row r="478" spans="1:9" x14ac:dyDescent="0.25">
      <c r="A478" s="45"/>
      <c r="B478" s="45"/>
      <c r="C478" s="45"/>
      <c r="D478" s="45"/>
      <c r="E478" s="56"/>
      <c r="F478" s="56"/>
      <c r="G478" s="50"/>
      <c r="H478" s="45"/>
      <c r="I478" s="45"/>
    </row>
    <row r="479" spans="1:9" x14ac:dyDescent="0.25">
      <c r="A479" s="45"/>
      <c r="B479" s="45"/>
      <c r="C479" s="45"/>
      <c r="D479" s="45"/>
      <c r="E479" s="56"/>
      <c r="F479" s="56"/>
      <c r="G479" s="50"/>
      <c r="H479" s="45"/>
      <c r="I479" s="45"/>
    </row>
    <row r="480" spans="1:9" x14ac:dyDescent="0.25">
      <c r="A480" s="45"/>
      <c r="B480" s="45"/>
      <c r="C480" s="45"/>
      <c r="D480" s="45"/>
      <c r="E480" s="56"/>
      <c r="F480" s="56"/>
      <c r="G480" s="50"/>
      <c r="H480" s="45"/>
      <c r="I480" s="45"/>
    </row>
    <row r="481" spans="1:9" x14ac:dyDescent="0.25">
      <c r="A481" s="45"/>
      <c r="B481" s="45"/>
      <c r="C481" s="45"/>
      <c r="D481" s="45"/>
      <c r="E481" s="56"/>
      <c r="F481" s="56"/>
      <c r="G481" s="50"/>
      <c r="H481" s="45"/>
      <c r="I481" s="45"/>
    </row>
    <row r="482" spans="1:9" x14ac:dyDescent="0.25">
      <c r="A482" s="45"/>
      <c r="B482" s="45"/>
      <c r="C482" s="45"/>
      <c r="D482" s="45"/>
      <c r="E482" s="56"/>
      <c r="F482" s="56"/>
      <c r="G482" s="50"/>
      <c r="H482" s="45"/>
      <c r="I482" s="45"/>
    </row>
    <row r="483" spans="1:9" x14ac:dyDescent="0.25">
      <c r="A483" s="45"/>
      <c r="B483" s="45"/>
      <c r="C483" s="45"/>
      <c r="D483" s="45"/>
      <c r="E483" s="56"/>
      <c r="F483" s="56"/>
      <c r="G483" s="50"/>
      <c r="H483" s="45"/>
      <c r="I483" s="45"/>
    </row>
    <row r="484" spans="1:9" x14ac:dyDescent="0.25">
      <c r="A484" s="45"/>
      <c r="B484" s="45"/>
      <c r="C484" s="45"/>
      <c r="D484" s="45"/>
      <c r="E484" s="56"/>
      <c r="F484" s="56"/>
      <c r="G484" s="50"/>
      <c r="H484" s="45"/>
      <c r="I484" s="45"/>
    </row>
    <row r="485" spans="1:9" x14ac:dyDescent="0.25">
      <c r="A485" s="45"/>
      <c r="B485" s="45"/>
      <c r="C485" s="45"/>
      <c r="D485" s="45"/>
      <c r="E485" s="56"/>
      <c r="F485" s="56"/>
      <c r="G485" s="50"/>
      <c r="H485" s="45"/>
      <c r="I485" s="45"/>
    </row>
    <row r="486" spans="1:9" x14ac:dyDescent="0.25">
      <c r="A486" s="45"/>
      <c r="B486" s="45"/>
      <c r="C486" s="45"/>
      <c r="D486" s="45"/>
      <c r="E486" s="56"/>
      <c r="F486" s="56"/>
      <c r="G486" s="50"/>
      <c r="H486" s="45"/>
      <c r="I486" s="45"/>
    </row>
    <row r="487" spans="1:9" x14ac:dyDescent="0.25">
      <c r="A487" s="45"/>
      <c r="B487" s="45"/>
      <c r="C487" s="45"/>
      <c r="D487" s="45"/>
      <c r="E487" s="56"/>
      <c r="F487" s="56"/>
      <c r="G487" s="50"/>
      <c r="H487" s="45"/>
      <c r="I487" s="45"/>
    </row>
    <row r="488" spans="1:9" x14ac:dyDescent="0.25">
      <c r="A488" s="45"/>
      <c r="B488" s="45"/>
      <c r="C488" s="45"/>
      <c r="D488" s="45"/>
      <c r="E488" s="56"/>
      <c r="F488" s="56"/>
      <c r="G488" s="50"/>
      <c r="H488" s="45"/>
      <c r="I488" s="45"/>
    </row>
    <row r="489" spans="1:9" x14ac:dyDescent="0.25">
      <c r="A489" s="45"/>
      <c r="B489" s="45"/>
      <c r="C489" s="45"/>
      <c r="D489" s="45"/>
      <c r="E489" s="56"/>
      <c r="F489" s="56"/>
      <c r="G489" s="50"/>
      <c r="H489" s="45"/>
      <c r="I489" s="45"/>
    </row>
    <row r="490" spans="1:9" x14ac:dyDescent="0.25">
      <c r="A490" s="45"/>
      <c r="B490" s="45"/>
      <c r="C490" s="45"/>
      <c r="D490" s="45"/>
      <c r="E490" s="56"/>
      <c r="F490" s="56"/>
      <c r="G490" s="50"/>
      <c r="H490" s="45"/>
      <c r="I490" s="45"/>
    </row>
    <row r="491" spans="1:9" x14ac:dyDescent="0.25">
      <c r="A491" s="45"/>
      <c r="B491" s="45"/>
      <c r="C491" s="45"/>
      <c r="D491" s="45"/>
      <c r="E491" s="56"/>
      <c r="F491" s="56"/>
      <c r="G491" s="50"/>
      <c r="H491" s="45"/>
      <c r="I491" s="45"/>
    </row>
    <row r="492" spans="1:9" x14ac:dyDescent="0.25">
      <c r="A492" s="45"/>
      <c r="B492" s="45"/>
      <c r="C492" s="45"/>
      <c r="D492" s="45"/>
      <c r="E492" s="56"/>
      <c r="F492" s="56"/>
      <c r="G492" s="50"/>
      <c r="H492" s="45"/>
      <c r="I492" s="45"/>
    </row>
    <row r="493" spans="1:9" x14ac:dyDescent="0.25">
      <c r="A493" s="45"/>
      <c r="B493" s="45"/>
      <c r="C493" s="45"/>
      <c r="D493" s="45"/>
      <c r="E493" s="56"/>
      <c r="F493" s="56"/>
      <c r="G493" s="50"/>
      <c r="H493" s="45"/>
      <c r="I493" s="45"/>
    </row>
    <row r="494" spans="1:9" x14ac:dyDescent="0.25">
      <c r="A494" s="45"/>
      <c r="B494" s="45"/>
      <c r="C494" s="45"/>
      <c r="D494" s="45"/>
      <c r="E494" s="56"/>
      <c r="F494" s="56"/>
      <c r="G494" s="50"/>
      <c r="H494" s="45"/>
      <c r="I494" s="45"/>
    </row>
    <row r="495" spans="1:9" x14ac:dyDescent="0.25">
      <c r="A495" s="45"/>
      <c r="B495" s="45"/>
      <c r="C495" s="45"/>
      <c r="D495" s="45"/>
      <c r="E495" s="56"/>
      <c r="F495" s="56"/>
      <c r="G495" s="50"/>
      <c r="H495" s="45"/>
      <c r="I495" s="45"/>
    </row>
    <row r="496" spans="1:9" x14ac:dyDescent="0.25">
      <c r="A496" s="45"/>
      <c r="B496" s="45"/>
      <c r="C496" s="45"/>
      <c r="D496" s="45"/>
      <c r="E496" s="56"/>
      <c r="F496" s="56"/>
      <c r="G496" s="50"/>
      <c r="H496" s="45"/>
      <c r="I496" s="45"/>
    </row>
    <row r="497" spans="1:9" x14ac:dyDescent="0.25">
      <c r="A497" s="45"/>
      <c r="B497" s="45"/>
      <c r="C497" s="45"/>
      <c r="D497" s="45"/>
      <c r="E497" s="56"/>
      <c r="F497" s="56"/>
      <c r="G497" s="50"/>
      <c r="H497" s="45"/>
      <c r="I497" s="45"/>
    </row>
    <row r="498" spans="1:9" x14ac:dyDescent="0.25">
      <c r="A498" s="45"/>
      <c r="B498" s="45"/>
      <c r="C498" s="45"/>
      <c r="D498" s="45"/>
      <c r="E498" s="56"/>
      <c r="F498" s="56"/>
      <c r="G498" s="50"/>
      <c r="H498" s="45"/>
      <c r="I498" s="45"/>
    </row>
    <row r="499" spans="1:9" x14ac:dyDescent="0.25">
      <c r="A499" s="45"/>
      <c r="B499" s="45"/>
      <c r="C499" s="45"/>
      <c r="D499" s="45"/>
      <c r="E499" s="56"/>
      <c r="F499" s="56"/>
      <c r="G499" s="50"/>
      <c r="H499" s="45"/>
      <c r="I499" s="45"/>
    </row>
    <row r="500" spans="1:9" x14ac:dyDescent="0.25">
      <c r="A500" s="45"/>
      <c r="B500" s="45"/>
      <c r="C500" s="45"/>
      <c r="D500" s="45"/>
      <c r="E500" s="56"/>
      <c r="F500" s="56"/>
      <c r="G500" s="50"/>
      <c r="H500" s="45"/>
      <c r="I500" s="45"/>
    </row>
    <row r="501" spans="1:9" x14ac:dyDescent="0.25">
      <c r="A501" s="45"/>
      <c r="B501" s="45"/>
      <c r="C501" s="45"/>
      <c r="D501" s="45"/>
      <c r="E501" s="56"/>
      <c r="F501" s="56"/>
      <c r="G501" s="50"/>
      <c r="H501" s="45"/>
      <c r="I501" s="45"/>
    </row>
    <row r="502" spans="1:9" x14ac:dyDescent="0.25">
      <c r="A502" s="45"/>
      <c r="B502" s="45"/>
      <c r="C502" s="45"/>
      <c r="D502" s="45"/>
      <c r="E502" s="56"/>
      <c r="F502" s="56"/>
      <c r="G502" s="50"/>
      <c r="H502" s="45"/>
      <c r="I502" s="45"/>
    </row>
    <row r="503" spans="1:9" x14ac:dyDescent="0.25">
      <c r="A503" s="45"/>
      <c r="B503" s="45"/>
      <c r="C503" s="45"/>
      <c r="D503" s="45"/>
      <c r="E503" s="56"/>
      <c r="F503" s="56"/>
      <c r="G503" s="50"/>
      <c r="H503" s="45"/>
      <c r="I503" s="45"/>
    </row>
    <row r="504" spans="1:9" x14ac:dyDescent="0.25">
      <c r="A504" s="45"/>
      <c r="B504" s="45"/>
      <c r="C504" s="45"/>
      <c r="D504" s="45"/>
      <c r="E504" s="56"/>
      <c r="F504" s="56"/>
      <c r="G504" s="50"/>
      <c r="H504" s="45"/>
      <c r="I504" s="45"/>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00"/>
  <sheetViews>
    <sheetView workbookViewId="0">
      <selection sqref="A1:H1"/>
    </sheetView>
  </sheetViews>
  <sheetFormatPr defaultRowHeight="15" x14ac:dyDescent="0.25"/>
  <cols>
    <col min="1" max="1" width="5" customWidth="1"/>
    <col min="2" max="2" width="3" customWidth="1"/>
    <col min="3" max="3" width="6" customWidth="1"/>
    <col min="4" max="4" width="35" bestFit="1" customWidth="1"/>
    <col min="5" max="5" width="39.140625" customWidth="1"/>
    <col min="6" max="6" width="81.140625" customWidth="1"/>
    <col min="7" max="7" width="13.85546875" customWidth="1"/>
    <col min="8" max="8" width="12" customWidth="1"/>
    <col min="9" max="9" width="12" style="32" bestFit="1" customWidth="1"/>
    <col min="10" max="10" width="12" style="19" bestFit="1" customWidth="1"/>
    <col min="11" max="11" width="12" customWidth="1"/>
  </cols>
  <sheetData>
    <row r="1" spans="1:10" ht="126" x14ac:dyDescent="0.25">
      <c r="A1" s="62" t="s">
        <v>2</v>
      </c>
      <c r="B1" s="12" t="s">
        <v>3</v>
      </c>
      <c r="C1" s="12" t="s">
        <v>4</v>
      </c>
      <c r="D1" s="12" t="s">
        <v>5</v>
      </c>
      <c r="E1" s="12" t="s">
        <v>6</v>
      </c>
      <c r="F1" s="12" t="s">
        <v>7</v>
      </c>
      <c r="G1" s="13" t="s">
        <v>8</v>
      </c>
      <c r="H1" s="14" t="s">
        <v>32</v>
      </c>
      <c r="I1" s="31" t="s">
        <v>16</v>
      </c>
      <c r="J1" s="58" t="s">
        <v>30</v>
      </c>
    </row>
    <row r="2" spans="1:10" x14ac:dyDescent="0.25">
      <c r="A2" s="27" t="s">
        <v>718</v>
      </c>
      <c r="B2">
        <v>3</v>
      </c>
      <c r="C2">
        <v>87914</v>
      </c>
      <c r="D2" t="s">
        <v>33</v>
      </c>
      <c r="E2" t="s">
        <v>34</v>
      </c>
      <c r="F2" s="1" t="s">
        <v>35</v>
      </c>
      <c r="I2" s="32">
        <f t="shared" ref="I2:I3" si="0">IF(G2="",H2,G2)</f>
        <v>0</v>
      </c>
      <c r="J2" s="57">
        <f>IF(G2&lt;&gt;0,G2,H2)</f>
        <v>0</v>
      </c>
    </row>
    <row r="3" spans="1:10" x14ac:dyDescent="0.25">
      <c r="A3" s="27" t="s">
        <v>718</v>
      </c>
      <c r="B3">
        <v>3</v>
      </c>
      <c r="C3">
        <v>87915</v>
      </c>
      <c r="D3" t="s">
        <v>36</v>
      </c>
      <c r="E3" t="s">
        <v>34</v>
      </c>
      <c r="F3" t="s">
        <v>37</v>
      </c>
      <c r="I3" s="32">
        <f t="shared" si="0"/>
        <v>0</v>
      </c>
      <c r="J3" s="57">
        <f t="shared" ref="J3:J66" si="1">IF(G3&lt;&gt;0,G3,H3)</f>
        <v>0</v>
      </c>
    </row>
    <row r="4" spans="1:10" x14ac:dyDescent="0.25">
      <c r="A4" s="27" t="s">
        <v>718</v>
      </c>
      <c r="B4">
        <v>3</v>
      </c>
      <c r="C4">
        <v>87916</v>
      </c>
      <c r="D4" t="s">
        <v>38</v>
      </c>
      <c r="E4" t="s">
        <v>34</v>
      </c>
      <c r="F4" t="s">
        <v>39</v>
      </c>
      <c r="I4" s="32">
        <f>IF(G4="",H4,G4)</f>
        <v>0</v>
      </c>
      <c r="J4" s="57">
        <f t="shared" si="1"/>
        <v>0</v>
      </c>
    </row>
    <row r="5" spans="1:10" x14ac:dyDescent="0.25">
      <c r="A5" s="27" t="s">
        <v>718</v>
      </c>
      <c r="B5">
        <v>3</v>
      </c>
      <c r="C5">
        <v>87917</v>
      </c>
      <c r="D5" t="s">
        <v>40</v>
      </c>
      <c r="E5" t="s">
        <v>34</v>
      </c>
      <c r="F5" t="s">
        <v>41</v>
      </c>
      <c r="I5" s="32">
        <f t="shared" ref="I5:I68" si="2">IF(G5="",H5,G5)</f>
        <v>0</v>
      </c>
      <c r="J5" s="57">
        <f t="shared" si="1"/>
        <v>0</v>
      </c>
    </row>
    <row r="6" spans="1:10" x14ac:dyDescent="0.25">
      <c r="A6" s="27">
        <v>1998</v>
      </c>
      <c r="B6">
        <v>7</v>
      </c>
      <c r="C6">
        <v>8410</v>
      </c>
      <c r="D6" t="s">
        <v>42</v>
      </c>
      <c r="E6" t="s">
        <v>43</v>
      </c>
      <c r="F6" t="s">
        <v>44</v>
      </c>
      <c r="G6" s="26">
        <v>13888653</v>
      </c>
      <c r="H6">
        <v>15926877.4</v>
      </c>
      <c r="I6" s="32">
        <f t="shared" si="2"/>
        <v>13888653</v>
      </c>
      <c r="J6" s="57">
        <f t="shared" si="1"/>
        <v>13888653</v>
      </c>
    </row>
    <row r="7" spans="1:10" x14ac:dyDescent="0.25">
      <c r="A7" s="27">
        <v>2000</v>
      </c>
      <c r="B7">
        <v>3</v>
      </c>
      <c r="C7">
        <v>18200</v>
      </c>
      <c r="D7" t="s">
        <v>45</v>
      </c>
      <c r="E7" t="s">
        <v>46</v>
      </c>
      <c r="F7" t="s">
        <v>47</v>
      </c>
      <c r="G7" s="26">
        <v>17312975</v>
      </c>
      <c r="H7">
        <v>21362542.210000001</v>
      </c>
      <c r="I7" s="32">
        <f t="shared" si="2"/>
        <v>17312975</v>
      </c>
      <c r="J7" s="57">
        <f t="shared" si="1"/>
        <v>17312975</v>
      </c>
    </row>
    <row r="8" spans="1:10" x14ac:dyDescent="0.25">
      <c r="A8" s="27">
        <v>2000</v>
      </c>
      <c r="B8">
        <v>4</v>
      </c>
      <c r="C8">
        <v>18703</v>
      </c>
      <c r="D8" t="s">
        <v>48</v>
      </c>
      <c r="E8" t="s">
        <v>49</v>
      </c>
      <c r="F8" t="s">
        <v>50</v>
      </c>
      <c r="G8" s="26">
        <v>2963821</v>
      </c>
      <c r="H8">
        <v>3133281.08</v>
      </c>
      <c r="I8" s="32">
        <f t="shared" si="2"/>
        <v>2963821</v>
      </c>
      <c r="J8" s="57">
        <f t="shared" si="1"/>
        <v>2963821</v>
      </c>
    </row>
    <row r="9" spans="1:10" x14ac:dyDescent="0.25">
      <c r="A9" s="27">
        <v>2000</v>
      </c>
      <c r="B9">
        <v>4</v>
      </c>
      <c r="C9">
        <v>20411</v>
      </c>
      <c r="D9" t="s">
        <v>51</v>
      </c>
      <c r="E9" t="s">
        <v>46</v>
      </c>
      <c r="F9" t="s">
        <v>52</v>
      </c>
      <c r="G9" s="26">
        <v>24018600</v>
      </c>
      <c r="H9">
        <v>24905922.300000001</v>
      </c>
      <c r="I9" s="32">
        <f t="shared" si="2"/>
        <v>24018600</v>
      </c>
      <c r="J9" s="57">
        <f t="shared" si="1"/>
        <v>24018600</v>
      </c>
    </row>
    <row r="10" spans="1:10" x14ac:dyDescent="0.25">
      <c r="A10" s="27">
        <v>2000</v>
      </c>
      <c r="B10">
        <v>6</v>
      </c>
      <c r="C10">
        <v>20681</v>
      </c>
      <c r="D10" t="s">
        <v>53</v>
      </c>
      <c r="E10" t="s">
        <v>46</v>
      </c>
      <c r="F10" t="s">
        <v>54</v>
      </c>
      <c r="G10" s="26">
        <v>3686600</v>
      </c>
      <c r="H10">
        <v>3758870.58</v>
      </c>
      <c r="I10" s="32">
        <f t="shared" si="2"/>
        <v>3686600</v>
      </c>
      <c r="J10" s="57">
        <f t="shared" si="1"/>
        <v>3686600</v>
      </c>
    </row>
    <row r="11" spans="1:10" x14ac:dyDescent="0.25">
      <c r="A11">
        <v>2000</v>
      </c>
      <c r="B11">
        <v>7</v>
      </c>
      <c r="C11">
        <v>11160</v>
      </c>
      <c r="D11" t="s">
        <v>55</v>
      </c>
      <c r="E11" t="s">
        <v>56</v>
      </c>
      <c r="F11" t="s">
        <v>57</v>
      </c>
      <c r="G11" s="26">
        <v>45480095</v>
      </c>
      <c r="H11">
        <v>50524044.439999998</v>
      </c>
      <c r="I11" s="32">
        <f t="shared" si="2"/>
        <v>45480095</v>
      </c>
      <c r="J11" s="57">
        <f t="shared" si="1"/>
        <v>45480095</v>
      </c>
    </row>
    <row r="12" spans="1:10" x14ac:dyDescent="0.25">
      <c r="A12">
        <v>2000</v>
      </c>
      <c r="B12">
        <v>8</v>
      </c>
      <c r="C12">
        <v>18899</v>
      </c>
      <c r="D12" t="s">
        <v>58</v>
      </c>
      <c r="E12" t="s">
        <v>59</v>
      </c>
      <c r="F12" t="s">
        <v>60</v>
      </c>
      <c r="G12" s="26">
        <v>20534350.289999999</v>
      </c>
      <c r="H12">
        <v>21869858.879999999</v>
      </c>
      <c r="I12" s="32">
        <f t="shared" si="2"/>
        <v>20534350.289999999</v>
      </c>
      <c r="J12" s="57">
        <f t="shared" si="1"/>
        <v>20534350.289999999</v>
      </c>
    </row>
    <row r="13" spans="1:10" x14ac:dyDescent="0.25">
      <c r="A13">
        <v>2001</v>
      </c>
      <c r="B13">
        <v>1</v>
      </c>
      <c r="C13">
        <v>21082</v>
      </c>
      <c r="D13" t="s">
        <v>61</v>
      </c>
      <c r="E13" t="s">
        <v>62</v>
      </c>
      <c r="F13" t="s">
        <v>63</v>
      </c>
      <c r="G13" s="26">
        <v>2171900</v>
      </c>
      <c r="H13">
        <v>2514997</v>
      </c>
      <c r="I13" s="32">
        <f t="shared" si="2"/>
        <v>2171900</v>
      </c>
      <c r="J13" s="57">
        <f t="shared" si="1"/>
        <v>2171900</v>
      </c>
    </row>
    <row r="14" spans="1:10" x14ac:dyDescent="0.25">
      <c r="A14">
        <v>2001</v>
      </c>
      <c r="B14">
        <v>3</v>
      </c>
      <c r="C14">
        <v>17891</v>
      </c>
      <c r="D14" t="s">
        <v>64</v>
      </c>
      <c r="E14" t="s">
        <v>65</v>
      </c>
      <c r="F14" t="s">
        <v>66</v>
      </c>
      <c r="G14" s="26">
        <v>13838853.460000001</v>
      </c>
      <c r="H14">
        <v>17843111.109999999</v>
      </c>
      <c r="I14" s="32">
        <f t="shared" si="2"/>
        <v>13838853.460000001</v>
      </c>
      <c r="J14" s="57">
        <f t="shared" si="1"/>
        <v>13838853.460000001</v>
      </c>
    </row>
    <row r="15" spans="1:10" x14ac:dyDescent="0.25">
      <c r="A15">
        <v>2001</v>
      </c>
      <c r="B15">
        <v>4</v>
      </c>
      <c r="C15">
        <v>18722</v>
      </c>
      <c r="D15" t="s">
        <v>67</v>
      </c>
      <c r="E15" t="s">
        <v>49</v>
      </c>
      <c r="F15" t="s">
        <v>68</v>
      </c>
      <c r="G15" s="26">
        <v>4139117.91</v>
      </c>
      <c r="H15">
        <v>4266200</v>
      </c>
      <c r="I15" s="32">
        <f t="shared" si="2"/>
        <v>4139117.91</v>
      </c>
      <c r="J15" s="57">
        <f t="shared" si="1"/>
        <v>4139117.91</v>
      </c>
    </row>
    <row r="16" spans="1:10" x14ac:dyDescent="0.25">
      <c r="A16">
        <v>2001</v>
      </c>
      <c r="B16">
        <v>4</v>
      </c>
      <c r="C16">
        <v>19854</v>
      </c>
      <c r="D16" t="s">
        <v>69</v>
      </c>
      <c r="E16" t="s">
        <v>70</v>
      </c>
      <c r="F16" t="s">
        <v>71</v>
      </c>
      <c r="G16" s="26">
        <v>3700065</v>
      </c>
      <c r="H16">
        <v>3726804</v>
      </c>
      <c r="I16" s="32">
        <f t="shared" si="2"/>
        <v>3700065</v>
      </c>
      <c r="J16" s="57">
        <f t="shared" si="1"/>
        <v>3700065</v>
      </c>
    </row>
    <row r="17" spans="1:10" x14ac:dyDescent="0.25">
      <c r="A17">
        <v>2001</v>
      </c>
      <c r="B17">
        <v>4</v>
      </c>
      <c r="C17">
        <v>19899</v>
      </c>
      <c r="D17" t="s">
        <v>72</v>
      </c>
      <c r="E17" t="s">
        <v>62</v>
      </c>
      <c r="F17" t="s">
        <v>73</v>
      </c>
      <c r="G17" s="26">
        <v>624735</v>
      </c>
      <c r="H17">
        <v>607458.5</v>
      </c>
      <c r="I17" s="32">
        <f t="shared" si="2"/>
        <v>624735</v>
      </c>
      <c r="J17" s="57">
        <f t="shared" si="1"/>
        <v>624735</v>
      </c>
    </row>
    <row r="18" spans="1:10" x14ac:dyDescent="0.25">
      <c r="A18">
        <v>2001</v>
      </c>
      <c r="B18">
        <v>4</v>
      </c>
      <c r="C18">
        <v>22163</v>
      </c>
      <c r="D18" t="s">
        <v>74</v>
      </c>
      <c r="E18" t="s">
        <v>65</v>
      </c>
      <c r="F18" t="s">
        <v>75</v>
      </c>
      <c r="G18" s="26">
        <v>4933370.3899999997</v>
      </c>
      <c r="H18">
        <v>5219099.9800000004</v>
      </c>
      <c r="I18" s="32">
        <f t="shared" si="2"/>
        <v>4933370.3899999997</v>
      </c>
      <c r="J18" s="57">
        <f t="shared" si="1"/>
        <v>4933370.3899999997</v>
      </c>
    </row>
    <row r="19" spans="1:10" x14ac:dyDescent="0.25">
      <c r="A19">
        <v>2001</v>
      </c>
      <c r="B19">
        <v>8</v>
      </c>
      <c r="C19">
        <v>12412</v>
      </c>
      <c r="D19" t="s">
        <v>76</v>
      </c>
      <c r="E19" t="s">
        <v>59</v>
      </c>
      <c r="F19" t="s">
        <v>77</v>
      </c>
      <c r="G19" s="26">
        <v>15444670</v>
      </c>
      <c r="H19">
        <v>16583439.98</v>
      </c>
      <c r="I19" s="32">
        <f t="shared" si="2"/>
        <v>15444670</v>
      </c>
      <c r="J19" s="57">
        <f t="shared" si="1"/>
        <v>15444670</v>
      </c>
    </row>
    <row r="20" spans="1:10" x14ac:dyDescent="0.25">
      <c r="A20">
        <v>2001</v>
      </c>
      <c r="B20">
        <v>8</v>
      </c>
      <c r="C20">
        <v>19705</v>
      </c>
      <c r="D20" t="s">
        <v>78</v>
      </c>
      <c r="E20" t="s">
        <v>65</v>
      </c>
      <c r="F20" t="s">
        <v>79</v>
      </c>
      <c r="G20" s="26">
        <v>10826458.74</v>
      </c>
      <c r="H20">
        <v>11789259.99</v>
      </c>
      <c r="I20" s="32">
        <f t="shared" si="2"/>
        <v>10826458.74</v>
      </c>
      <c r="J20" s="57">
        <f t="shared" si="1"/>
        <v>10826458.74</v>
      </c>
    </row>
    <row r="21" spans="1:10" x14ac:dyDescent="0.25">
      <c r="A21">
        <v>2001</v>
      </c>
      <c r="B21">
        <v>8</v>
      </c>
      <c r="C21">
        <v>19786</v>
      </c>
      <c r="D21" t="s">
        <v>80</v>
      </c>
      <c r="E21" t="s">
        <v>65</v>
      </c>
      <c r="F21" t="s">
        <v>81</v>
      </c>
      <c r="G21" s="26">
        <v>29509560.280000001</v>
      </c>
      <c r="H21">
        <v>31561632.690000001</v>
      </c>
      <c r="I21" s="32">
        <f t="shared" si="2"/>
        <v>29509560.280000001</v>
      </c>
      <c r="J21" s="57">
        <f t="shared" si="1"/>
        <v>29509560.280000001</v>
      </c>
    </row>
    <row r="22" spans="1:10" x14ac:dyDescent="0.25">
      <c r="A22">
        <v>2001</v>
      </c>
      <c r="B22">
        <v>10</v>
      </c>
      <c r="C22">
        <v>21053</v>
      </c>
      <c r="D22" t="s">
        <v>82</v>
      </c>
      <c r="E22" t="s">
        <v>62</v>
      </c>
      <c r="F22" t="s">
        <v>83</v>
      </c>
      <c r="G22" s="26">
        <v>1744180</v>
      </c>
      <c r="H22">
        <v>1899900</v>
      </c>
      <c r="I22" s="32">
        <f t="shared" si="2"/>
        <v>1744180</v>
      </c>
      <c r="J22" s="57">
        <f t="shared" si="1"/>
        <v>1744180</v>
      </c>
    </row>
    <row r="23" spans="1:10" x14ac:dyDescent="0.25">
      <c r="A23">
        <v>2001</v>
      </c>
      <c r="B23">
        <v>11</v>
      </c>
      <c r="C23">
        <v>12761</v>
      </c>
      <c r="D23" t="s">
        <v>84</v>
      </c>
      <c r="E23" t="s">
        <v>65</v>
      </c>
      <c r="F23" t="s">
        <v>85</v>
      </c>
      <c r="G23" s="26">
        <v>9192000</v>
      </c>
      <c r="H23">
        <v>9618699.9900000002</v>
      </c>
      <c r="I23" s="32">
        <f t="shared" si="2"/>
        <v>9192000</v>
      </c>
      <c r="J23" s="57">
        <f t="shared" si="1"/>
        <v>9192000</v>
      </c>
    </row>
    <row r="24" spans="1:10" x14ac:dyDescent="0.25">
      <c r="A24">
        <v>2002</v>
      </c>
      <c r="B24">
        <v>1</v>
      </c>
      <c r="C24">
        <v>21490</v>
      </c>
      <c r="D24" t="s">
        <v>86</v>
      </c>
      <c r="E24" t="s">
        <v>62</v>
      </c>
      <c r="F24" t="s">
        <v>87</v>
      </c>
      <c r="G24" s="26">
        <v>329590</v>
      </c>
      <c r="H24">
        <v>337250</v>
      </c>
      <c r="I24" s="32">
        <f t="shared" si="2"/>
        <v>329590</v>
      </c>
      <c r="J24" s="57">
        <f t="shared" si="1"/>
        <v>329590</v>
      </c>
    </row>
    <row r="25" spans="1:10" x14ac:dyDescent="0.25">
      <c r="A25">
        <v>2002</v>
      </c>
      <c r="B25">
        <v>1</v>
      </c>
      <c r="C25">
        <v>23567</v>
      </c>
      <c r="D25" t="s">
        <v>88</v>
      </c>
      <c r="E25" t="s">
        <v>56</v>
      </c>
      <c r="F25" t="s">
        <v>89</v>
      </c>
      <c r="G25" s="26">
        <v>116500</v>
      </c>
      <c r="H25">
        <v>239694.04</v>
      </c>
      <c r="I25" s="32">
        <f t="shared" si="2"/>
        <v>116500</v>
      </c>
      <c r="J25" s="57">
        <f t="shared" si="1"/>
        <v>116500</v>
      </c>
    </row>
    <row r="26" spans="1:10" x14ac:dyDescent="0.25">
      <c r="A26">
        <v>2002</v>
      </c>
      <c r="B26">
        <v>2</v>
      </c>
      <c r="C26">
        <v>22516</v>
      </c>
      <c r="D26" t="s">
        <v>90</v>
      </c>
      <c r="E26" t="s">
        <v>62</v>
      </c>
      <c r="F26" t="s">
        <v>91</v>
      </c>
      <c r="G26" s="26">
        <v>941600</v>
      </c>
      <c r="H26">
        <v>934490</v>
      </c>
      <c r="I26" s="32">
        <f t="shared" si="2"/>
        <v>941600</v>
      </c>
      <c r="J26" s="57">
        <f t="shared" si="1"/>
        <v>941600</v>
      </c>
    </row>
    <row r="27" spans="1:10" x14ac:dyDescent="0.25">
      <c r="A27">
        <v>2002</v>
      </c>
      <c r="B27">
        <v>5</v>
      </c>
      <c r="C27">
        <v>22587</v>
      </c>
      <c r="D27" t="s">
        <v>92</v>
      </c>
      <c r="E27" t="s">
        <v>49</v>
      </c>
      <c r="F27" t="s">
        <v>93</v>
      </c>
      <c r="G27" s="26">
        <v>672850</v>
      </c>
      <c r="H27">
        <v>673850</v>
      </c>
      <c r="I27" s="32">
        <f t="shared" si="2"/>
        <v>672850</v>
      </c>
      <c r="J27" s="57">
        <f t="shared" si="1"/>
        <v>672850</v>
      </c>
    </row>
    <row r="28" spans="1:10" x14ac:dyDescent="0.25">
      <c r="A28">
        <v>2002</v>
      </c>
      <c r="B28">
        <v>5</v>
      </c>
      <c r="C28">
        <v>22627</v>
      </c>
      <c r="D28" t="s">
        <v>94</v>
      </c>
      <c r="E28" t="s">
        <v>49</v>
      </c>
      <c r="F28" t="s">
        <v>95</v>
      </c>
      <c r="G28" s="26">
        <v>493288</v>
      </c>
      <c r="H28">
        <v>494288</v>
      </c>
      <c r="I28" s="32">
        <f t="shared" si="2"/>
        <v>493288</v>
      </c>
      <c r="J28" s="57">
        <f t="shared" si="1"/>
        <v>493288</v>
      </c>
    </row>
    <row r="29" spans="1:10" x14ac:dyDescent="0.25">
      <c r="A29">
        <v>2002</v>
      </c>
      <c r="B29">
        <v>7</v>
      </c>
      <c r="C29">
        <v>19669</v>
      </c>
      <c r="D29" t="s">
        <v>96</v>
      </c>
      <c r="E29" t="s">
        <v>49</v>
      </c>
      <c r="F29" t="s">
        <v>97</v>
      </c>
      <c r="G29" s="26">
        <v>281450</v>
      </c>
      <c r="H29">
        <v>299860</v>
      </c>
      <c r="I29" s="32">
        <f t="shared" si="2"/>
        <v>281450</v>
      </c>
      <c r="J29" s="57">
        <f t="shared" si="1"/>
        <v>281450</v>
      </c>
    </row>
    <row r="30" spans="1:10" x14ac:dyDescent="0.25">
      <c r="A30">
        <v>2002</v>
      </c>
      <c r="B30">
        <v>7</v>
      </c>
      <c r="C30">
        <v>24375</v>
      </c>
      <c r="D30" t="s">
        <v>98</v>
      </c>
      <c r="E30" t="s">
        <v>49</v>
      </c>
      <c r="F30" t="s">
        <v>99</v>
      </c>
      <c r="G30" s="26">
        <v>372390.5</v>
      </c>
      <c r="H30">
        <v>373390</v>
      </c>
      <c r="I30" s="32">
        <f t="shared" si="2"/>
        <v>372390.5</v>
      </c>
      <c r="J30" s="57">
        <f t="shared" si="1"/>
        <v>372390.5</v>
      </c>
    </row>
    <row r="31" spans="1:10" x14ac:dyDescent="0.25">
      <c r="A31">
        <v>2002</v>
      </c>
      <c r="B31">
        <v>8</v>
      </c>
      <c r="C31">
        <v>21713</v>
      </c>
      <c r="D31" t="s">
        <v>100</v>
      </c>
      <c r="E31" t="s">
        <v>49</v>
      </c>
      <c r="F31" t="s">
        <v>101</v>
      </c>
      <c r="G31" s="26">
        <v>241400</v>
      </c>
      <c r="H31">
        <v>265540</v>
      </c>
      <c r="I31" s="32">
        <f t="shared" si="2"/>
        <v>241400</v>
      </c>
      <c r="J31" s="57">
        <f t="shared" si="1"/>
        <v>241400</v>
      </c>
    </row>
    <row r="32" spans="1:10" x14ac:dyDescent="0.25">
      <c r="A32">
        <v>2002</v>
      </c>
      <c r="B32">
        <v>8</v>
      </c>
      <c r="C32">
        <v>24434</v>
      </c>
      <c r="D32" t="s">
        <v>102</v>
      </c>
      <c r="E32" t="s">
        <v>49</v>
      </c>
      <c r="F32" t="s">
        <v>103</v>
      </c>
      <c r="G32" s="26">
        <v>1313771.3999999999</v>
      </c>
      <c r="H32">
        <v>1579238.71</v>
      </c>
      <c r="I32" s="32">
        <f t="shared" si="2"/>
        <v>1313771.3999999999</v>
      </c>
      <c r="J32" s="57">
        <f t="shared" si="1"/>
        <v>1313771.3999999999</v>
      </c>
    </row>
    <row r="33" spans="1:10" x14ac:dyDescent="0.25">
      <c r="A33">
        <v>2003</v>
      </c>
      <c r="B33">
        <v>1</v>
      </c>
      <c r="C33">
        <v>24297</v>
      </c>
      <c r="D33" t="s">
        <v>104</v>
      </c>
      <c r="E33" t="s">
        <v>62</v>
      </c>
      <c r="F33" t="s">
        <v>105</v>
      </c>
      <c r="G33" s="26">
        <v>870650</v>
      </c>
      <c r="H33">
        <v>540955.35</v>
      </c>
      <c r="I33" s="32">
        <f t="shared" si="2"/>
        <v>870650</v>
      </c>
      <c r="J33" s="57">
        <f t="shared" si="1"/>
        <v>870650</v>
      </c>
    </row>
    <row r="34" spans="1:10" x14ac:dyDescent="0.25">
      <c r="A34">
        <v>2003</v>
      </c>
      <c r="B34">
        <v>1</v>
      </c>
      <c r="C34">
        <v>24518</v>
      </c>
      <c r="D34" t="s">
        <v>106</v>
      </c>
      <c r="E34" t="s">
        <v>49</v>
      </c>
      <c r="F34" t="s">
        <v>107</v>
      </c>
      <c r="G34" s="26">
        <v>935200</v>
      </c>
      <c r="H34">
        <v>817520</v>
      </c>
      <c r="I34" s="32">
        <f t="shared" si="2"/>
        <v>935200</v>
      </c>
      <c r="J34" s="57">
        <f t="shared" si="1"/>
        <v>935200</v>
      </c>
    </row>
    <row r="35" spans="1:10" x14ac:dyDescent="0.25">
      <c r="A35">
        <v>2003</v>
      </c>
      <c r="B35">
        <v>3</v>
      </c>
      <c r="C35">
        <v>24442</v>
      </c>
      <c r="D35" t="s">
        <v>108</v>
      </c>
      <c r="E35" t="s">
        <v>49</v>
      </c>
      <c r="F35" t="s">
        <v>109</v>
      </c>
      <c r="G35" s="26">
        <v>720874</v>
      </c>
      <c r="H35">
        <v>730581.4</v>
      </c>
      <c r="I35" s="32">
        <f t="shared" si="2"/>
        <v>720874</v>
      </c>
      <c r="J35" s="57">
        <f t="shared" si="1"/>
        <v>720874</v>
      </c>
    </row>
    <row r="36" spans="1:10" x14ac:dyDescent="0.25">
      <c r="A36">
        <v>2003</v>
      </c>
      <c r="B36">
        <v>4</v>
      </c>
      <c r="C36">
        <v>18718</v>
      </c>
      <c r="D36" t="s">
        <v>110</v>
      </c>
      <c r="E36" t="s">
        <v>62</v>
      </c>
      <c r="F36" t="s">
        <v>111</v>
      </c>
      <c r="G36" s="26">
        <v>999400</v>
      </c>
      <c r="H36">
        <v>1066510</v>
      </c>
      <c r="I36" s="32">
        <f t="shared" si="2"/>
        <v>999400</v>
      </c>
      <c r="J36" s="57">
        <f t="shared" si="1"/>
        <v>999400</v>
      </c>
    </row>
    <row r="37" spans="1:10" x14ac:dyDescent="0.25">
      <c r="A37">
        <v>2003</v>
      </c>
      <c r="B37">
        <v>4</v>
      </c>
      <c r="C37">
        <v>19791</v>
      </c>
      <c r="D37" t="s">
        <v>112</v>
      </c>
      <c r="E37" t="s">
        <v>65</v>
      </c>
      <c r="F37" t="s">
        <v>113</v>
      </c>
      <c r="G37" s="26">
        <v>4764330</v>
      </c>
      <c r="H37">
        <v>5077263</v>
      </c>
      <c r="I37" s="32">
        <f t="shared" si="2"/>
        <v>4764330</v>
      </c>
      <c r="J37" s="57">
        <f t="shared" si="1"/>
        <v>4764330</v>
      </c>
    </row>
    <row r="38" spans="1:10" x14ac:dyDescent="0.25">
      <c r="A38">
        <v>2003</v>
      </c>
      <c r="B38">
        <v>4</v>
      </c>
      <c r="C38">
        <v>22174</v>
      </c>
      <c r="D38" t="s">
        <v>114</v>
      </c>
      <c r="E38" t="s">
        <v>62</v>
      </c>
      <c r="F38" t="s">
        <v>115</v>
      </c>
      <c r="G38" s="26">
        <v>9259925</v>
      </c>
      <c r="H38">
        <v>10140920</v>
      </c>
      <c r="I38" s="32">
        <f t="shared" si="2"/>
        <v>9259925</v>
      </c>
      <c r="J38" s="57">
        <f t="shared" si="1"/>
        <v>9259925</v>
      </c>
    </row>
    <row r="39" spans="1:10" x14ac:dyDescent="0.25">
      <c r="A39">
        <v>2003</v>
      </c>
      <c r="B39">
        <v>4</v>
      </c>
      <c r="C39">
        <v>22229</v>
      </c>
      <c r="D39" t="s">
        <v>116</v>
      </c>
      <c r="E39" t="s">
        <v>62</v>
      </c>
      <c r="F39" t="s">
        <v>117</v>
      </c>
      <c r="G39" s="26">
        <v>1410800</v>
      </c>
      <c r="H39">
        <v>1545830</v>
      </c>
      <c r="I39" s="32">
        <f t="shared" si="2"/>
        <v>1410800</v>
      </c>
      <c r="J39" s="57">
        <f t="shared" si="1"/>
        <v>1410800</v>
      </c>
    </row>
    <row r="40" spans="1:10" x14ac:dyDescent="0.25">
      <c r="A40">
        <v>2003</v>
      </c>
      <c r="B40">
        <v>4</v>
      </c>
      <c r="C40">
        <v>23672</v>
      </c>
      <c r="D40" t="s">
        <v>118</v>
      </c>
      <c r="E40" t="s">
        <v>46</v>
      </c>
      <c r="F40" t="s">
        <v>119</v>
      </c>
      <c r="G40" s="26">
        <v>4829681</v>
      </c>
      <c r="H40">
        <v>5920548.7699999996</v>
      </c>
      <c r="I40" s="32">
        <f t="shared" si="2"/>
        <v>4829681</v>
      </c>
      <c r="J40" s="57">
        <f t="shared" si="1"/>
        <v>4829681</v>
      </c>
    </row>
    <row r="41" spans="1:10" x14ac:dyDescent="0.25">
      <c r="A41">
        <v>2003</v>
      </c>
      <c r="B41">
        <v>4</v>
      </c>
      <c r="C41">
        <v>23929</v>
      </c>
      <c r="D41" t="s">
        <v>120</v>
      </c>
      <c r="E41" t="s">
        <v>121</v>
      </c>
      <c r="F41" t="s">
        <v>122</v>
      </c>
      <c r="G41" s="26">
        <v>2067500</v>
      </c>
      <c r="H41">
        <v>2235652.1</v>
      </c>
      <c r="I41" s="32">
        <f t="shared" si="2"/>
        <v>2067500</v>
      </c>
      <c r="J41" s="57">
        <f t="shared" si="1"/>
        <v>2067500</v>
      </c>
    </row>
    <row r="42" spans="1:10" x14ac:dyDescent="0.25">
      <c r="A42">
        <v>2003</v>
      </c>
      <c r="B42">
        <v>4</v>
      </c>
      <c r="C42">
        <v>24038</v>
      </c>
      <c r="D42" t="s">
        <v>123</v>
      </c>
      <c r="E42" t="s">
        <v>49</v>
      </c>
      <c r="F42" t="s">
        <v>124</v>
      </c>
      <c r="G42" s="26">
        <v>993500</v>
      </c>
      <c r="H42">
        <v>865977</v>
      </c>
      <c r="I42" s="32">
        <f t="shared" si="2"/>
        <v>993500</v>
      </c>
      <c r="J42" s="57">
        <f t="shared" si="1"/>
        <v>993500</v>
      </c>
    </row>
    <row r="43" spans="1:10" x14ac:dyDescent="0.25">
      <c r="A43">
        <v>2003</v>
      </c>
      <c r="B43">
        <v>4</v>
      </c>
      <c r="C43">
        <v>24447</v>
      </c>
      <c r="D43" t="s">
        <v>125</v>
      </c>
      <c r="E43" t="s">
        <v>49</v>
      </c>
      <c r="F43" t="s">
        <v>126</v>
      </c>
      <c r="G43" s="26">
        <v>218812</v>
      </c>
      <c r="H43">
        <v>203039.9</v>
      </c>
      <c r="I43" s="32">
        <f t="shared" si="2"/>
        <v>218812</v>
      </c>
      <c r="J43" s="57">
        <f t="shared" si="1"/>
        <v>218812</v>
      </c>
    </row>
    <row r="44" spans="1:10" x14ac:dyDescent="0.25">
      <c r="A44">
        <v>2003</v>
      </c>
      <c r="B44">
        <v>4</v>
      </c>
      <c r="C44">
        <v>24663</v>
      </c>
      <c r="D44" t="s">
        <v>127</v>
      </c>
      <c r="E44" t="s">
        <v>49</v>
      </c>
      <c r="F44" t="s">
        <v>128</v>
      </c>
      <c r="G44" s="26">
        <v>444700</v>
      </c>
      <c r="H44">
        <v>463586.98</v>
      </c>
      <c r="I44" s="32">
        <f t="shared" si="2"/>
        <v>444700</v>
      </c>
      <c r="J44" s="57">
        <f t="shared" si="1"/>
        <v>444700</v>
      </c>
    </row>
    <row r="45" spans="1:10" x14ac:dyDescent="0.25">
      <c r="A45">
        <v>2003</v>
      </c>
      <c r="B45">
        <v>5</v>
      </c>
      <c r="C45">
        <v>19821</v>
      </c>
      <c r="D45" t="s">
        <v>129</v>
      </c>
      <c r="E45" t="s">
        <v>62</v>
      </c>
      <c r="F45" t="s">
        <v>130</v>
      </c>
      <c r="G45" s="26">
        <v>1997110</v>
      </c>
      <c r="H45">
        <v>2120800</v>
      </c>
      <c r="I45" s="32">
        <f t="shared" si="2"/>
        <v>1997110</v>
      </c>
      <c r="J45" s="57">
        <f t="shared" si="1"/>
        <v>1997110</v>
      </c>
    </row>
    <row r="46" spans="1:10" x14ac:dyDescent="0.25">
      <c r="A46">
        <v>2003</v>
      </c>
      <c r="B46">
        <v>5</v>
      </c>
      <c r="C46">
        <v>24369</v>
      </c>
      <c r="D46" t="s">
        <v>131</v>
      </c>
      <c r="E46" t="s">
        <v>132</v>
      </c>
      <c r="F46" t="s">
        <v>133</v>
      </c>
      <c r="G46" s="26">
        <v>481152</v>
      </c>
      <c r="H46">
        <v>553324.80000000005</v>
      </c>
      <c r="I46" s="32">
        <f t="shared" si="2"/>
        <v>481152</v>
      </c>
      <c r="J46" s="57">
        <f t="shared" si="1"/>
        <v>481152</v>
      </c>
    </row>
    <row r="47" spans="1:10" x14ac:dyDescent="0.25">
      <c r="A47">
        <v>2003</v>
      </c>
      <c r="B47">
        <v>6</v>
      </c>
      <c r="C47">
        <v>12769</v>
      </c>
      <c r="D47" t="s">
        <v>134</v>
      </c>
      <c r="E47" t="s">
        <v>62</v>
      </c>
      <c r="F47" t="s">
        <v>135</v>
      </c>
      <c r="G47" s="26">
        <v>2724570</v>
      </c>
      <c r="H47">
        <v>3528190</v>
      </c>
      <c r="I47" s="32">
        <f t="shared" si="2"/>
        <v>2724570</v>
      </c>
      <c r="J47" s="57">
        <f t="shared" si="1"/>
        <v>2724570</v>
      </c>
    </row>
    <row r="48" spans="1:10" x14ac:dyDescent="0.25">
      <c r="A48">
        <v>2003</v>
      </c>
      <c r="B48">
        <v>6</v>
      </c>
      <c r="C48">
        <v>23948</v>
      </c>
      <c r="D48" t="s">
        <v>136</v>
      </c>
      <c r="E48" t="s">
        <v>49</v>
      </c>
      <c r="F48" t="s">
        <v>137</v>
      </c>
      <c r="G48" s="26">
        <v>641441</v>
      </c>
      <c r="H48">
        <v>832293.9</v>
      </c>
      <c r="I48" s="32">
        <f t="shared" si="2"/>
        <v>641441</v>
      </c>
      <c r="J48" s="57">
        <f t="shared" si="1"/>
        <v>641441</v>
      </c>
    </row>
    <row r="49" spans="1:10" x14ac:dyDescent="0.25">
      <c r="A49">
        <v>2003</v>
      </c>
      <c r="B49">
        <v>6</v>
      </c>
      <c r="C49">
        <v>23997</v>
      </c>
      <c r="D49" t="s">
        <v>138</v>
      </c>
      <c r="E49" t="s">
        <v>139</v>
      </c>
      <c r="F49" t="s">
        <v>140</v>
      </c>
      <c r="G49" s="26">
        <v>524750</v>
      </c>
      <c r="H49">
        <v>569250</v>
      </c>
      <c r="I49" s="32">
        <f t="shared" si="2"/>
        <v>524750</v>
      </c>
      <c r="J49" s="57">
        <f t="shared" si="1"/>
        <v>524750</v>
      </c>
    </row>
    <row r="50" spans="1:10" x14ac:dyDescent="0.25">
      <c r="A50">
        <v>2003</v>
      </c>
      <c r="B50">
        <v>7</v>
      </c>
      <c r="C50">
        <v>24384</v>
      </c>
      <c r="D50" t="s">
        <v>141</v>
      </c>
      <c r="E50" t="s">
        <v>49</v>
      </c>
      <c r="F50" t="s">
        <v>142</v>
      </c>
      <c r="G50" s="26">
        <v>215850</v>
      </c>
      <c r="H50">
        <v>208670</v>
      </c>
      <c r="I50" s="32">
        <f t="shared" si="2"/>
        <v>215850</v>
      </c>
      <c r="J50" s="57">
        <f t="shared" si="1"/>
        <v>215850</v>
      </c>
    </row>
    <row r="51" spans="1:10" x14ac:dyDescent="0.25">
      <c r="A51">
        <v>2003</v>
      </c>
      <c r="B51">
        <v>8</v>
      </c>
      <c r="C51">
        <v>21019</v>
      </c>
      <c r="D51" t="s">
        <v>143</v>
      </c>
      <c r="E51" t="s">
        <v>49</v>
      </c>
      <c r="F51" t="s">
        <v>144</v>
      </c>
      <c r="G51" s="26">
        <v>969228</v>
      </c>
      <c r="H51">
        <v>989592.46</v>
      </c>
      <c r="I51" s="32">
        <f t="shared" si="2"/>
        <v>969228</v>
      </c>
      <c r="J51" s="57">
        <f t="shared" si="1"/>
        <v>969228</v>
      </c>
    </row>
    <row r="52" spans="1:10" x14ac:dyDescent="0.25">
      <c r="A52">
        <v>2003</v>
      </c>
      <c r="B52">
        <v>10</v>
      </c>
      <c r="C52">
        <v>24446</v>
      </c>
      <c r="D52" t="s">
        <v>145</v>
      </c>
      <c r="E52" t="s">
        <v>49</v>
      </c>
      <c r="F52" t="s">
        <v>146</v>
      </c>
      <c r="G52" s="26">
        <v>313000</v>
      </c>
      <c r="H52">
        <v>292900</v>
      </c>
      <c r="I52" s="32">
        <f t="shared" si="2"/>
        <v>313000</v>
      </c>
      <c r="J52" s="57">
        <f t="shared" si="1"/>
        <v>313000</v>
      </c>
    </row>
    <row r="53" spans="1:10" x14ac:dyDescent="0.25">
      <c r="A53">
        <v>2003</v>
      </c>
      <c r="B53">
        <v>11</v>
      </c>
      <c r="C53">
        <v>20996</v>
      </c>
      <c r="D53" t="s">
        <v>147</v>
      </c>
      <c r="E53" t="s">
        <v>65</v>
      </c>
      <c r="F53" t="s">
        <v>148</v>
      </c>
      <c r="G53" s="26">
        <v>8444900</v>
      </c>
      <c r="H53">
        <v>8853710</v>
      </c>
      <c r="I53" s="32">
        <f t="shared" si="2"/>
        <v>8444900</v>
      </c>
      <c r="J53" s="57">
        <f t="shared" si="1"/>
        <v>8444900</v>
      </c>
    </row>
    <row r="54" spans="1:10" x14ac:dyDescent="0.25">
      <c r="A54">
        <v>2003</v>
      </c>
      <c r="B54">
        <v>12</v>
      </c>
      <c r="C54">
        <v>24356</v>
      </c>
      <c r="D54" t="s">
        <v>149</v>
      </c>
      <c r="E54" t="s">
        <v>49</v>
      </c>
      <c r="F54" t="s">
        <v>150</v>
      </c>
      <c r="G54" s="26">
        <v>802350</v>
      </c>
      <c r="H54">
        <v>938585</v>
      </c>
      <c r="I54" s="32">
        <f t="shared" si="2"/>
        <v>802350</v>
      </c>
      <c r="J54" s="57">
        <f t="shared" si="1"/>
        <v>802350</v>
      </c>
    </row>
    <row r="55" spans="1:10" x14ac:dyDescent="0.25">
      <c r="A55">
        <v>2003</v>
      </c>
      <c r="B55">
        <v>12</v>
      </c>
      <c r="C55">
        <v>24364</v>
      </c>
      <c r="D55" t="s">
        <v>151</v>
      </c>
      <c r="E55" t="s">
        <v>49</v>
      </c>
      <c r="F55" t="s">
        <v>152</v>
      </c>
      <c r="G55" s="26">
        <v>1324243</v>
      </c>
      <c r="H55">
        <v>1367347.34</v>
      </c>
      <c r="I55" s="32">
        <f t="shared" si="2"/>
        <v>1324243</v>
      </c>
      <c r="J55" s="57">
        <f t="shared" si="1"/>
        <v>1324243</v>
      </c>
    </row>
    <row r="56" spans="1:10" x14ac:dyDescent="0.25">
      <c r="A56">
        <v>2004</v>
      </c>
      <c r="B56">
        <v>1</v>
      </c>
      <c r="C56">
        <v>21607</v>
      </c>
      <c r="D56" t="s">
        <v>153</v>
      </c>
      <c r="E56" t="s">
        <v>62</v>
      </c>
      <c r="F56" t="s">
        <v>154</v>
      </c>
      <c r="G56" s="26">
        <v>452281</v>
      </c>
      <c r="H56">
        <v>480910</v>
      </c>
      <c r="I56" s="32">
        <f t="shared" si="2"/>
        <v>452281</v>
      </c>
      <c r="J56" s="57">
        <f t="shared" si="1"/>
        <v>452281</v>
      </c>
    </row>
    <row r="57" spans="1:10" x14ac:dyDescent="0.25">
      <c r="A57">
        <v>2004</v>
      </c>
      <c r="B57">
        <v>2</v>
      </c>
      <c r="C57">
        <v>24102</v>
      </c>
      <c r="D57" t="s">
        <v>155</v>
      </c>
      <c r="E57" t="s">
        <v>70</v>
      </c>
      <c r="F57" t="s">
        <v>156</v>
      </c>
      <c r="G57" s="26">
        <v>1648255</v>
      </c>
      <c r="H57">
        <v>1703351</v>
      </c>
      <c r="I57" s="32">
        <f t="shared" si="2"/>
        <v>1648255</v>
      </c>
      <c r="J57" s="57">
        <f t="shared" si="1"/>
        <v>1648255</v>
      </c>
    </row>
    <row r="58" spans="1:10" x14ac:dyDescent="0.25">
      <c r="A58">
        <v>2004</v>
      </c>
      <c r="B58">
        <v>2</v>
      </c>
      <c r="C58">
        <v>75172</v>
      </c>
      <c r="D58" t="s">
        <v>157</v>
      </c>
      <c r="E58" t="s">
        <v>34</v>
      </c>
      <c r="F58" t="s">
        <v>158</v>
      </c>
      <c r="G58" s="26">
        <v>334500</v>
      </c>
      <c r="H58">
        <v>322850</v>
      </c>
      <c r="I58" s="32">
        <f t="shared" si="2"/>
        <v>334500</v>
      </c>
      <c r="J58" s="57">
        <f t="shared" si="1"/>
        <v>334500</v>
      </c>
    </row>
    <row r="59" spans="1:10" x14ac:dyDescent="0.25">
      <c r="A59">
        <v>2004</v>
      </c>
      <c r="B59">
        <v>6</v>
      </c>
      <c r="C59">
        <v>75280</v>
      </c>
      <c r="D59" t="s">
        <v>159</v>
      </c>
      <c r="E59" t="s">
        <v>139</v>
      </c>
      <c r="F59" t="s">
        <v>160</v>
      </c>
      <c r="G59" s="26">
        <v>7246000</v>
      </c>
      <c r="H59">
        <v>7970600</v>
      </c>
      <c r="I59" s="32">
        <f t="shared" si="2"/>
        <v>7246000</v>
      </c>
      <c r="J59" s="57">
        <f t="shared" si="1"/>
        <v>7246000</v>
      </c>
    </row>
    <row r="60" spans="1:10" x14ac:dyDescent="0.25">
      <c r="A60">
        <v>2004</v>
      </c>
      <c r="B60">
        <v>7</v>
      </c>
      <c r="C60">
        <v>19670</v>
      </c>
      <c r="D60" t="s">
        <v>161</v>
      </c>
      <c r="E60" t="s">
        <v>49</v>
      </c>
      <c r="F60" t="s">
        <v>162</v>
      </c>
      <c r="G60" s="26">
        <v>312685</v>
      </c>
      <c r="H60">
        <v>286480</v>
      </c>
      <c r="I60" s="32">
        <f t="shared" si="2"/>
        <v>312685</v>
      </c>
      <c r="J60" s="57">
        <f t="shared" si="1"/>
        <v>312685</v>
      </c>
    </row>
    <row r="61" spans="1:10" x14ac:dyDescent="0.25">
      <c r="A61">
        <v>2004</v>
      </c>
      <c r="B61">
        <v>11</v>
      </c>
      <c r="C61">
        <v>19572</v>
      </c>
      <c r="D61" t="s">
        <v>163</v>
      </c>
      <c r="E61" t="s">
        <v>34</v>
      </c>
      <c r="F61" t="s">
        <v>164</v>
      </c>
      <c r="G61" s="26">
        <v>543450</v>
      </c>
      <c r="H61">
        <v>510130</v>
      </c>
      <c r="I61" s="32">
        <f t="shared" si="2"/>
        <v>543450</v>
      </c>
      <c r="J61" s="57">
        <f t="shared" si="1"/>
        <v>543450</v>
      </c>
    </row>
    <row r="62" spans="1:10" x14ac:dyDescent="0.25">
      <c r="A62">
        <v>2004</v>
      </c>
      <c r="B62">
        <v>11</v>
      </c>
      <c r="C62">
        <v>19575</v>
      </c>
      <c r="D62" t="s">
        <v>165</v>
      </c>
      <c r="E62" t="s">
        <v>34</v>
      </c>
      <c r="F62" t="s">
        <v>166</v>
      </c>
      <c r="G62" s="26">
        <v>523825</v>
      </c>
      <c r="H62">
        <v>514942</v>
      </c>
      <c r="I62" s="32">
        <f t="shared" si="2"/>
        <v>523825</v>
      </c>
      <c r="J62" s="57">
        <f t="shared" si="1"/>
        <v>523825</v>
      </c>
    </row>
    <row r="63" spans="1:10" x14ac:dyDescent="0.25">
      <c r="A63">
        <v>2005</v>
      </c>
      <c r="B63">
        <v>6</v>
      </c>
      <c r="C63">
        <v>75279</v>
      </c>
      <c r="D63" t="s">
        <v>167</v>
      </c>
      <c r="E63" t="s">
        <v>139</v>
      </c>
      <c r="F63" t="s">
        <v>168</v>
      </c>
      <c r="G63" s="26">
        <v>8574500</v>
      </c>
      <c r="H63">
        <v>8843450</v>
      </c>
      <c r="I63" s="32">
        <f t="shared" si="2"/>
        <v>8574500</v>
      </c>
      <c r="J63" s="57">
        <f t="shared" si="1"/>
        <v>8574500</v>
      </c>
    </row>
    <row r="64" spans="1:10" x14ac:dyDescent="0.25">
      <c r="A64">
        <v>2005</v>
      </c>
      <c r="B64">
        <v>6</v>
      </c>
      <c r="C64">
        <v>76564</v>
      </c>
      <c r="D64" t="s">
        <v>169</v>
      </c>
      <c r="E64" t="s">
        <v>62</v>
      </c>
      <c r="F64" t="s">
        <v>170</v>
      </c>
      <c r="G64" s="26">
        <v>2133700</v>
      </c>
      <c r="H64">
        <v>2300761</v>
      </c>
      <c r="I64" s="32">
        <f t="shared" si="2"/>
        <v>2133700</v>
      </c>
      <c r="J64" s="57">
        <f t="shared" si="1"/>
        <v>2133700</v>
      </c>
    </row>
    <row r="65" spans="1:10" x14ac:dyDescent="0.25">
      <c r="A65">
        <v>2005</v>
      </c>
      <c r="B65">
        <v>7</v>
      </c>
      <c r="C65">
        <v>25295</v>
      </c>
      <c r="D65" t="s">
        <v>171</v>
      </c>
      <c r="E65" t="s">
        <v>49</v>
      </c>
      <c r="F65" t="s">
        <v>172</v>
      </c>
      <c r="G65" s="26">
        <v>404810</v>
      </c>
      <c r="H65">
        <v>403929.8</v>
      </c>
      <c r="I65" s="32">
        <f t="shared" si="2"/>
        <v>404810</v>
      </c>
      <c r="J65" s="57">
        <f t="shared" si="1"/>
        <v>404810</v>
      </c>
    </row>
    <row r="66" spans="1:10" x14ac:dyDescent="0.25">
      <c r="A66">
        <v>2005</v>
      </c>
      <c r="B66">
        <v>10</v>
      </c>
      <c r="C66">
        <v>76160</v>
      </c>
      <c r="D66" t="s">
        <v>173</v>
      </c>
      <c r="E66" t="s">
        <v>174</v>
      </c>
      <c r="F66" t="s">
        <v>175</v>
      </c>
      <c r="G66" s="26">
        <v>20066295</v>
      </c>
      <c r="H66">
        <v>20279824</v>
      </c>
      <c r="I66" s="32">
        <f t="shared" si="2"/>
        <v>20066295</v>
      </c>
      <c r="J66" s="57">
        <f t="shared" si="1"/>
        <v>20066295</v>
      </c>
    </row>
    <row r="67" spans="1:10" x14ac:dyDescent="0.25">
      <c r="A67">
        <v>2006</v>
      </c>
      <c r="B67">
        <v>4</v>
      </c>
      <c r="C67">
        <v>23703</v>
      </c>
      <c r="D67" t="s">
        <v>176</v>
      </c>
      <c r="E67" t="s">
        <v>62</v>
      </c>
      <c r="F67" t="s">
        <v>177</v>
      </c>
      <c r="G67" s="26">
        <v>831850</v>
      </c>
      <c r="H67">
        <v>826506.54</v>
      </c>
      <c r="I67" s="32">
        <f t="shared" si="2"/>
        <v>831850</v>
      </c>
      <c r="J67" s="57">
        <f t="shared" ref="J67:J130" si="3">IF(G67&lt;&gt;0,G67,H67)</f>
        <v>831850</v>
      </c>
    </row>
    <row r="68" spans="1:10" x14ac:dyDescent="0.25">
      <c r="A68">
        <v>2006</v>
      </c>
      <c r="B68">
        <v>4</v>
      </c>
      <c r="C68">
        <v>25072</v>
      </c>
      <c r="D68" t="s">
        <v>178</v>
      </c>
      <c r="E68" t="s">
        <v>62</v>
      </c>
      <c r="F68" t="s">
        <v>179</v>
      </c>
      <c r="G68" s="26">
        <v>603818.5</v>
      </c>
      <c r="H68">
        <v>579280</v>
      </c>
      <c r="I68" s="32">
        <f t="shared" si="2"/>
        <v>603818.5</v>
      </c>
      <c r="J68" s="57">
        <f t="shared" si="3"/>
        <v>603818.5</v>
      </c>
    </row>
    <row r="69" spans="1:10" x14ac:dyDescent="0.25">
      <c r="A69">
        <v>2006</v>
      </c>
      <c r="B69">
        <v>8</v>
      </c>
      <c r="C69">
        <v>25499</v>
      </c>
      <c r="D69" t="s">
        <v>180</v>
      </c>
      <c r="E69" t="s">
        <v>65</v>
      </c>
      <c r="F69" t="s">
        <v>181</v>
      </c>
      <c r="G69" s="26">
        <v>5438809.0999999996</v>
      </c>
      <c r="H69">
        <v>5768190</v>
      </c>
      <c r="I69" s="32">
        <f t="shared" ref="I69:I132" si="4">IF(G69="",H69,G69)</f>
        <v>5438809.0999999996</v>
      </c>
      <c r="J69" s="57">
        <f t="shared" si="3"/>
        <v>5438809.0999999996</v>
      </c>
    </row>
    <row r="70" spans="1:10" x14ac:dyDescent="0.25">
      <c r="A70">
        <v>2006</v>
      </c>
      <c r="B70">
        <v>9</v>
      </c>
      <c r="C70">
        <v>76169</v>
      </c>
      <c r="D70" t="s">
        <v>182</v>
      </c>
      <c r="E70" t="s">
        <v>49</v>
      </c>
      <c r="F70" t="s">
        <v>183</v>
      </c>
      <c r="G70" s="26">
        <v>1453500</v>
      </c>
      <c r="H70">
        <v>1365475.03</v>
      </c>
      <c r="I70" s="32">
        <f t="shared" si="4"/>
        <v>1453500</v>
      </c>
      <c r="J70" s="57">
        <f t="shared" si="3"/>
        <v>1453500</v>
      </c>
    </row>
    <row r="71" spans="1:10" x14ac:dyDescent="0.25">
      <c r="A71">
        <v>2007</v>
      </c>
      <c r="B71">
        <v>9</v>
      </c>
      <c r="C71">
        <v>76170</v>
      </c>
      <c r="D71" t="s">
        <v>184</v>
      </c>
      <c r="E71" t="s">
        <v>49</v>
      </c>
      <c r="F71" t="s">
        <v>185</v>
      </c>
      <c r="G71" s="26">
        <v>1500000</v>
      </c>
      <c r="H71">
        <v>1687500</v>
      </c>
      <c r="I71" s="32">
        <f t="shared" si="4"/>
        <v>1500000</v>
      </c>
      <c r="J71" s="57">
        <f t="shared" si="3"/>
        <v>1500000</v>
      </c>
    </row>
    <row r="72" spans="1:10" x14ac:dyDescent="0.25">
      <c r="A72">
        <v>2007</v>
      </c>
      <c r="B72">
        <v>12</v>
      </c>
      <c r="C72">
        <v>79599</v>
      </c>
      <c r="D72" t="s">
        <v>186</v>
      </c>
      <c r="E72" t="s">
        <v>139</v>
      </c>
      <c r="F72" t="s">
        <v>187</v>
      </c>
      <c r="G72" s="26">
        <v>5883920</v>
      </c>
      <c r="H72">
        <v>6255500</v>
      </c>
      <c r="I72" s="32">
        <f t="shared" si="4"/>
        <v>5883920</v>
      </c>
      <c r="J72" s="57">
        <f t="shared" si="3"/>
        <v>5883920</v>
      </c>
    </row>
    <row r="73" spans="1:10" x14ac:dyDescent="0.25">
      <c r="A73">
        <v>2008</v>
      </c>
      <c r="B73">
        <v>3</v>
      </c>
      <c r="C73">
        <v>20375</v>
      </c>
      <c r="D73" t="s">
        <v>188</v>
      </c>
      <c r="E73" t="s">
        <v>62</v>
      </c>
      <c r="F73" t="s">
        <v>189</v>
      </c>
      <c r="G73" s="26">
        <v>610437.56999999995</v>
      </c>
      <c r="H73">
        <v>629850</v>
      </c>
      <c r="I73" s="32">
        <f t="shared" si="4"/>
        <v>610437.56999999995</v>
      </c>
      <c r="J73" s="57">
        <f t="shared" si="3"/>
        <v>610437.56999999995</v>
      </c>
    </row>
    <row r="74" spans="1:10" x14ac:dyDescent="0.25">
      <c r="A74">
        <v>2008</v>
      </c>
      <c r="B74">
        <v>4</v>
      </c>
      <c r="C74">
        <v>23753</v>
      </c>
      <c r="D74" t="s">
        <v>190</v>
      </c>
      <c r="E74" t="s">
        <v>62</v>
      </c>
      <c r="F74" t="s">
        <v>191</v>
      </c>
      <c r="G74" s="26">
        <v>1863902</v>
      </c>
      <c r="H74">
        <v>1776526.5</v>
      </c>
      <c r="I74" s="32">
        <f t="shared" si="4"/>
        <v>1863902</v>
      </c>
      <c r="J74" s="57">
        <f t="shared" si="3"/>
        <v>1863902</v>
      </c>
    </row>
    <row r="75" spans="1:10" x14ac:dyDescent="0.25">
      <c r="A75">
        <v>2008</v>
      </c>
      <c r="B75">
        <v>6</v>
      </c>
      <c r="C75">
        <v>81281</v>
      </c>
      <c r="D75" t="s">
        <v>192</v>
      </c>
      <c r="E75" t="s">
        <v>139</v>
      </c>
      <c r="F75" t="s">
        <v>193</v>
      </c>
      <c r="G75" s="26">
        <v>4072000</v>
      </c>
      <c r="H75">
        <v>4209700</v>
      </c>
      <c r="I75" s="32">
        <f t="shared" si="4"/>
        <v>4072000</v>
      </c>
      <c r="J75" s="57">
        <f t="shared" si="3"/>
        <v>4072000</v>
      </c>
    </row>
    <row r="76" spans="1:10" x14ac:dyDescent="0.25">
      <c r="A76">
        <v>2008</v>
      </c>
      <c r="B76">
        <v>6</v>
      </c>
      <c r="C76">
        <v>81547</v>
      </c>
      <c r="D76" t="s">
        <v>194</v>
      </c>
      <c r="E76" t="s">
        <v>49</v>
      </c>
      <c r="F76" t="s">
        <v>195</v>
      </c>
      <c r="G76" s="26">
        <v>490837.5</v>
      </c>
      <c r="H76">
        <v>539921.25</v>
      </c>
      <c r="I76" s="32">
        <f t="shared" si="4"/>
        <v>490837.5</v>
      </c>
      <c r="J76" s="57">
        <f t="shared" si="3"/>
        <v>490837.5</v>
      </c>
    </row>
    <row r="77" spans="1:10" x14ac:dyDescent="0.25">
      <c r="A77">
        <v>2008</v>
      </c>
      <c r="B77">
        <v>8</v>
      </c>
      <c r="C77">
        <v>75633</v>
      </c>
      <c r="D77" t="s">
        <v>196</v>
      </c>
      <c r="E77" t="s">
        <v>62</v>
      </c>
      <c r="F77" t="s">
        <v>197</v>
      </c>
      <c r="G77" s="26">
        <v>1618150</v>
      </c>
      <c r="H77">
        <v>1726450</v>
      </c>
      <c r="I77" s="32">
        <f t="shared" si="4"/>
        <v>1618150</v>
      </c>
      <c r="J77" s="57">
        <f t="shared" si="3"/>
        <v>1618150</v>
      </c>
    </row>
    <row r="78" spans="1:10" x14ac:dyDescent="0.25">
      <c r="A78">
        <v>2009</v>
      </c>
      <c r="B78">
        <v>1</v>
      </c>
      <c r="C78">
        <v>81299</v>
      </c>
      <c r="D78" t="s">
        <v>198</v>
      </c>
      <c r="E78" t="s">
        <v>49</v>
      </c>
      <c r="F78" t="s">
        <v>199</v>
      </c>
      <c r="G78" s="26">
        <v>761350</v>
      </c>
      <c r="H78">
        <v>843035</v>
      </c>
      <c r="I78" s="32">
        <f t="shared" si="4"/>
        <v>761350</v>
      </c>
      <c r="J78" s="57">
        <f t="shared" si="3"/>
        <v>761350</v>
      </c>
    </row>
    <row r="79" spans="1:10" x14ac:dyDescent="0.25">
      <c r="A79">
        <v>2009</v>
      </c>
      <c r="B79">
        <v>4</v>
      </c>
      <c r="C79">
        <v>25277</v>
      </c>
      <c r="D79" t="s">
        <v>200</v>
      </c>
      <c r="E79" t="s">
        <v>62</v>
      </c>
      <c r="F79" t="s">
        <v>201</v>
      </c>
      <c r="G79" s="26">
        <v>10073110</v>
      </c>
      <c r="H79">
        <v>10651703.67</v>
      </c>
      <c r="I79" s="32">
        <f t="shared" si="4"/>
        <v>10073110</v>
      </c>
      <c r="J79" s="57">
        <f t="shared" si="3"/>
        <v>10073110</v>
      </c>
    </row>
    <row r="80" spans="1:10" x14ac:dyDescent="0.25">
      <c r="A80">
        <v>2009</v>
      </c>
      <c r="B80">
        <v>6</v>
      </c>
      <c r="C80">
        <v>81548</v>
      </c>
      <c r="D80" t="s">
        <v>202</v>
      </c>
      <c r="E80" t="s">
        <v>49</v>
      </c>
      <c r="F80" t="s">
        <v>203</v>
      </c>
      <c r="G80" s="26">
        <v>503559</v>
      </c>
      <c r="H80">
        <v>523111.6</v>
      </c>
      <c r="I80" s="32">
        <f t="shared" si="4"/>
        <v>503559</v>
      </c>
      <c r="J80" s="57">
        <f t="shared" si="3"/>
        <v>503559</v>
      </c>
    </row>
    <row r="81" spans="1:10" x14ac:dyDescent="0.25">
      <c r="A81">
        <v>2009</v>
      </c>
      <c r="B81">
        <v>8</v>
      </c>
      <c r="C81">
        <v>23302</v>
      </c>
      <c r="D81" t="s">
        <v>204</v>
      </c>
      <c r="E81" t="s">
        <v>205</v>
      </c>
      <c r="F81" t="s">
        <v>206</v>
      </c>
      <c r="G81" s="26">
        <v>1157800</v>
      </c>
      <c r="H81">
        <v>1164020</v>
      </c>
      <c r="I81" s="32">
        <f t="shared" si="4"/>
        <v>1157800</v>
      </c>
      <c r="J81" s="57">
        <f t="shared" si="3"/>
        <v>1157800</v>
      </c>
    </row>
    <row r="82" spans="1:10" x14ac:dyDescent="0.25">
      <c r="A82">
        <v>2009</v>
      </c>
      <c r="B82">
        <v>11</v>
      </c>
      <c r="C82">
        <v>80922</v>
      </c>
      <c r="D82" t="s">
        <v>207</v>
      </c>
      <c r="E82" t="s">
        <v>34</v>
      </c>
      <c r="F82" t="s">
        <v>208</v>
      </c>
      <c r="G82" s="26">
        <v>422150</v>
      </c>
      <c r="H82">
        <v>426420</v>
      </c>
      <c r="I82" s="32">
        <f t="shared" si="4"/>
        <v>422150</v>
      </c>
      <c r="J82" s="57">
        <f t="shared" si="3"/>
        <v>422150</v>
      </c>
    </row>
    <row r="83" spans="1:10" x14ac:dyDescent="0.25">
      <c r="A83">
        <v>2010</v>
      </c>
      <c r="B83">
        <v>1</v>
      </c>
      <c r="C83">
        <v>82163</v>
      </c>
      <c r="D83" t="s">
        <v>209</v>
      </c>
      <c r="E83" t="s">
        <v>49</v>
      </c>
      <c r="F83" t="s">
        <v>210</v>
      </c>
      <c r="G83" s="26">
        <v>1592220</v>
      </c>
      <c r="H83">
        <v>1621090</v>
      </c>
      <c r="I83" s="32">
        <f t="shared" si="4"/>
        <v>1592220</v>
      </c>
      <c r="J83" s="57">
        <f t="shared" si="3"/>
        <v>1592220</v>
      </c>
    </row>
    <row r="84" spans="1:10" x14ac:dyDescent="0.25">
      <c r="A84">
        <v>2010</v>
      </c>
      <c r="B84">
        <v>1</v>
      </c>
      <c r="C84">
        <v>82330</v>
      </c>
      <c r="D84" t="s">
        <v>211</v>
      </c>
      <c r="E84" t="s">
        <v>49</v>
      </c>
      <c r="F84" t="s">
        <v>212</v>
      </c>
      <c r="G84" s="26">
        <v>643050</v>
      </c>
      <c r="H84">
        <v>708355</v>
      </c>
      <c r="I84" s="32">
        <f t="shared" si="4"/>
        <v>643050</v>
      </c>
      <c r="J84" s="57">
        <f t="shared" si="3"/>
        <v>643050</v>
      </c>
    </row>
    <row r="85" spans="1:10" x14ac:dyDescent="0.25">
      <c r="A85">
        <v>2010</v>
      </c>
      <c r="B85">
        <v>2</v>
      </c>
      <c r="C85">
        <v>86328</v>
      </c>
      <c r="D85" t="s">
        <v>213</v>
      </c>
      <c r="E85" t="s">
        <v>62</v>
      </c>
      <c r="F85" t="s">
        <v>214</v>
      </c>
      <c r="G85" s="26">
        <v>265786</v>
      </c>
      <c r="H85">
        <v>292365</v>
      </c>
      <c r="I85" s="32">
        <f t="shared" si="4"/>
        <v>265786</v>
      </c>
      <c r="J85" s="57">
        <f t="shared" si="3"/>
        <v>265786</v>
      </c>
    </row>
    <row r="86" spans="1:10" x14ac:dyDescent="0.25">
      <c r="A86">
        <v>2010</v>
      </c>
      <c r="B86">
        <v>3</v>
      </c>
      <c r="C86">
        <v>80196</v>
      </c>
      <c r="D86" t="s">
        <v>215</v>
      </c>
      <c r="E86" t="s">
        <v>216</v>
      </c>
      <c r="F86" t="s">
        <v>217</v>
      </c>
      <c r="G86" s="26">
        <v>659000</v>
      </c>
      <c r="H86">
        <v>674850</v>
      </c>
      <c r="I86" s="32">
        <f t="shared" si="4"/>
        <v>659000</v>
      </c>
      <c r="J86" s="57">
        <f t="shared" si="3"/>
        <v>659000</v>
      </c>
    </row>
    <row r="87" spans="1:10" x14ac:dyDescent="0.25">
      <c r="A87">
        <v>2010</v>
      </c>
      <c r="B87">
        <v>3</v>
      </c>
      <c r="C87">
        <v>83445</v>
      </c>
      <c r="D87" t="s">
        <v>218</v>
      </c>
      <c r="E87" t="s">
        <v>49</v>
      </c>
      <c r="F87" t="s">
        <v>49</v>
      </c>
      <c r="G87" s="26">
        <v>924250</v>
      </c>
      <c r="H87">
        <v>951500</v>
      </c>
      <c r="I87" s="32">
        <f t="shared" si="4"/>
        <v>924250</v>
      </c>
      <c r="J87" s="57">
        <f t="shared" si="3"/>
        <v>924250</v>
      </c>
    </row>
    <row r="88" spans="1:10" x14ac:dyDescent="0.25">
      <c r="A88">
        <v>2010</v>
      </c>
      <c r="B88">
        <v>3</v>
      </c>
      <c r="C88">
        <v>83446</v>
      </c>
      <c r="D88" t="s">
        <v>219</v>
      </c>
      <c r="E88" t="s">
        <v>62</v>
      </c>
      <c r="F88" t="s">
        <v>220</v>
      </c>
      <c r="G88" s="26">
        <v>457067</v>
      </c>
      <c r="H88">
        <v>444580</v>
      </c>
      <c r="I88" s="32">
        <f t="shared" si="4"/>
        <v>457067</v>
      </c>
      <c r="J88" s="57">
        <f t="shared" si="3"/>
        <v>457067</v>
      </c>
    </row>
    <row r="89" spans="1:10" x14ac:dyDescent="0.25">
      <c r="A89">
        <v>2010</v>
      </c>
      <c r="B89">
        <v>3</v>
      </c>
      <c r="C89">
        <v>84604</v>
      </c>
      <c r="D89" t="s">
        <v>221</v>
      </c>
      <c r="E89" t="s">
        <v>49</v>
      </c>
      <c r="F89" t="s">
        <v>49</v>
      </c>
      <c r="G89" s="26">
        <v>695369</v>
      </c>
      <c r="H89">
        <v>686590</v>
      </c>
      <c r="I89" s="32">
        <f t="shared" si="4"/>
        <v>695369</v>
      </c>
      <c r="J89" s="57">
        <f t="shared" si="3"/>
        <v>695369</v>
      </c>
    </row>
    <row r="90" spans="1:10" x14ac:dyDescent="0.25">
      <c r="A90">
        <v>2010</v>
      </c>
      <c r="B90">
        <v>3</v>
      </c>
      <c r="C90">
        <v>86254</v>
      </c>
      <c r="D90" t="s">
        <v>222</v>
      </c>
      <c r="E90" t="s">
        <v>216</v>
      </c>
      <c r="F90" t="s">
        <v>223</v>
      </c>
      <c r="G90" s="26">
        <v>1276600</v>
      </c>
      <c r="H90">
        <v>1344310</v>
      </c>
      <c r="I90" s="32">
        <f t="shared" si="4"/>
        <v>1276600</v>
      </c>
      <c r="J90" s="57">
        <f t="shared" si="3"/>
        <v>1276600</v>
      </c>
    </row>
    <row r="91" spans="1:10" x14ac:dyDescent="0.25">
      <c r="A91">
        <v>2010</v>
      </c>
      <c r="B91">
        <v>4</v>
      </c>
      <c r="C91">
        <v>25223</v>
      </c>
      <c r="D91" t="s">
        <v>224</v>
      </c>
      <c r="E91" t="s">
        <v>62</v>
      </c>
      <c r="F91" t="s">
        <v>225</v>
      </c>
      <c r="G91" s="26">
        <v>12840852.35</v>
      </c>
      <c r="H91">
        <v>13097559.18</v>
      </c>
      <c r="I91" s="32">
        <f t="shared" si="4"/>
        <v>12840852.35</v>
      </c>
      <c r="J91" s="57">
        <f t="shared" si="3"/>
        <v>12840852.35</v>
      </c>
    </row>
    <row r="92" spans="1:10" x14ac:dyDescent="0.25">
      <c r="A92">
        <v>2010</v>
      </c>
      <c r="B92">
        <v>6</v>
      </c>
      <c r="C92">
        <v>85039</v>
      </c>
      <c r="D92" t="s">
        <v>226</v>
      </c>
      <c r="E92" t="s">
        <v>227</v>
      </c>
      <c r="F92" t="s">
        <v>228</v>
      </c>
      <c r="G92" s="26">
        <v>244400</v>
      </c>
      <c r="H92">
        <v>265640</v>
      </c>
      <c r="I92" s="32">
        <f t="shared" si="4"/>
        <v>244400</v>
      </c>
      <c r="J92" s="57">
        <f t="shared" si="3"/>
        <v>244400</v>
      </c>
    </row>
    <row r="93" spans="1:10" x14ac:dyDescent="0.25">
      <c r="A93">
        <v>2010</v>
      </c>
      <c r="B93">
        <v>6</v>
      </c>
      <c r="C93">
        <v>85537</v>
      </c>
      <c r="D93" t="s">
        <v>229</v>
      </c>
      <c r="E93" t="s">
        <v>139</v>
      </c>
      <c r="F93" t="s">
        <v>230</v>
      </c>
      <c r="G93" s="26">
        <v>4818050</v>
      </c>
      <c r="H93">
        <v>4621550</v>
      </c>
      <c r="I93" s="32">
        <f t="shared" si="4"/>
        <v>4818050</v>
      </c>
      <c r="J93" s="57">
        <f t="shared" si="3"/>
        <v>4818050</v>
      </c>
    </row>
    <row r="94" spans="1:10" x14ac:dyDescent="0.25">
      <c r="A94">
        <v>2010</v>
      </c>
      <c r="B94">
        <v>6</v>
      </c>
      <c r="C94">
        <v>86359</v>
      </c>
      <c r="D94" t="s">
        <v>231</v>
      </c>
      <c r="E94" t="s">
        <v>49</v>
      </c>
      <c r="F94" t="s">
        <v>232</v>
      </c>
      <c r="G94" s="26">
        <v>357700</v>
      </c>
      <c r="H94">
        <v>355337.5</v>
      </c>
      <c r="I94" s="32">
        <f t="shared" si="4"/>
        <v>357700</v>
      </c>
      <c r="J94" s="57">
        <f t="shared" si="3"/>
        <v>357700</v>
      </c>
    </row>
    <row r="95" spans="1:10" x14ac:dyDescent="0.25">
      <c r="A95">
        <v>2010</v>
      </c>
      <c r="B95">
        <v>6</v>
      </c>
      <c r="C95">
        <v>86459</v>
      </c>
      <c r="D95" t="s">
        <v>233</v>
      </c>
      <c r="E95" t="s">
        <v>216</v>
      </c>
      <c r="F95" t="s">
        <v>234</v>
      </c>
      <c r="G95" s="26">
        <v>659753</v>
      </c>
      <c r="H95">
        <v>767656.33</v>
      </c>
      <c r="I95" s="32">
        <f t="shared" si="4"/>
        <v>659753</v>
      </c>
      <c r="J95" s="57">
        <f t="shared" si="3"/>
        <v>659753</v>
      </c>
    </row>
    <row r="96" spans="1:10" x14ac:dyDescent="0.25">
      <c r="A96">
        <v>2010</v>
      </c>
      <c r="B96">
        <v>8</v>
      </c>
      <c r="C96">
        <v>84497</v>
      </c>
      <c r="D96" t="s">
        <v>235</v>
      </c>
      <c r="E96" t="s">
        <v>59</v>
      </c>
      <c r="F96" t="s">
        <v>236</v>
      </c>
      <c r="G96" s="26">
        <v>6444030.3399999999</v>
      </c>
      <c r="H96">
        <v>6964179.7699999996</v>
      </c>
      <c r="I96" s="32">
        <f t="shared" si="4"/>
        <v>6444030.3399999999</v>
      </c>
      <c r="J96" s="57">
        <f t="shared" si="3"/>
        <v>6444030.3399999999</v>
      </c>
    </row>
    <row r="97" spans="1:10" x14ac:dyDescent="0.25">
      <c r="A97">
        <v>2010</v>
      </c>
      <c r="B97">
        <v>9</v>
      </c>
      <c r="C97">
        <v>85830</v>
      </c>
      <c r="D97" t="s">
        <v>237</v>
      </c>
      <c r="E97" t="s">
        <v>238</v>
      </c>
      <c r="F97" t="s">
        <v>239</v>
      </c>
      <c r="G97" s="26">
        <v>1040000</v>
      </c>
      <c r="H97">
        <v>1211028.6200000001</v>
      </c>
      <c r="I97" s="32">
        <f t="shared" si="4"/>
        <v>1040000</v>
      </c>
      <c r="J97" s="57">
        <f t="shared" si="3"/>
        <v>1040000</v>
      </c>
    </row>
    <row r="98" spans="1:10" x14ac:dyDescent="0.25">
      <c r="A98">
        <v>2010</v>
      </c>
      <c r="B98">
        <v>9</v>
      </c>
      <c r="C98">
        <v>86717</v>
      </c>
      <c r="D98" t="s">
        <v>240</v>
      </c>
      <c r="E98" t="s">
        <v>238</v>
      </c>
      <c r="F98" t="s">
        <v>241</v>
      </c>
      <c r="G98" s="26">
        <v>2297200</v>
      </c>
      <c r="H98">
        <v>2452617.38</v>
      </c>
      <c r="I98" s="32">
        <f t="shared" si="4"/>
        <v>2297200</v>
      </c>
      <c r="J98" s="57">
        <f t="shared" si="3"/>
        <v>2297200</v>
      </c>
    </row>
    <row r="99" spans="1:10" x14ac:dyDescent="0.25">
      <c r="A99">
        <v>2010</v>
      </c>
      <c r="B99">
        <v>11</v>
      </c>
      <c r="C99">
        <v>76825</v>
      </c>
      <c r="D99" t="s">
        <v>242</v>
      </c>
      <c r="E99" t="s">
        <v>46</v>
      </c>
      <c r="F99" t="s">
        <v>243</v>
      </c>
      <c r="G99" s="26">
        <v>23444848</v>
      </c>
      <c r="H99">
        <v>25055850</v>
      </c>
      <c r="I99" s="32">
        <f t="shared" si="4"/>
        <v>23444848</v>
      </c>
      <c r="J99" s="57">
        <f t="shared" si="3"/>
        <v>23444848</v>
      </c>
    </row>
    <row r="100" spans="1:10" x14ac:dyDescent="0.25">
      <c r="A100">
        <v>2010</v>
      </c>
      <c r="B100">
        <v>11</v>
      </c>
      <c r="C100">
        <v>78478</v>
      </c>
      <c r="D100" t="s">
        <v>244</v>
      </c>
      <c r="E100" t="s">
        <v>34</v>
      </c>
      <c r="F100" t="s">
        <v>245</v>
      </c>
      <c r="G100" s="26">
        <v>715257</v>
      </c>
      <c r="H100">
        <v>721880</v>
      </c>
      <c r="I100" s="32">
        <f t="shared" si="4"/>
        <v>715257</v>
      </c>
      <c r="J100" s="57">
        <f t="shared" si="3"/>
        <v>715257</v>
      </c>
    </row>
    <row r="101" spans="1:10" x14ac:dyDescent="0.25">
      <c r="A101">
        <v>2010</v>
      </c>
      <c r="B101">
        <v>11</v>
      </c>
      <c r="C101">
        <v>81587</v>
      </c>
      <c r="D101" t="s">
        <v>246</v>
      </c>
      <c r="E101" t="s">
        <v>174</v>
      </c>
      <c r="F101" t="s">
        <v>247</v>
      </c>
      <c r="G101" s="26">
        <v>4316685</v>
      </c>
      <c r="H101">
        <v>4635638</v>
      </c>
      <c r="I101" s="32">
        <f t="shared" si="4"/>
        <v>4316685</v>
      </c>
      <c r="J101" s="57">
        <f t="shared" si="3"/>
        <v>4316685</v>
      </c>
    </row>
    <row r="102" spans="1:10" x14ac:dyDescent="0.25">
      <c r="A102">
        <v>2010</v>
      </c>
      <c r="B102">
        <v>11</v>
      </c>
      <c r="C102">
        <v>86367</v>
      </c>
      <c r="D102" t="s">
        <v>248</v>
      </c>
      <c r="E102" t="s">
        <v>174</v>
      </c>
      <c r="F102" t="s">
        <v>249</v>
      </c>
      <c r="G102" s="26">
        <v>7084302</v>
      </c>
      <c r="H102">
        <v>7830667.0899999999</v>
      </c>
      <c r="I102" s="32">
        <f t="shared" si="4"/>
        <v>7084302</v>
      </c>
      <c r="J102" s="57">
        <f t="shared" si="3"/>
        <v>7084302</v>
      </c>
    </row>
    <row r="103" spans="1:10" x14ac:dyDescent="0.25">
      <c r="A103">
        <v>2010</v>
      </c>
      <c r="B103">
        <v>11</v>
      </c>
      <c r="C103">
        <v>87863</v>
      </c>
      <c r="D103" t="s">
        <v>250</v>
      </c>
      <c r="E103" t="s">
        <v>251</v>
      </c>
      <c r="F103" t="s">
        <v>252</v>
      </c>
      <c r="G103" s="26">
        <v>135630</v>
      </c>
      <c r="H103">
        <v>149190</v>
      </c>
      <c r="I103" s="32">
        <f t="shared" si="4"/>
        <v>135630</v>
      </c>
      <c r="J103" s="57">
        <f t="shared" si="3"/>
        <v>135630</v>
      </c>
    </row>
    <row r="104" spans="1:10" x14ac:dyDescent="0.25">
      <c r="A104">
        <v>2010</v>
      </c>
      <c r="B104">
        <v>11</v>
      </c>
      <c r="C104">
        <v>87864</v>
      </c>
      <c r="D104" t="s">
        <v>253</v>
      </c>
      <c r="E104" t="s">
        <v>251</v>
      </c>
      <c r="F104" t="s">
        <v>254</v>
      </c>
      <c r="G104" s="26">
        <v>195900</v>
      </c>
      <c r="H104">
        <v>215490</v>
      </c>
      <c r="I104" s="32">
        <f t="shared" si="4"/>
        <v>195900</v>
      </c>
      <c r="J104" s="57">
        <f t="shared" si="3"/>
        <v>195900</v>
      </c>
    </row>
    <row r="105" spans="1:10" x14ac:dyDescent="0.25">
      <c r="A105">
        <v>2010</v>
      </c>
      <c r="B105">
        <v>11</v>
      </c>
      <c r="C105">
        <v>87879</v>
      </c>
      <c r="D105" t="s">
        <v>255</v>
      </c>
      <c r="E105" t="s">
        <v>62</v>
      </c>
      <c r="F105" t="s">
        <v>256</v>
      </c>
      <c r="G105" s="26">
        <v>731111.28</v>
      </c>
      <c r="H105">
        <v>804220</v>
      </c>
      <c r="I105" s="32">
        <f t="shared" si="4"/>
        <v>731111.28</v>
      </c>
      <c r="J105" s="57">
        <f t="shared" si="3"/>
        <v>731111.28</v>
      </c>
    </row>
    <row r="106" spans="1:10" x14ac:dyDescent="0.25">
      <c r="A106">
        <v>2010</v>
      </c>
      <c r="B106">
        <v>12</v>
      </c>
      <c r="C106">
        <v>87632</v>
      </c>
      <c r="D106" t="s">
        <v>257</v>
      </c>
      <c r="E106" t="s">
        <v>216</v>
      </c>
      <c r="F106" t="s">
        <v>258</v>
      </c>
      <c r="G106" s="26">
        <v>3804674</v>
      </c>
      <c r="H106">
        <v>3782540</v>
      </c>
      <c r="I106" s="32">
        <f t="shared" si="4"/>
        <v>3804674</v>
      </c>
      <c r="J106" s="57">
        <f t="shared" si="3"/>
        <v>3804674</v>
      </c>
    </row>
    <row r="107" spans="1:10" x14ac:dyDescent="0.25">
      <c r="A107">
        <v>2010</v>
      </c>
      <c r="B107">
        <v>12</v>
      </c>
      <c r="C107">
        <v>87633</v>
      </c>
      <c r="D107" t="s">
        <v>259</v>
      </c>
      <c r="E107" t="s">
        <v>216</v>
      </c>
      <c r="F107" t="s">
        <v>260</v>
      </c>
      <c r="G107" s="26">
        <v>2580180</v>
      </c>
      <c r="H107">
        <v>2527440</v>
      </c>
      <c r="I107" s="32">
        <f t="shared" si="4"/>
        <v>2580180</v>
      </c>
      <c r="J107" s="57">
        <f t="shared" si="3"/>
        <v>2580180</v>
      </c>
    </row>
    <row r="108" spans="1:10" x14ac:dyDescent="0.25">
      <c r="A108">
        <v>2011</v>
      </c>
      <c r="B108">
        <v>1</v>
      </c>
      <c r="C108">
        <v>84564</v>
      </c>
      <c r="D108" t="s">
        <v>261</v>
      </c>
      <c r="E108" t="s">
        <v>216</v>
      </c>
      <c r="F108" t="s">
        <v>262</v>
      </c>
      <c r="G108" s="26">
        <v>659060.5</v>
      </c>
      <c r="H108">
        <v>654790</v>
      </c>
      <c r="I108" s="32">
        <f t="shared" si="4"/>
        <v>659060.5</v>
      </c>
      <c r="J108" s="57">
        <f t="shared" si="3"/>
        <v>659060.5</v>
      </c>
    </row>
    <row r="109" spans="1:10" x14ac:dyDescent="0.25">
      <c r="A109">
        <v>2011</v>
      </c>
      <c r="B109">
        <v>2</v>
      </c>
      <c r="C109">
        <v>76710</v>
      </c>
      <c r="D109" t="s">
        <v>263</v>
      </c>
      <c r="E109" t="s">
        <v>59</v>
      </c>
      <c r="F109" t="s">
        <v>264</v>
      </c>
      <c r="G109" s="26">
        <v>12224208.5</v>
      </c>
      <c r="H109">
        <v>12908730</v>
      </c>
      <c r="I109" s="32">
        <f t="shared" si="4"/>
        <v>12224208.5</v>
      </c>
      <c r="J109" s="57">
        <f t="shared" si="3"/>
        <v>12224208.5</v>
      </c>
    </row>
    <row r="110" spans="1:10" x14ac:dyDescent="0.25">
      <c r="A110">
        <v>2011</v>
      </c>
      <c r="B110">
        <v>3</v>
      </c>
      <c r="C110">
        <v>87315</v>
      </c>
      <c r="D110" t="s">
        <v>265</v>
      </c>
      <c r="E110" t="s">
        <v>49</v>
      </c>
      <c r="F110" t="s">
        <v>266</v>
      </c>
      <c r="G110" s="26">
        <v>1571355.49</v>
      </c>
      <c r="H110">
        <v>1642355.49</v>
      </c>
      <c r="I110" s="32">
        <f t="shared" si="4"/>
        <v>1571355.49</v>
      </c>
      <c r="J110" s="57">
        <f t="shared" si="3"/>
        <v>1571355.49</v>
      </c>
    </row>
    <row r="111" spans="1:10" x14ac:dyDescent="0.25">
      <c r="A111">
        <v>2011</v>
      </c>
      <c r="B111">
        <v>3</v>
      </c>
      <c r="C111">
        <v>88375</v>
      </c>
      <c r="D111" t="s">
        <v>267</v>
      </c>
      <c r="E111" t="s">
        <v>268</v>
      </c>
      <c r="F111" t="s">
        <v>269</v>
      </c>
      <c r="G111" s="26">
        <v>700000</v>
      </c>
      <c r="H111">
        <v>700000</v>
      </c>
      <c r="I111" s="32">
        <f t="shared" si="4"/>
        <v>700000</v>
      </c>
      <c r="J111" s="57">
        <f t="shared" si="3"/>
        <v>700000</v>
      </c>
    </row>
    <row r="112" spans="1:10" x14ac:dyDescent="0.25">
      <c r="A112">
        <v>2011</v>
      </c>
      <c r="B112">
        <v>3</v>
      </c>
      <c r="C112">
        <v>88662</v>
      </c>
      <c r="D112" t="s">
        <v>270</v>
      </c>
      <c r="E112" t="s">
        <v>132</v>
      </c>
      <c r="F112" t="s">
        <v>271</v>
      </c>
      <c r="G112" s="26">
        <v>147924.51</v>
      </c>
      <c r="H112">
        <v>136870</v>
      </c>
      <c r="I112" s="32">
        <f t="shared" si="4"/>
        <v>147924.51</v>
      </c>
      <c r="J112" s="57">
        <f t="shared" si="3"/>
        <v>147924.51</v>
      </c>
    </row>
    <row r="113" spans="1:10" x14ac:dyDescent="0.25">
      <c r="A113">
        <v>2011</v>
      </c>
      <c r="B113">
        <v>4</v>
      </c>
      <c r="C113">
        <v>25501</v>
      </c>
      <c r="D113" t="s">
        <v>272</v>
      </c>
      <c r="E113" t="s">
        <v>59</v>
      </c>
      <c r="F113" t="s">
        <v>273</v>
      </c>
      <c r="G113" s="26">
        <v>10744152</v>
      </c>
      <c r="H113">
        <v>11360330.949999999</v>
      </c>
      <c r="I113" s="32">
        <f t="shared" si="4"/>
        <v>10744152</v>
      </c>
      <c r="J113" s="57">
        <f t="shared" si="3"/>
        <v>10744152</v>
      </c>
    </row>
    <row r="114" spans="1:10" x14ac:dyDescent="0.25">
      <c r="A114">
        <v>2011</v>
      </c>
      <c r="B114">
        <v>4</v>
      </c>
      <c r="C114">
        <v>84631</v>
      </c>
      <c r="D114" t="s">
        <v>274</v>
      </c>
      <c r="E114" t="s">
        <v>49</v>
      </c>
      <c r="F114" t="s">
        <v>275</v>
      </c>
      <c r="G114" s="26">
        <v>782000</v>
      </c>
      <c r="H114">
        <v>850842.4</v>
      </c>
      <c r="I114" s="32">
        <f t="shared" si="4"/>
        <v>782000</v>
      </c>
      <c r="J114" s="57">
        <f t="shared" si="3"/>
        <v>782000</v>
      </c>
    </row>
    <row r="115" spans="1:10" x14ac:dyDescent="0.25">
      <c r="A115">
        <v>2011</v>
      </c>
      <c r="B115">
        <v>4</v>
      </c>
      <c r="C115">
        <v>86995</v>
      </c>
      <c r="D115" t="s">
        <v>276</v>
      </c>
      <c r="E115" t="s">
        <v>216</v>
      </c>
      <c r="F115" t="s">
        <v>277</v>
      </c>
      <c r="G115" s="26">
        <v>1077275</v>
      </c>
      <c r="H115">
        <v>1180300</v>
      </c>
      <c r="I115" s="32">
        <f t="shared" si="4"/>
        <v>1077275</v>
      </c>
      <c r="J115" s="57">
        <f t="shared" si="3"/>
        <v>1077275</v>
      </c>
    </row>
    <row r="116" spans="1:10" x14ac:dyDescent="0.25">
      <c r="A116">
        <v>2011</v>
      </c>
      <c r="B116">
        <v>4</v>
      </c>
      <c r="C116">
        <v>87318</v>
      </c>
      <c r="D116" t="s">
        <v>278</v>
      </c>
      <c r="E116" t="s">
        <v>49</v>
      </c>
      <c r="F116" t="s">
        <v>279</v>
      </c>
      <c r="G116" s="26">
        <v>5183569.82</v>
      </c>
      <c r="H116">
        <v>5483569.8200000003</v>
      </c>
      <c r="I116" s="32">
        <f t="shared" si="4"/>
        <v>5183569.82</v>
      </c>
      <c r="J116" s="57">
        <f t="shared" si="3"/>
        <v>5183569.82</v>
      </c>
    </row>
    <row r="117" spans="1:10" x14ac:dyDescent="0.25">
      <c r="A117">
        <v>2011</v>
      </c>
      <c r="B117">
        <v>4</v>
      </c>
      <c r="C117">
        <v>87319</v>
      </c>
      <c r="D117" t="s">
        <v>280</v>
      </c>
      <c r="E117" t="s">
        <v>49</v>
      </c>
      <c r="F117" t="s">
        <v>281</v>
      </c>
      <c r="G117" s="26">
        <v>1771110</v>
      </c>
      <c r="H117">
        <v>1911110</v>
      </c>
      <c r="I117" s="32">
        <f t="shared" si="4"/>
        <v>1771110</v>
      </c>
      <c r="J117" s="57">
        <f t="shared" si="3"/>
        <v>1771110</v>
      </c>
    </row>
    <row r="118" spans="1:10" x14ac:dyDescent="0.25">
      <c r="A118">
        <v>2011</v>
      </c>
      <c r="B118">
        <v>4</v>
      </c>
      <c r="C118">
        <v>87966</v>
      </c>
      <c r="D118" t="s">
        <v>282</v>
      </c>
      <c r="E118" t="s">
        <v>62</v>
      </c>
      <c r="F118" t="s">
        <v>283</v>
      </c>
      <c r="G118" s="26">
        <v>1754000</v>
      </c>
      <c r="H118">
        <v>1901000</v>
      </c>
      <c r="I118" s="32">
        <f t="shared" si="4"/>
        <v>1754000</v>
      </c>
      <c r="J118" s="57">
        <f t="shared" si="3"/>
        <v>1754000</v>
      </c>
    </row>
    <row r="119" spans="1:10" x14ac:dyDescent="0.25">
      <c r="A119">
        <v>2011</v>
      </c>
      <c r="B119">
        <v>6</v>
      </c>
      <c r="C119">
        <v>77369</v>
      </c>
      <c r="D119" t="s">
        <v>284</v>
      </c>
      <c r="E119" t="s">
        <v>46</v>
      </c>
      <c r="F119" t="s">
        <v>285</v>
      </c>
      <c r="G119" s="26">
        <v>200350000</v>
      </c>
      <c r="H119">
        <v>255561371</v>
      </c>
      <c r="I119" s="32">
        <f t="shared" si="4"/>
        <v>200350000</v>
      </c>
      <c r="J119" s="57">
        <f t="shared" si="3"/>
        <v>200350000</v>
      </c>
    </row>
    <row r="120" spans="1:10" x14ac:dyDescent="0.25">
      <c r="A120">
        <v>2011</v>
      </c>
      <c r="B120">
        <v>6</v>
      </c>
      <c r="C120">
        <v>82358</v>
      </c>
      <c r="D120" t="s">
        <v>286</v>
      </c>
      <c r="E120" t="s">
        <v>49</v>
      </c>
      <c r="F120" t="s">
        <v>287</v>
      </c>
      <c r="G120" s="26">
        <v>609700</v>
      </c>
      <c r="H120">
        <v>670670</v>
      </c>
      <c r="I120" s="32">
        <f t="shared" si="4"/>
        <v>609700</v>
      </c>
      <c r="J120" s="57">
        <f t="shared" si="3"/>
        <v>609700</v>
      </c>
    </row>
    <row r="121" spans="1:10" x14ac:dyDescent="0.25">
      <c r="A121">
        <v>2011</v>
      </c>
      <c r="B121">
        <v>6</v>
      </c>
      <c r="C121">
        <v>85950</v>
      </c>
      <c r="D121" t="s">
        <v>288</v>
      </c>
      <c r="E121" t="s">
        <v>289</v>
      </c>
      <c r="F121" t="s">
        <v>290</v>
      </c>
      <c r="G121" s="26">
        <v>4792828</v>
      </c>
      <c r="H121">
        <v>5037260</v>
      </c>
      <c r="I121" s="32">
        <f t="shared" si="4"/>
        <v>4792828</v>
      </c>
      <c r="J121" s="57">
        <f t="shared" si="3"/>
        <v>4792828</v>
      </c>
    </row>
    <row r="122" spans="1:10" x14ac:dyDescent="0.25">
      <c r="A122">
        <v>2011</v>
      </c>
      <c r="B122">
        <v>8</v>
      </c>
      <c r="C122">
        <v>83047</v>
      </c>
      <c r="D122" t="s">
        <v>291</v>
      </c>
      <c r="E122" t="s">
        <v>49</v>
      </c>
      <c r="F122" t="s">
        <v>292</v>
      </c>
      <c r="G122" s="26">
        <v>760700</v>
      </c>
      <c r="H122">
        <v>836770</v>
      </c>
      <c r="I122" s="32">
        <f t="shared" si="4"/>
        <v>760700</v>
      </c>
      <c r="J122" s="57">
        <f t="shared" si="3"/>
        <v>760700</v>
      </c>
    </row>
    <row r="123" spans="1:10" x14ac:dyDescent="0.25">
      <c r="A123">
        <v>2011</v>
      </c>
      <c r="B123">
        <v>8</v>
      </c>
      <c r="C123">
        <v>85364</v>
      </c>
      <c r="D123" t="s">
        <v>293</v>
      </c>
      <c r="E123" t="s">
        <v>294</v>
      </c>
      <c r="F123" t="s">
        <v>295</v>
      </c>
      <c r="G123" s="26">
        <v>1889000</v>
      </c>
      <c r="H123">
        <v>2053150</v>
      </c>
      <c r="I123" s="32">
        <f t="shared" si="4"/>
        <v>1889000</v>
      </c>
      <c r="J123" s="57">
        <f t="shared" si="3"/>
        <v>1889000</v>
      </c>
    </row>
    <row r="124" spans="1:10" x14ac:dyDescent="0.25">
      <c r="A124">
        <v>2011</v>
      </c>
      <c r="B124">
        <v>9</v>
      </c>
      <c r="C124">
        <v>79855</v>
      </c>
      <c r="D124" t="s">
        <v>296</v>
      </c>
      <c r="E124" t="s">
        <v>49</v>
      </c>
      <c r="F124" t="s">
        <v>297</v>
      </c>
      <c r="G124" s="26">
        <v>1340680</v>
      </c>
      <c r="H124">
        <v>1355400</v>
      </c>
      <c r="I124" s="32">
        <f t="shared" si="4"/>
        <v>1340680</v>
      </c>
      <c r="J124" s="57">
        <f t="shared" si="3"/>
        <v>1340680</v>
      </c>
    </row>
    <row r="125" spans="1:10" x14ac:dyDescent="0.25">
      <c r="A125">
        <v>2011</v>
      </c>
      <c r="B125">
        <v>11</v>
      </c>
      <c r="C125">
        <v>84323</v>
      </c>
      <c r="D125" t="s">
        <v>298</v>
      </c>
      <c r="E125" t="s">
        <v>34</v>
      </c>
      <c r="F125" t="s">
        <v>299</v>
      </c>
      <c r="G125" s="26">
        <v>1216350</v>
      </c>
      <c r="H125">
        <v>1274620</v>
      </c>
      <c r="I125" s="32">
        <f t="shared" si="4"/>
        <v>1216350</v>
      </c>
      <c r="J125" s="57">
        <f t="shared" si="3"/>
        <v>1216350</v>
      </c>
    </row>
    <row r="126" spans="1:10" x14ac:dyDescent="0.25">
      <c r="A126">
        <v>2011</v>
      </c>
      <c r="B126">
        <v>12</v>
      </c>
      <c r="C126">
        <v>85531</v>
      </c>
      <c r="D126" t="s">
        <v>300</v>
      </c>
      <c r="E126" t="s">
        <v>301</v>
      </c>
      <c r="F126" t="s">
        <v>302</v>
      </c>
      <c r="G126" s="26">
        <v>287400000</v>
      </c>
      <c r="H126">
        <v>314492719.49000001</v>
      </c>
      <c r="I126" s="32">
        <f t="shared" si="4"/>
        <v>287400000</v>
      </c>
      <c r="J126" s="57">
        <f t="shared" si="3"/>
        <v>287400000</v>
      </c>
    </row>
    <row r="127" spans="1:10" x14ac:dyDescent="0.25">
      <c r="A127">
        <v>2012</v>
      </c>
      <c r="B127">
        <v>2</v>
      </c>
      <c r="C127">
        <v>84319</v>
      </c>
      <c r="D127" t="s">
        <v>303</v>
      </c>
      <c r="E127" t="s">
        <v>304</v>
      </c>
      <c r="F127" t="s">
        <v>305</v>
      </c>
      <c r="G127" s="26">
        <v>344231</v>
      </c>
      <c r="H127">
        <v>365231</v>
      </c>
      <c r="I127" s="32">
        <f t="shared" si="4"/>
        <v>344231</v>
      </c>
      <c r="J127" s="57">
        <f t="shared" si="3"/>
        <v>344231</v>
      </c>
    </row>
    <row r="128" spans="1:10" x14ac:dyDescent="0.25">
      <c r="A128">
        <v>2012</v>
      </c>
      <c r="B128">
        <v>2</v>
      </c>
      <c r="C128">
        <v>89226</v>
      </c>
      <c r="D128" t="s">
        <v>306</v>
      </c>
      <c r="E128" t="s">
        <v>307</v>
      </c>
      <c r="F128" t="s">
        <v>308</v>
      </c>
      <c r="G128" s="26">
        <v>95000</v>
      </c>
      <c r="H128">
        <v>104500</v>
      </c>
      <c r="I128" s="32">
        <f t="shared" si="4"/>
        <v>95000</v>
      </c>
      <c r="J128" s="57">
        <f t="shared" si="3"/>
        <v>95000</v>
      </c>
    </row>
    <row r="129" spans="1:10" x14ac:dyDescent="0.25">
      <c r="A129">
        <v>2012</v>
      </c>
      <c r="B129">
        <v>3</v>
      </c>
      <c r="C129">
        <v>82255</v>
      </c>
      <c r="D129" t="s">
        <v>309</v>
      </c>
      <c r="E129" t="s">
        <v>34</v>
      </c>
      <c r="F129" t="s">
        <v>310</v>
      </c>
      <c r="G129" s="26">
        <v>958425</v>
      </c>
      <c r="H129">
        <v>1007260</v>
      </c>
      <c r="I129" s="32">
        <f t="shared" si="4"/>
        <v>958425</v>
      </c>
      <c r="J129" s="57">
        <f t="shared" si="3"/>
        <v>958425</v>
      </c>
    </row>
    <row r="130" spans="1:10" x14ac:dyDescent="0.25">
      <c r="A130">
        <v>2012</v>
      </c>
      <c r="B130">
        <v>4</v>
      </c>
      <c r="C130">
        <v>76295</v>
      </c>
      <c r="D130" t="s">
        <v>311</v>
      </c>
      <c r="E130" t="s">
        <v>62</v>
      </c>
      <c r="F130" t="s">
        <v>312</v>
      </c>
      <c r="G130" s="26">
        <v>3849555</v>
      </c>
      <c r="H130">
        <v>4130379.82</v>
      </c>
      <c r="I130" s="32">
        <f t="shared" si="4"/>
        <v>3849555</v>
      </c>
      <c r="J130" s="57">
        <f t="shared" si="3"/>
        <v>3849555</v>
      </c>
    </row>
    <row r="131" spans="1:10" x14ac:dyDescent="0.25">
      <c r="A131">
        <v>2012</v>
      </c>
      <c r="B131">
        <v>4</v>
      </c>
      <c r="C131">
        <v>76403</v>
      </c>
      <c r="D131" t="s">
        <v>313</v>
      </c>
      <c r="E131" t="s">
        <v>216</v>
      </c>
      <c r="F131" t="s">
        <v>314</v>
      </c>
      <c r="G131" s="26">
        <v>6911875.5</v>
      </c>
      <c r="H131">
        <v>6813755</v>
      </c>
      <c r="I131" s="32">
        <f t="shared" si="4"/>
        <v>6911875.5</v>
      </c>
      <c r="J131" s="57">
        <f t="shared" ref="J131:J194" si="5">IF(G131&lt;&gt;0,G131,H131)</f>
        <v>6911875.5</v>
      </c>
    </row>
    <row r="132" spans="1:10" x14ac:dyDescent="0.25">
      <c r="A132">
        <v>2012</v>
      </c>
      <c r="B132">
        <v>4</v>
      </c>
      <c r="C132">
        <v>91094</v>
      </c>
      <c r="D132" t="s">
        <v>315</v>
      </c>
      <c r="E132" t="s">
        <v>216</v>
      </c>
      <c r="F132" t="s">
        <v>316</v>
      </c>
      <c r="G132" s="26">
        <v>1858000</v>
      </c>
      <c r="H132">
        <v>1863992.65</v>
      </c>
      <c r="I132" s="32">
        <f t="shared" si="4"/>
        <v>1858000</v>
      </c>
      <c r="J132" s="57">
        <f t="shared" si="5"/>
        <v>1858000</v>
      </c>
    </row>
    <row r="133" spans="1:10" x14ac:dyDescent="0.25">
      <c r="A133">
        <v>2012</v>
      </c>
      <c r="B133">
        <v>6</v>
      </c>
      <c r="C133">
        <v>82359</v>
      </c>
      <c r="D133" t="s">
        <v>317</v>
      </c>
      <c r="E133" t="s">
        <v>49</v>
      </c>
      <c r="F133" t="s">
        <v>318</v>
      </c>
      <c r="G133" s="26">
        <v>885103</v>
      </c>
      <c r="H133">
        <v>974451.76</v>
      </c>
      <c r="I133" s="32">
        <f t="shared" ref="I133:I196" si="6">IF(G133="",H133,G133)</f>
        <v>885103</v>
      </c>
      <c r="J133" s="57">
        <f t="shared" si="5"/>
        <v>885103</v>
      </c>
    </row>
    <row r="134" spans="1:10" x14ac:dyDescent="0.25">
      <c r="A134">
        <v>2012</v>
      </c>
      <c r="B134">
        <v>6</v>
      </c>
      <c r="C134">
        <v>86916</v>
      </c>
      <c r="D134" t="s">
        <v>319</v>
      </c>
      <c r="E134" t="s">
        <v>56</v>
      </c>
      <c r="F134" t="s">
        <v>320</v>
      </c>
      <c r="G134" s="26">
        <v>42036977</v>
      </c>
      <c r="H134">
        <v>44205370</v>
      </c>
      <c r="I134" s="32">
        <f t="shared" si="6"/>
        <v>42036977</v>
      </c>
      <c r="J134" s="57">
        <f t="shared" si="5"/>
        <v>42036977</v>
      </c>
    </row>
    <row r="135" spans="1:10" x14ac:dyDescent="0.25">
      <c r="A135">
        <v>2012</v>
      </c>
      <c r="B135">
        <v>6</v>
      </c>
      <c r="C135">
        <v>86921</v>
      </c>
      <c r="D135" t="s">
        <v>321</v>
      </c>
      <c r="E135" t="s">
        <v>56</v>
      </c>
      <c r="F135" t="s">
        <v>322</v>
      </c>
      <c r="G135" s="26">
        <v>49724484</v>
      </c>
      <c r="H135">
        <v>53244740</v>
      </c>
      <c r="I135" s="32">
        <f t="shared" si="6"/>
        <v>49724484</v>
      </c>
      <c r="J135" s="57">
        <f t="shared" si="5"/>
        <v>49724484</v>
      </c>
    </row>
    <row r="136" spans="1:10" x14ac:dyDescent="0.25">
      <c r="A136">
        <v>2012</v>
      </c>
      <c r="B136">
        <v>6</v>
      </c>
      <c r="C136">
        <v>87948</v>
      </c>
      <c r="D136" t="s">
        <v>323</v>
      </c>
      <c r="E136" t="s">
        <v>139</v>
      </c>
      <c r="F136" t="s">
        <v>324</v>
      </c>
      <c r="G136" s="26">
        <v>258000</v>
      </c>
      <c r="H136">
        <v>271150</v>
      </c>
      <c r="I136" s="32">
        <f t="shared" si="6"/>
        <v>258000</v>
      </c>
      <c r="J136" s="57">
        <f t="shared" si="5"/>
        <v>258000</v>
      </c>
    </row>
    <row r="137" spans="1:10" x14ac:dyDescent="0.25">
      <c r="A137">
        <v>2012</v>
      </c>
      <c r="B137">
        <v>8</v>
      </c>
      <c r="C137">
        <v>84444</v>
      </c>
      <c r="D137" t="s">
        <v>325</v>
      </c>
      <c r="E137" t="s">
        <v>216</v>
      </c>
      <c r="F137" t="s">
        <v>326</v>
      </c>
      <c r="G137" s="26">
        <v>734970</v>
      </c>
      <c r="H137">
        <v>719370</v>
      </c>
      <c r="I137" s="32">
        <f t="shared" si="6"/>
        <v>734970</v>
      </c>
      <c r="J137" s="57">
        <f t="shared" si="5"/>
        <v>734970</v>
      </c>
    </row>
    <row r="138" spans="1:10" x14ac:dyDescent="0.25">
      <c r="A138">
        <v>2012</v>
      </c>
      <c r="B138">
        <v>8</v>
      </c>
      <c r="C138">
        <v>87172</v>
      </c>
      <c r="D138" t="s">
        <v>327</v>
      </c>
      <c r="E138" t="s">
        <v>49</v>
      </c>
      <c r="F138" t="s">
        <v>328</v>
      </c>
      <c r="G138" s="26">
        <v>1006893</v>
      </c>
      <c r="H138">
        <v>901550</v>
      </c>
      <c r="I138" s="32">
        <f t="shared" si="6"/>
        <v>1006893</v>
      </c>
      <c r="J138" s="57">
        <f t="shared" si="5"/>
        <v>1006893</v>
      </c>
    </row>
    <row r="139" spans="1:10" x14ac:dyDescent="0.25">
      <c r="A139">
        <v>2012</v>
      </c>
      <c r="B139">
        <v>11</v>
      </c>
      <c r="C139">
        <v>84331</v>
      </c>
      <c r="D139" t="s">
        <v>329</v>
      </c>
      <c r="E139" t="s">
        <v>34</v>
      </c>
      <c r="F139" t="s">
        <v>330</v>
      </c>
      <c r="G139" s="26">
        <v>946775</v>
      </c>
      <c r="H139">
        <v>980920</v>
      </c>
      <c r="I139" s="32">
        <f t="shared" si="6"/>
        <v>946775</v>
      </c>
      <c r="J139" s="57">
        <f t="shared" si="5"/>
        <v>946775</v>
      </c>
    </row>
    <row r="140" spans="1:10" x14ac:dyDescent="0.25">
      <c r="A140">
        <v>2013</v>
      </c>
      <c r="B140">
        <v>2</v>
      </c>
      <c r="C140">
        <v>93473</v>
      </c>
      <c r="D140" t="s">
        <v>331</v>
      </c>
      <c r="E140" t="s">
        <v>332</v>
      </c>
      <c r="F140" t="s">
        <v>333</v>
      </c>
      <c r="G140" s="26">
        <v>3112425</v>
      </c>
      <c r="H140">
        <v>3126670</v>
      </c>
      <c r="I140" s="32">
        <f t="shared" si="6"/>
        <v>3112425</v>
      </c>
      <c r="J140" s="57">
        <f t="shared" si="5"/>
        <v>3112425</v>
      </c>
    </row>
    <row r="141" spans="1:10" x14ac:dyDescent="0.25">
      <c r="A141">
        <v>2013</v>
      </c>
      <c r="B141">
        <v>3</v>
      </c>
      <c r="C141">
        <v>82257</v>
      </c>
      <c r="D141" t="s">
        <v>334</v>
      </c>
      <c r="E141" t="s">
        <v>34</v>
      </c>
      <c r="F141" t="s">
        <v>335</v>
      </c>
      <c r="G141" s="26">
        <v>836400</v>
      </c>
      <c r="H141">
        <v>878790</v>
      </c>
      <c r="I141" s="32">
        <f t="shared" si="6"/>
        <v>836400</v>
      </c>
      <c r="J141" s="57">
        <f t="shared" si="5"/>
        <v>836400</v>
      </c>
    </row>
    <row r="142" spans="1:10" x14ac:dyDescent="0.25">
      <c r="A142">
        <v>2013</v>
      </c>
      <c r="B142">
        <v>3</v>
      </c>
      <c r="C142">
        <v>93717</v>
      </c>
      <c r="D142" t="s">
        <v>336</v>
      </c>
      <c r="E142" t="s">
        <v>337</v>
      </c>
      <c r="F142" t="s">
        <v>338</v>
      </c>
      <c r="G142" s="26">
        <v>607900</v>
      </c>
      <c r="H142">
        <v>633362</v>
      </c>
      <c r="I142" s="32">
        <f t="shared" si="6"/>
        <v>607900</v>
      </c>
      <c r="J142" s="57">
        <f t="shared" si="5"/>
        <v>607900</v>
      </c>
    </row>
    <row r="143" spans="1:10" x14ac:dyDescent="0.25">
      <c r="A143">
        <v>2013</v>
      </c>
      <c r="B143">
        <v>4</v>
      </c>
      <c r="C143">
        <v>76411</v>
      </c>
      <c r="D143" t="s">
        <v>339</v>
      </c>
      <c r="E143" t="s">
        <v>59</v>
      </c>
      <c r="F143" t="s">
        <v>340</v>
      </c>
      <c r="G143" s="26">
        <v>9772512</v>
      </c>
      <c r="H143">
        <v>10152203</v>
      </c>
      <c r="I143" s="32">
        <f t="shared" si="6"/>
        <v>9772512</v>
      </c>
      <c r="J143" s="57">
        <f t="shared" si="5"/>
        <v>9772512</v>
      </c>
    </row>
    <row r="144" spans="1:10" x14ac:dyDescent="0.25">
      <c r="A144">
        <v>2013</v>
      </c>
      <c r="B144">
        <v>6</v>
      </c>
      <c r="C144">
        <v>82357</v>
      </c>
      <c r="D144" t="s">
        <v>341</v>
      </c>
      <c r="E144" t="s">
        <v>49</v>
      </c>
      <c r="F144" t="s">
        <v>342</v>
      </c>
      <c r="G144" s="26">
        <v>780424</v>
      </c>
      <c r="H144">
        <v>858466</v>
      </c>
      <c r="I144" s="32">
        <f t="shared" si="6"/>
        <v>780424</v>
      </c>
      <c r="J144" s="57">
        <f t="shared" si="5"/>
        <v>780424</v>
      </c>
    </row>
    <row r="145" spans="1:10" x14ac:dyDescent="0.25">
      <c r="A145">
        <v>2013</v>
      </c>
      <c r="B145">
        <v>6</v>
      </c>
      <c r="C145">
        <v>83245</v>
      </c>
      <c r="D145" t="s">
        <v>343</v>
      </c>
      <c r="E145" t="s">
        <v>344</v>
      </c>
      <c r="F145" t="s">
        <v>345</v>
      </c>
      <c r="G145" s="26">
        <v>3543525</v>
      </c>
      <c r="H145">
        <v>3955501.04</v>
      </c>
      <c r="I145" s="32">
        <f t="shared" si="6"/>
        <v>3543525</v>
      </c>
      <c r="J145" s="57">
        <f t="shared" si="5"/>
        <v>3543525</v>
      </c>
    </row>
    <row r="146" spans="1:10" x14ac:dyDescent="0.25">
      <c r="A146">
        <v>2013</v>
      </c>
      <c r="B146">
        <v>6</v>
      </c>
      <c r="C146">
        <v>83958</v>
      </c>
      <c r="D146" t="s">
        <v>346</v>
      </c>
      <c r="E146" t="s">
        <v>49</v>
      </c>
      <c r="F146" t="s">
        <v>347</v>
      </c>
      <c r="G146" s="26">
        <v>1097742</v>
      </c>
      <c r="H146">
        <v>1099780</v>
      </c>
      <c r="I146" s="32">
        <f t="shared" si="6"/>
        <v>1097742</v>
      </c>
      <c r="J146" s="57">
        <f t="shared" si="5"/>
        <v>1097742</v>
      </c>
    </row>
    <row r="147" spans="1:10" x14ac:dyDescent="0.25">
      <c r="A147">
        <v>2013</v>
      </c>
      <c r="B147">
        <v>6</v>
      </c>
      <c r="C147">
        <v>86298</v>
      </c>
      <c r="D147" t="s">
        <v>348</v>
      </c>
      <c r="E147" t="s">
        <v>216</v>
      </c>
      <c r="F147" t="s">
        <v>349</v>
      </c>
      <c r="G147" s="26">
        <v>548807.93000000005</v>
      </c>
      <c r="H147">
        <v>558934.80000000005</v>
      </c>
      <c r="I147" s="32">
        <f t="shared" si="6"/>
        <v>548807.93000000005</v>
      </c>
      <c r="J147" s="57">
        <f t="shared" si="5"/>
        <v>548807.93000000005</v>
      </c>
    </row>
    <row r="148" spans="1:10" x14ac:dyDescent="0.25">
      <c r="A148">
        <v>2013</v>
      </c>
      <c r="B148">
        <v>6</v>
      </c>
      <c r="C148">
        <v>86920</v>
      </c>
      <c r="D148" t="s">
        <v>350</v>
      </c>
      <c r="E148" t="s">
        <v>56</v>
      </c>
      <c r="F148" t="s">
        <v>351</v>
      </c>
      <c r="G148" s="26">
        <v>51800000</v>
      </c>
      <c r="H148">
        <v>54151050</v>
      </c>
      <c r="I148" s="32">
        <f t="shared" si="6"/>
        <v>51800000</v>
      </c>
      <c r="J148" s="57">
        <f t="shared" si="5"/>
        <v>51800000</v>
      </c>
    </row>
    <row r="149" spans="1:10" x14ac:dyDescent="0.25">
      <c r="A149">
        <v>2013</v>
      </c>
      <c r="B149">
        <v>6</v>
      </c>
      <c r="C149">
        <v>92610</v>
      </c>
      <c r="D149" t="s">
        <v>352</v>
      </c>
      <c r="E149" t="s">
        <v>56</v>
      </c>
      <c r="F149" t="s">
        <v>353</v>
      </c>
      <c r="G149" s="26">
        <v>24517200</v>
      </c>
      <c r="H149">
        <v>25025700</v>
      </c>
      <c r="I149" s="32">
        <f t="shared" si="6"/>
        <v>24517200</v>
      </c>
      <c r="J149" s="57">
        <f t="shared" si="5"/>
        <v>24517200</v>
      </c>
    </row>
    <row r="150" spans="1:10" x14ac:dyDescent="0.25">
      <c r="A150">
        <v>2013</v>
      </c>
      <c r="B150">
        <v>6</v>
      </c>
      <c r="C150">
        <v>93159</v>
      </c>
      <c r="D150" t="s">
        <v>354</v>
      </c>
      <c r="E150" t="s">
        <v>139</v>
      </c>
      <c r="F150" t="s">
        <v>355</v>
      </c>
      <c r="G150" s="26">
        <v>670600</v>
      </c>
      <c r="H150">
        <v>683760</v>
      </c>
      <c r="I150" s="32">
        <f t="shared" si="6"/>
        <v>670600</v>
      </c>
      <c r="J150" s="57">
        <f t="shared" si="5"/>
        <v>670600</v>
      </c>
    </row>
    <row r="151" spans="1:10" x14ac:dyDescent="0.25">
      <c r="A151">
        <v>2013</v>
      </c>
      <c r="B151">
        <v>7</v>
      </c>
      <c r="C151">
        <v>91984</v>
      </c>
      <c r="D151" t="s">
        <v>356</v>
      </c>
      <c r="E151" t="s">
        <v>49</v>
      </c>
      <c r="F151" t="s">
        <v>357</v>
      </c>
      <c r="G151" s="26">
        <v>1072284</v>
      </c>
      <c r="H151">
        <v>1019480</v>
      </c>
      <c r="I151" s="32">
        <f t="shared" si="6"/>
        <v>1072284</v>
      </c>
      <c r="J151" s="57">
        <f t="shared" si="5"/>
        <v>1072284</v>
      </c>
    </row>
    <row r="152" spans="1:10" x14ac:dyDescent="0.25">
      <c r="A152">
        <v>2013</v>
      </c>
      <c r="B152">
        <v>8</v>
      </c>
      <c r="C152">
        <v>90412</v>
      </c>
      <c r="D152" t="s">
        <v>358</v>
      </c>
      <c r="E152" t="s">
        <v>49</v>
      </c>
      <c r="F152" t="s">
        <v>359</v>
      </c>
      <c r="G152" s="26">
        <v>822206</v>
      </c>
      <c r="H152">
        <v>832091</v>
      </c>
      <c r="I152" s="32">
        <f t="shared" si="6"/>
        <v>822206</v>
      </c>
      <c r="J152" s="57">
        <f t="shared" si="5"/>
        <v>822206</v>
      </c>
    </row>
    <row r="153" spans="1:10" x14ac:dyDescent="0.25">
      <c r="A153">
        <v>2013</v>
      </c>
      <c r="B153">
        <v>8</v>
      </c>
      <c r="C153">
        <v>90413</v>
      </c>
      <c r="D153" s="27" t="s">
        <v>360</v>
      </c>
      <c r="E153" t="s">
        <v>49</v>
      </c>
      <c r="F153" t="s">
        <v>361</v>
      </c>
      <c r="G153" s="26">
        <v>709918</v>
      </c>
      <c r="H153">
        <v>725910</v>
      </c>
      <c r="I153" s="32">
        <f t="shared" si="6"/>
        <v>709918</v>
      </c>
      <c r="J153" s="57">
        <f t="shared" si="5"/>
        <v>709918</v>
      </c>
    </row>
    <row r="154" spans="1:10" x14ac:dyDescent="0.25">
      <c r="A154">
        <v>2013</v>
      </c>
      <c r="B154">
        <v>8</v>
      </c>
      <c r="C154">
        <v>90897</v>
      </c>
      <c r="D154" s="27" t="s">
        <v>362</v>
      </c>
      <c r="E154" t="s">
        <v>34</v>
      </c>
      <c r="F154" t="s">
        <v>363</v>
      </c>
      <c r="G154" s="26">
        <v>316190</v>
      </c>
      <c r="H154">
        <v>334884</v>
      </c>
      <c r="I154" s="32">
        <f t="shared" si="6"/>
        <v>316190</v>
      </c>
      <c r="J154" s="57">
        <f t="shared" si="5"/>
        <v>316190</v>
      </c>
    </row>
    <row r="155" spans="1:10" x14ac:dyDescent="0.25">
      <c r="A155">
        <v>2013</v>
      </c>
      <c r="B155">
        <v>8</v>
      </c>
      <c r="C155">
        <v>91685</v>
      </c>
      <c r="D155" s="27" t="s">
        <v>364</v>
      </c>
      <c r="E155" t="s">
        <v>216</v>
      </c>
      <c r="F155" t="s">
        <v>365</v>
      </c>
      <c r="G155" s="26">
        <v>297501</v>
      </c>
      <c r="H155">
        <v>346044</v>
      </c>
      <c r="I155" s="32">
        <f t="shared" si="6"/>
        <v>297501</v>
      </c>
      <c r="J155" s="57">
        <f t="shared" si="5"/>
        <v>297501</v>
      </c>
    </row>
    <row r="156" spans="1:10" x14ac:dyDescent="0.25">
      <c r="A156">
        <v>2013</v>
      </c>
      <c r="B156">
        <v>8</v>
      </c>
      <c r="C156">
        <v>91951</v>
      </c>
      <c r="D156" s="27" t="s">
        <v>366</v>
      </c>
      <c r="E156" t="s">
        <v>367</v>
      </c>
      <c r="F156" t="s">
        <v>368</v>
      </c>
      <c r="G156" s="26">
        <v>2053562.93</v>
      </c>
      <c r="H156">
        <v>2064180</v>
      </c>
      <c r="I156" s="32">
        <f t="shared" si="6"/>
        <v>2053562.93</v>
      </c>
      <c r="J156" s="57">
        <f t="shared" si="5"/>
        <v>2053562.93</v>
      </c>
    </row>
    <row r="157" spans="1:10" x14ac:dyDescent="0.25">
      <c r="A157">
        <v>2013</v>
      </c>
      <c r="B157">
        <v>8</v>
      </c>
      <c r="C157">
        <v>92236</v>
      </c>
      <c r="D157" s="27" t="s">
        <v>369</v>
      </c>
      <c r="E157" t="s">
        <v>370</v>
      </c>
      <c r="F157" t="s">
        <v>371</v>
      </c>
      <c r="G157" s="26">
        <v>196850</v>
      </c>
      <c r="H157">
        <v>187720</v>
      </c>
      <c r="I157" s="32">
        <f t="shared" si="6"/>
        <v>196850</v>
      </c>
      <c r="J157" s="57">
        <f t="shared" si="5"/>
        <v>196850</v>
      </c>
    </row>
    <row r="158" spans="1:10" x14ac:dyDescent="0.25">
      <c r="A158">
        <v>2013</v>
      </c>
      <c r="B158">
        <v>9</v>
      </c>
      <c r="C158">
        <v>80094</v>
      </c>
      <c r="D158" s="27" t="s">
        <v>372</v>
      </c>
      <c r="E158" t="s">
        <v>59</v>
      </c>
      <c r="F158" t="s">
        <v>373</v>
      </c>
      <c r="G158" s="26">
        <v>12082952</v>
      </c>
      <c r="H158">
        <v>12606500</v>
      </c>
      <c r="I158" s="32">
        <f t="shared" si="6"/>
        <v>12082952</v>
      </c>
      <c r="J158" s="57">
        <f t="shared" si="5"/>
        <v>12082952</v>
      </c>
    </row>
    <row r="159" spans="1:10" x14ac:dyDescent="0.25">
      <c r="A159">
        <v>2013</v>
      </c>
      <c r="B159">
        <v>9</v>
      </c>
      <c r="C159">
        <v>91922</v>
      </c>
      <c r="D159" s="27" t="s">
        <v>374</v>
      </c>
      <c r="E159" t="s">
        <v>132</v>
      </c>
      <c r="F159" t="s">
        <v>375</v>
      </c>
      <c r="G159" s="26">
        <v>586699.88</v>
      </c>
      <c r="H159">
        <v>657100</v>
      </c>
      <c r="I159" s="32">
        <f t="shared" si="6"/>
        <v>586699.88</v>
      </c>
      <c r="J159" s="57">
        <f t="shared" si="5"/>
        <v>586699.88</v>
      </c>
    </row>
    <row r="160" spans="1:10" x14ac:dyDescent="0.25">
      <c r="A160">
        <v>2013</v>
      </c>
      <c r="B160">
        <v>10</v>
      </c>
      <c r="C160">
        <v>83703</v>
      </c>
      <c r="D160" s="27" t="s">
        <v>376</v>
      </c>
      <c r="E160" t="s">
        <v>49</v>
      </c>
      <c r="F160" t="s">
        <v>377</v>
      </c>
      <c r="G160" s="26">
        <v>1132372</v>
      </c>
      <c r="H160">
        <v>1147158.05</v>
      </c>
      <c r="I160" s="32">
        <f t="shared" si="6"/>
        <v>1132372</v>
      </c>
      <c r="J160" s="57">
        <f t="shared" si="5"/>
        <v>1132372</v>
      </c>
    </row>
    <row r="161" spans="1:10" x14ac:dyDescent="0.25">
      <c r="A161">
        <v>2013</v>
      </c>
      <c r="B161">
        <v>11</v>
      </c>
      <c r="C161">
        <v>81486</v>
      </c>
      <c r="D161" s="27" t="s">
        <v>378</v>
      </c>
      <c r="E161" t="s">
        <v>59</v>
      </c>
      <c r="F161" t="s">
        <v>379</v>
      </c>
      <c r="G161" s="26">
        <v>3236022.1</v>
      </c>
      <c r="H161">
        <v>3375340</v>
      </c>
      <c r="I161" s="32">
        <f t="shared" si="6"/>
        <v>3236022.1</v>
      </c>
      <c r="J161" s="57">
        <f t="shared" si="5"/>
        <v>3236022.1</v>
      </c>
    </row>
    <row r="162" spans="1:10" x14ac:dyDescent="0.25">
      <c r="A162">
        <v>2013</v>
      </c>
      <c r="B162">
        <v>11</v>
      </c>
      <c r="C162">
        <v>84332</v>
      </c>
      <c r="D162" t="s">
        <v>380</v>
      </c>
      <c r="E162" t="s">
        <v>34</v>
      </c>
      <c r="F162" t="s">
        <v>381</v>
      </c>
      <c r="G162" s="26">
        <v>545250</v>
      </c>
      <c r="H162">
        <v>557870</v>
      </c>
      <c r="I162" s="32">
        <f t="shared" si="6"/>
        <v>545250</v>
      </c>
      <c r="J162" s="57">
        <f t="shared" si="5"/>
        <v>545250</v>
      </c>
    </row>
    <row r="163" spans="1:10" x14ac:dyDescent="0.25">
      <c r="A163">
        <v>2013</v>
      </c>
      <c r="B163">
        <v>12</v>
      </c>
      <c r="C163">
        <v>92951</v>
      </c>
      <c r="D163" t="s">
        <v>382</v>
      </c>
      <c r="E163" t="s">
        <v>216</v>
      </c>
      <c r="F163" t="s">
        <v>383</v>
      </c>
      <c r="G163" s="26">
        <v>784350</v>
      </c>
      <c r="H163">
        <v>807790</v>
      </c>
      <c r="I163" s="32">
        <f t="shared" si="6"/>
        <v>784350</v>
      </c>
      <c r="J163" s="57">
        <f t="shared" si="5"/>
        <v>784350</v>
      </c>
    </row>
    <row r="164" spans="1:10" x14ac:dyDescent="0.25">
      <c r="A164">
        <v>2014</v>
      </c>
      <c r="B164">
        <v>1</v>
      </c>
      <c r="C164">
        <v>97122</v>
      </c>
      <c r="D164" t="s">
        <v>384</v>
      </c>
      <c r="E164" t="s">
        <v>49</v>
      </c>
      <c r="F164" t="s">
        <v>385</v>
      </c>
      <c r="G164" s="26">
        <v>1093900</v>
      </c>
      <c r="H164">
        <v>1079320</v>
      </c>
      <c r="I164" s="32">
        <f t="shared" si="6"/>
        <v>1093900</v>
      </c>
      <c r="J164" s="57">
        <f t="shared" si="5"/>
        <v>1093900</v>
      </c>
    </row>
    <row r="165" spans="1:10" x14ac:dyDescent="0.25">
      <c r="A165">
        <v>2014</v>
      </c>
      <c r="B165">
        <v>2</v>
      </c>
      <c r="C165">
        <v>95437</v>
      </c>
      <c r="D165" t="s">
        <v>386</v>
      </c>
      <c r="E165" t="s">
        <v>56</v>
      </c>
      <c r="F165" t="s">
        <v>387</v>
      </c>
      <c r="G165" s="26">
        <v>65530472.100000001</v>
      </c>
      <c r="H165">
        <v>68396950</v>
      </c>
      <c r="I165" s="32">
        <f t="shared" si="6"/>
        <v>65530472.100000001</v>
      </c>
      <c r="J165" s="57">
        <f t="shared" si="5"/>
        <v>65530472.100000001</v>
      </c>
    </row>
    <row r="166" spans="1:10" x14ac:dyDescent="0.25">
      <c r="A166">
        <v>2014</v>
      </c>
      <c r="B166">
        <v>2</v>
      </c>
      <c r="C166">
        <v>97114</v>
      </c>
      <c r="D166" t="s">
        <v>388</v>
      </c>
      <c r="E166" t="s">
        <v>49</v>
      </c>
      <c r="F166" t="s">
        <v>389</v>
      </c>
      <c r="G166" s="26">
        <v>1031410</v>
      </c>
      <c r="H166">
        <v>990300</v>
      </c>
      <c r="I166" s="32">
        <f t="shared" si="6"/>
        <v>1031410</v>
      </c>
      <c r="J166" s="57">
        <f t="shared" si="5"/>
        <v>1031410</v>
      </c>
    </row>
    <row r="167" spans="1:10" x14ac:dyDescent="0.25">
      <c r="A167">
        <v>2014</v>
      </c>
      <c r="B167">
        <v>2</v>
      </c>
      <c r="C167">
        <v>97118</v>
      </c>
      <c r="D167" t="s">
        <v>390</v>
      </c>
      <c r="E167" t="s">
        <v>49</v>
      </c>
      <c r="F167" t="s">
        <v>391</v>
      </c>
      <c r="G167" s="26">
        <v>1564290</v>
      </c>
      <c r="H167">
        <v>1518640</v>
      </c>
      <c r="I167" s="32">
        <f t="shared" si="6"/>
        <v>1564290</v>
      </c>
      <c r="J167" s="57">
        <f t="shared" si="5"/>
        <v>1564290</v>
      </c>
    </row>
    <row r="168" spans="1:10" x14ac:dyDescent="0.25">
      <c r="A168">
        <v>2014</v>
      </c>
      <c r="B168">
        <v>3</v>
      </c>
      <c r="C168">
        <v>93093</v>
      </c>
      <c r="D168" t="s">
        <v>392</v>
      </c>
      <c r="E168" t="s">
        <v>216</v>
      </c>
      <c r="F168" t="s">
        <v>393</v>
      </c>
      <c r="G168" s="26">
        <v>429920</v>
      </c>
      <c r="H168">
        <v>426238</v>
      </c>
      <c r="I168" s="32">
        <f t="shared" si="6"/>
        <v>429920</v>
      </c>
      <c r="J168" s="57">
        <f t="shared" si="5"/>
        <v>429920</v>
      </c>
    </row>
    <row r="169" spans="1:10" x14ac:dyDescent="0.25">
      <c r="A169">
        <v>2014</v>
      </c>
      <c r="B169">
        <v>3</v>
      </c>
      <c r="C169">
        <v>93694</v>
      </c>
      <c r="D169" t="s">
        <v>394</v>
      </c>
      <c r="E169" t="s">
        <v>139</v>
      </c>
      <c r="F169" t="s">
        <v>395</v>
      </c>
      <c r="G169" s="26">
        <v>583625</v>
      </c>
      <c r="H169">
        <v>569280</v>
      </c>
      <c r="I169" s="32">
        <f t="shared" si="6"/>
        <v>583625</v>
      </c>
      <c r="J169" s="57">
        <f t="shared" si="5"/>
        <v>583625</v>
      </c>
    </row>
    <row r="170" spans="1:10" x14ac:dyDescent="0.25">
      <c r="A170">
        <v>2014</v>
      </c>
      <c r="B170">
        <v>3</v>
      </c>
      <c r="C170">
        <v>97112</v>
      </c>
      <c r="D170" t="s">
        <v>396</v>
      </c>
      <c r="E170" t="s">
        <v>49</v>
      </c>
      <c r="F170" t="s">
        <v>397</v>
      </c>
      <c r="G170" s="26">
        <v>2251602</v>
      </c>
      <c r="H170">
        <v>2032570</v>
      </c>
      <c r="I170" s="32">
        <f t="shared" si="6"/>
        <v>2251602</v>
      </c>
      <c r="J170" s="57">
        <f t="shared" si="5"/>
        <v>2251602</v>
      </c>
    </row>
    <row r="171" spans="1:10" x14ac:dyDescent="0.25">
      <c r="A171">
        <v>2014</v>
      </c>
      <c r="B171">
        <v>4</v>
      </c>
      <c r="C171">
        <v>76340</v>
      </c>
      <c r="D171" t="s">
        <v>398</v>
      </c>
      <c r="E171" t="s">
        <v>216</v>
      </c>
      <c r="F171" t="s">
        <v>399</v>
      </c>
      <c r="G171" s="26">
        <v>5299815.8499999996</v>
      </c>
      <c r="H171">
        <v>5350951.5999999996</v>
      </c>
      <c r="I171" s="32">
        <f t="shared" si="6"/>
        <v>5299815.8499999996</v>
      </c>
      <c r="J171" s="57">
        <f t="shared" si="5"/>
        <v>5299815.8499999996</v>
      </c>
    </row>
    <row r="172" spans="1:10" x14ac:dyDescent="0.25">
      <c r="A172">
        <v>2014</v>
      </c>
      <c r="B172">
        <v>4</v>
      </c>
      <c r="C172">
        <v>84754</v>
      </c>
      <c r="D172" t="s">
        <v>400</v>
      </c>
      <c r="E172" t="s">
        <v>49</v>
      </c>
      <c r="F172" t="s">
        <v>401</v>
      </c>
      <c r="G172" s="26">
        <v>8860150</v>
      </c>
      <c r="H172">
        <v>9012279.0099999998</v>
      </c>
      <c r="I172" s="32">
        <f t="shared" si="6"/>
        <v>8860150</v>
      </c>
      <c r="J172" s="57">
        <f t="shared" si="5"/>
        <v>8860150</v>
      </c>
    </row>
    <row r="173" spans="1:10" x14ac:dyDescent="0.25">
      <c r="A173">
        <v>2014</v>
      </c>
      <c r="B173">
        <v>4</v>
      </c>
      <c r="C173">
        <v>88372</v>
      </c>
      <c r="D173" t="s">
        <v>402</v>
      </c>
      <c r="E173" t="s">
        <v>62</v>
      </c>
      <c r="F173" t="s">
        <v>403</v>
      </c>
      <c r="G173" s="26">
        <v>1737187.1</v>
      </c>
      <c r="H173">
        <v>1701370</v>
      </c>
      <c r="I173" s="32">
        <f t="shared" si="6"/>
        <v>1737187.1</v>
      </c>
      <c r="J173" s="57">
        <f t="shared" si="5"/>
        <v>1737187.1</v>
      </c>
    </row>
    <row r="174" spans="1:10" x14ac:dyDescent="0.25">
      <c r="A174">
        <v>2014</v>
      </c>
      <c r="B174">
        <v>4</v>
      </c>
      <c r="C174">
        <v>89458</v>
      </c>
      <c r="D174" t="s">
        <v>404</v>
      </c>
      <c r="E174" t="s">
        <v>46</v>
      </c>
      <c r="F174" t="s">
        <v>405</v>
      </c>
      <c r="G174" s="26">
        <v>44549600</v>
      </c>
      <c r="H174">
        <v>45702420.520000003</v>
      </c>
      <c r="I174" s="32">
        <f t="shared" si="6"/>
        <v>44549600</v>
      </c>
      <c r="J174" s="57">
        <f t="shared" si="5"/>
        <v>44549600</v>
      </c>
    </row>
    <row r="175" spans="1:10" x14ac:dyDescent="0.25">
      <c r="A175">
        <v>2014</v>
      </c>
      <c r="B175">
        <v>4</v>
      </c>
      <c r="C175">
        <v>93445</v>
      </c>
      <c r="D175" t="s">
        <v>406</v>
      </c>
      <c r="E175" t="s">
        <v>139</v>
      </c>
      <c r="F175" t="s">
        <v>407</v>
      </c>
      <c r="G175" s="26">
        <v>5037872.37</v>
      </c>
      <c r="H175">
        <v>5415105.3600000003</v>
      </c>
      <c r="I175" s="32">
        <f t="shared" si="6"/>
        <v>5037872.37</v>
      </c>
      <c r="J175" s="57">
        <f t="shared" si="5"/>
        <v>5037872.37</v>
      </c>
    </row>
    <row r="176" spans="1:10" x14ac:dyDescent="0.25">
      <c r="A176">
        <v>2014</v>
      </c>
      <c r="B176">
        <v>4</v>
      </c>
      <c r="C176">
        <v>94516</v>
      </c>
      <c r="D176" t="s">
        <v>408</v>
      </c>
      <c r="E176" t="s">
        <v>216</v>
      </c>
      <c r="F176" t="s">
        <v>409</v>
      </c>
      <c r="G176" s="26">
        <v>1739190</v>
      </c>
      <c r="H176">
        <v>1729140.6</v>
      </c>
      <c r="I176" s="32">
        <f t="shared" si="6"/>
        <v>1739190</v>
      </c>
      <c r="J176" s="57">
        <f t="shared" si="5"/>
        <v>1739190</v>
      </c>
    </row>
    <row r="177" spans="1:10" x14ac:dyDescent="0.25">
      <c r="A177">
        <v>2014</v>
      </c>
      <c r="B177">
        <v>5</v>
      </c>
      <c r="C177">
        <v>97113</v>
      </c>
      <c r="D177" t="s">
        <v>410</v>
      </c>
      <c r="E177" t="s">
        <v>49</v>
      </c>
      <c r="F177" t="s">
        <v>411</v>
      </c>
      <c r="G177" s="26">
        <v>1639788</v>
      </c>
      <c r="H177">
        <v>1651990</v>
      </c>
      <c r="I177" s="32">
        <f t="shared" si="6"/>
        <v>1639788</v>
      </c>
      <c r="J177" s="57">
        <f t="shared" si="5"/>
        <v>1639788</v>
      </c>
    </row>
    <row r="178" spans="1:10" x14ac:dyDescent="0.25">
      <c r="A178">
        <v>2014</v>
      </c>
      <c r="B178">
        <v>6</v>
      </c>
      <c r="C178">
        <v>83340</v>
      </c>
      <c r="D178" t="s">
        <v>412</v>
      </c>
      <c r="E178" t="s">
        <v>49</v>
      </c>
      <c r="F178" t="s">
        <v>413</v>
      </c>
      <c r="G178" s="26">
        <v>683275</v>
      </c>
      <c r="H178">
        <v>707503</v>
      </c>
      <c r="I178" s="32">
        <f t="shared" si="6"/>
        <v>683275</v>
      </c>
      <c r="J178" s="57">
        <f t="shared" si="5"/>
        <v>683275</v>
      </c>
    </row>
    <row r="179" spans="1:10" x14ac:dyDescent="0.25">
      <c r="A179">
        <v>2014</v>
      </c>
      <c r="B179">
        <v>6</v>
      </c>
      <c r="C179">
        <v>83953</v>
      </c>
      <c r="D179" t="s">
        <v>414</v>
      </c>
      <c r="E179" t="s">
        <v>49</v>
      </c>
      <c r="F179" t="s">
        <v>415</v>
      </c>
      <c r="G179" s="26">
        <v>910600</v>
      </c>
      <c r="H179">
        <v>805530</v>
      </c>
      <c r="I179" s="32">
        <f t="shared" si="6"/>
        <v>910600</v>
      </c>
      <c r="J179" s="57">
        <f t="shared" si="5"/>
        <v>910600</v>
      </c>
    </row>
    <row r="180" spans="1:10" x14ac:dyDescent="0.25">
      <c r="A180">
        <v>2014</v>
      </c>
      <c r="B180">
        <v>6</v>
      </c>
      <c r="C180">
        <v>83988</v>
      </c>
      <c r="D180" t="s">
        <v>416</v>
      </c>
      <c r="E180" t="s">
        <v>344</v>
      </c>
      <c r="F180" t="s">
        <v>417</v>
      </c>
      <c r="G180" s="26">
        <v>6188500</v>
      </c>
      <c r="H180">
        <v>6271159.3600000003</v>
      </c>
      <c r="I180" s="32">
        <f t="shared" si="6"/>
        <v>6188500</v>
      </c>
      <c r="J180" s="57">
        <f t="shared" si="5"/>
        <v>6188500</v>
      </c>
    </row>
    <row r="181" spans="1:10" x14ac:dyDescent="0.25">
      <c r="A181">
        <v>2014</v>
      </c>
      <c r="B181">
        <v>6</v>
      </c>
      <c r="C181">
        <v>94460</v>
      </c>
      <c r="D181" t="s">
        <v>418</v>
      </c>
      <c r="E181" t="s">
        <v>419</v>
      </c>
      <c r="F181" t="s">
        <v>420</v>
      </c>
      <c r="G181" s="26">
        <v>4854000</v>
      </c>
      <c r="H181">
        <v>4926900</v>
      </c>
      <c r="I181" s="32">
        <f t="shared" si="6"/>
        <v>4854000</v>
      </c>
      <c r="J181" s="57">
        <f t="shared" si="5"/>
        <v>4854000</v>
      </c>
    </row>
    <row r="182" spans="1:10" x14ac:dyDescent="0.25">
      <c r="A182">
        <v>2014</v>
      </c>
      <c r="B182">
        <v>6</v>
      </c>
      <c r="C182">
        <v>97086</v>
      </c>
      <c r="D182" t="s">
        <v>421</v>
      </c>
      <c r="E182" t="s">
        <v>49</v>
      </c>
      <c r="F182" t="s">
        <v>422</v>
      </c>
      <c r="G182" s="26">
        <v>2650950</v>
      </c>
      <c r="H182">
        <v>2385520</v>
      </c>
      <c r="I182" s="32">
        <f t="shared" si="6"/>
        <v>2650950</v>
      </c>
      <c r="J182" s="57">
        <f t="shared" si="5"/>
        <v>2650950</v>
      </c>
    </row>
    <row r="183" spans="1:10" x14ac:dyDescent="0.25">
      <c r="A183">
        <v>2014</v>
      </c>
      <c r="B183">
        <v>6</v>
      </c>
      <c r="C183">
        <v>97111</v>
      </c>
      <c r="D183" t="s">
        <v>423</v>
      </c>
      <c r="E183" t="s">
        <v>49</v>
      </c>
      <c r="F183" t="s">
        <v>424</v>
      </c>
      <c r="G183" s="26">
        <v>694800</v>
      </c>
      <c r="H183">
        <v>680900</v>
      </c>
      <c r="I183" s="32">
        <f t="shared" si="6"/>
        <v>694800</v>
      </c>
      <c r="J183" s="57">
        <f t="shared" si="5"/>
        <v>694800</v>
      </c>
    </row>
    <row r="184" spans="1:10" x14ac:dyDescent="0.25">
      <c r="A184">
        <v>2014</v>
      </c>
      <c r="B184">
        <v>7</v>
      </c>
      <c r="C184">
        <v>76667</v>
      </c>
      <c r="D184" t="s">
        <v>425</v>
      </c>
      <c r="E184" t="s">
        <v>46</v>
      </c>
      <c r="F184" t="s">
        <v>426</v>
      </c>
      <c r="G184" s="26">
        <v>50415394.32</v>
      </c>
      <c r="H184">
        <v>57084232.689999998</v>
      </c>
      <c r="I184" s="32">
        <f t="shared" si="6"/>
        <v>50415394.32</v>
      </c>
      <c r="J184" s="57">
        <f t="shared" si="5"/>
        <v>50415394.32</v>
      </c>
    </row>
    <row r="185" spans="1:10" x14ac:dyDescent="0.25">
      <c r="A185">
        <v>2014</v>
      </c>
      <c r="B185">
        <v>8</v>
      </c>
      <c r="C185">
        <v>77628</v>
      </c>
      <c r="D185" t="s">
        <v>427</v>
      </c>
      <c r="E185" t="s">
        <v>344</v>
      </c>
      <c r="F185" t="s">
        <v>428</v>
      </c>
      <c r="G185" s="26">
        <v>80808083.359999999</v>
      </c>
      <c r="H185">
        <v>79236480.099999994</v>
      </c>
      <c r="I185" s="32">
        <f t="shared" si="6"/>
        <v>80808083.359999999</v>
      </c>
      <c r="J185" s="57">
        <f t="shared" si="5"/>
        <v>80808083.359999999</v>
      </c>
    </row>
    <row r="186" spans="1:10" x14ac:dyDescent="0.25">
      <c r="A186">
        <v>2014</v>
      </c>
      <c r="B186">
        <v>8</v>
      </c>
      <c r="C186">
        <v>82976</v>
      </c>
      <c r="D186" t="s">
        <v>429</v>
      </c>
      <c r="E186" t="s">
        <v>174</v>
      </c>
      <c r="F186" t="s">
        <v>430</v>
      </c>
      <c r="G186" s="26">
        <v>27993562.440000001</v>
      </c>
      <c r="H186">
        <v>30337640.940000001</v>
      </c>
      <c r="I186" s="32">
        <f t="shared" si="6"/>
        <v>27993562.440000001</v>
      </c>
      <c r="J186" s="57">
        <f t="shared" si="5"/>
        <v>27993562.440000001</v>
      </c>
    </row>
    <row r="187" spans="1:10" x14ac:dyDescent="0.25">
      <c r="A187">
        <v>2014</v>
      </c>
      <c r="B187">
        <v>8</v>
      </c>
      <c r="C187">
        <v>87128</v>
      </c>
      <c r="D187" t="s">
        <v>431</v>
      </c>
      <c r="E187" t="s">
        <v>216</v>
      </c>
      <c r="F187" t="s">
        <v>432</v>
      </c>
      <c r="G187" s="26">
        <v>1039785</v>
      </c>
      <c r="H187">
        <v>1049285</v>
      </c>
      <c r="I187" s="32">
        <f t="shared" si="6"/>
        <v>1039785</v>
      </c>
      <c r="J187" s="57">
        <f t="shared" si="5"/>
        <v>1039785</v>
      </c>
    </row>
    <row r="188" spans="1:10" x14ac:dyDescent="0.25">
      <c r="A188">
        <v>2014</v>
      </c>
      <c r="B188">
        <v>8</v>
      </c>
      <c r="C188">
        <v>87401</v>
      </c>
      <c r="D188" t="s">
        <v>433</v>
      </c>
      <c r="E188" t="s">
        <v>344</v>
      </c>
      <c r="F188" t="s">
        <v>434</v>
      </c>
      <c r="G188" s="26">
        <v>7402950</v>
      </c>
      <c r="H188">
        <v>7405617</v>
      </c>
      <c r="I188" s="32">
        <f t="shared" si="6"/>
        <v>7402950</v>
      </c>
      <c r="J188" s="57">
        <f t="shared" si="5"/>
        <v>7402950</v>
      </c>
    </row>
    <row r="189" spans="1:10" x14ac:dyDescent="0.25">
      <c r="A189">
        <v>2014</v>
      </c>
      <c r="B189">
        <v>8</v>
      </c>
      <c r="C189">
        <v>90962</v>
      </c>
      <c r="D189" t="s">
        <v>435</v>
      </c>
      <c r="E189" t="s">
        <v>49</v>
      </c>
      <c r="F189" t="s">
        <v>436</v>
      </c>
      <c r="G189" s="26">
        <v>639181</v>
      </c>
      <c r="H189">
        <v>655579</v>
      </c>
      <c r="I189" s="32">
        <f t="shared" si="6"/>
        <v>639181</v>
      </c>
      <c r="J189" s="57">
        <f t="shared" si="5"/>
        <v>639181</v>
      </c>
    </row>
    <row r="190" spans="1:10" x14ac:dyDescent="0.25">
      <c r="A190">
        <v>2014</v>
      </c>
      <c r="B190">
        <v>8</v>
      </c>
      <c r="C190">
        <v>92105</v>
      </c>
      <c r="D190" t="s">
        <v>437</v>
      </c>
      <c r="E190" t="s">
        <v>438</v>
      </c>
      <c r="F190" t="s">
        <v>439</v>
      </c>
      <c r="G190" s="26">
        <v>13851867.550000001</v>
      </c>
      <c r="H190">
        <v>13851867.550000001</v>
      </c>
      <c r="I190" s="32">
        <f t="shared" si="6"/>
        <v>13851867.550000001</v>
      </c>
      <c r="J190" s="57">
        <f t="shared" si="5"/>
        <v>13851867.550000001</v>
      </c>
    </row>
    <row r="191" spans="1:10" x14ac:dyDescent="0.25">
      <c r="A191">
        <v>2014</v>
      </c>
      <c r="B191">
        <v>8</v>
      </c>
      <c r="C191">
        <v>93541</v>
      </c>
      <c r="D191" t="s">
        <v>440</v>
      </c>
      <c r="E191" t="s">
        <v>441</v>
      </c>
      <c r="F191" t="s">
        <v>442</v>
      </c>
      <c r="G191" s="26">
        <v>282038</v>
      </c>
      <c r="H191">
        <v>283039</v>
      </c>
      <c r="I191" s="32">
        <f t="shared" si="6"/>
        <v>282038</v>
      </c>
      <c r="J191" s="57">
        <f t="shared" si="5"/>
        <v>282038</v>
      </c>
    </row>
    <row r="192" spans="1:10" x14ac:dyDescent="0.25">
      <c r="A192">
        <v>2014</v>
      </c>
      <c r="B192">
        <v>8</v>
      </c>
      <c r="C192">
        <v>94289</v>
      </c>
      <c r="D192" t="s">
        <v>443</v>
      </c>
      <c r="E192" t="s">
        <v>216</v>
      </c>
      <c r="F192" t="s">
        <v>444</v>
      </c>
      <c r="G192" s="26">
        <v>1107259.4099999999</v>
      </c>
      <c r="H192">
        <v>920581.44</v>
      </c>
      <c r="I192" s="32">
        <f t="shared" si="6"/>
        <v>1107259.4099999999</v>
      </c>
      <c r="J192" s="57">
        <f t="shared" si="5"/>
        <v>1107259.4099999999</v>
      </c>
    </row>
    <row r="193" spans="1:10" x14ac:dyDescent="0.25">
      <c r="A193">
        <v>2014</v>
      </c>
      <c r="B193">
        <v>8</v>
      </c>
      <c r="C193">
        <v>94628</v>
      </c>
      <c r="D193" t="s">
        <v>445</v>
      </c>
      <c r="E193" t="s">
        <v>337</v>
      </c>
      <c r="F193" t="s">
        <v>446</v>
      </c>
      <c r="G193" s="26">
        <v>3049130</v>
      </c>
      <c r="H193">
        <v>3034660</v>
      </c>
      <c r="I193" s="32">
        <f t="shared" si="6"/>
        <v>3049130</v>
      </c>
      <c r="J193" s="57">
        <f t="shared" si="5"/>
        <v>3049130</v>
      </c>
    </row>
    <row r="194" spans="1:10" x14ac:dyDescent="0.25">
      <c r="A194">
        <v>2014</v>
      </c>
      <c r="B194">
        <v>8</v>
      </c>
      <c r="C194">
        <v>95745</v>
      </c>
      <c r="D194" t="s">
        <v>447</v>
      </c>
      <c r="E194" t="s">
        <v>216</v>
      </c>
      <c r="F194" t="s">
        <v>448</v>
      </c>
      <c r="G194" s="26">
        <v>963130</v>
      </c>
      <c r="H194">
        <v>990143</v>
      </c>
      <c r="I194" s="32">
        <f t="shared" si="6"/>
        <v>963130</v>
      </c>
      <c r="J194" s="57">
        <f t="shared" si="5"/>
        <v>963130</v>
      </c>
    </row>
    <row r="195" spans="1:10" x14ac:dyDescent="0.25">
      <c r="A195">
        <v>2014</v>
      </c>
      <c r="B195">
        <v>8</v>
      </c>
      <c r="C195">
        <v>97124</v>
      </c>
      <c r="D195" t="s">
        <v>449</v>
      </c>
      <c r="E195" t="s">
        <v>49</v>
      </c>
      <c r="F195" t="s">
        <v>450</v>
      </c>
      <c r="G195" s="26">
        <v>343983</v>
      </c>
      <c r="H195">
        <v>307710</v>
      </c>
      <c r="I195" s="32">
        <f t="shared" si="6"/>
        <v>343983</v>
      </c>
      <c r="J195" s="57">
        <f t="shared" ref="J195:J258" si="7">IF(G195&lt;&gt;0,G195,H195)</f>
        <v>343983</v>
      </c>
    </row>
    <row r="196" spans="1:10" x14ac:dyDescent="0.25">
      <c r="A196">
        <v>2014</v>
      </c>
      <c r="B196">
        <v>9</v>
      </c>
      <c r="C196">
        <v>93801</v>
      </c>
      <c r="D196" t="s">
        <v>451</v>
      </c>
      <c r="E196" t="s">
        <v>452</v>
      </c>
      <c r="F196" t="s">
        <v>453</v>
      </c>
      <c r="G196" s="26">
        <v>1822406</v>
      </c>
      <c r="H196">
        <v>1868095.5</v>
      </c>
      <c r="I196" s="32">
        <f t="shared" si="6"/>
        <v>1822406</v>
      </c>
      <c r="J196" s="57">
        <f t="shared" si="7"/>
        <v>1822406</v>
      </c>
    </row>
    <row r="197" spans="1:10" x14ac:dyDescent="0.25">
      <c r="A197">
        <v>2014</v>
      </c>
      <c r="B197">
        <v>10</v>
      </c>
      <c r="C197">
        <v>87371</v>
      </c>
      <c r="D197" t="s">
        <v>454</v>
      </c>
      <c r="E197" t="s">
        <v>49</v>
      </c>
      <c r="F197" t="s">
        <v>455</v>
      </c>
      <c r="G197" s="26">
        <v>1414016</v>
      </c>
      <c r="H197">
        <v>1581085.7</v>
      </c>
      <c r="I197" s="32">
        <f t="shared" ref="I197:I260" si="8">IF(G197="",H197,G197)</f>
        <v>1414016</v>
      </c>
      <c r="J197" s="57">
        <f t="shared" si="7"/>
        <v>1414016</v>
      </c>
    </row>
    <row r="198" spans="1:10" x14ac:dyDescent="0.25">
      <c r="A198">
        <v>2014</v>
      </c>
      <c r="B198">
        <v>10</v>
      </c>
      <c r="C198">
        <v>97115</v>
      </c>
      <c r="D198" t="s">
        <v>456</v>
      </c>
      <c r="E198" t="s">
        <v>49</v>
      </c>
      <c r="F198" t="s">
        <v>457</v>
      </c>
      <c r="G198" s="26">
        <v>774850</v>
      </c>
      <c r="H198">
        <v>793323</v>
      </c>
      <c r="I198" s="32">
        <f t="shared" si="8"/>
        <v>774850</v>
      </c>
      <c r="J198" s="57">
        <f t="shared" si="7"/>
        <v>774850</v>
      </c>
    </row>
    <row r="199" spans="1:10" x14ac:dyDescent="0.25">
      <c r="A199">
        <v>2014</v>
      </c>
      <c r="B199">
        <v>11</v>
      </c>
      <c r="C199">
        <v>94449</v>
      </c>
      <c r="D199" t="s">
        <v>458</v>
      </c>
      <c r="E199" t="s">
        <v>216</v>
      </c>
      <c r="F199" t="s">
        <v>459</v>
      </c>
      <c r="G199" s="26">
        <v>1731000</v>
      </c>
      <c r="H199">
        <v>1631380</v>
      </c>
      <c r="I199" s="32">
        <f t="shared" si="8"/>
        <v>1731000</v>
      </c>
      <c r="J199" s="57">
        <f t="shared" si="7"/>
        <v>1731000</v>
      </c>
    </row>
    <row r="200" spans="1:10" x14ac:dyDescent="0.25">
      <c r="A200">
        <v>2014</v>
      </c>
      <c r="B200">
        <v>12</v>
      </c>
      <c r="C200">
        <v>82119</v>
      </c>
      <c r="D200" t="s">
        <v>460</v>
      </c>
      <c r="E200" t="s">
        <v>49</v>
      </c>
      <c r="F200" t="s">
        <v>461</v>
      </c>
      <c r="G200" s="26">
        <v>272986001</v>
      </c>
      <c r="H200">
        <v>308713652</v>
      </c>
      <c r="I200" s="32">
        <f t="shared" si="8"/>
        <v>272986001</v>
      </c>
      <c r="J200" s="57">
        <f t="shared" si="7"/>
        <v>272986001</v>
      </c>
    </row>
    <row r="201" spans="1:10" x14ac:dyDescent="0.25">
      <c r="A201">
        <v>2014</v>
      </c>
      <c r="B201">
        <v>12</v>
      </c>
      <c r="C201">
        <v>94723</v>
      </c>
      <c r="D201" t="s">
        <v>462</v>
      </c>
      <c r="E201" t="s">
        <v>463</v>
      </c>
      <c r="F201" t="s">
        <v>464</v>
      </c>
      <c r="G201" s="26">
        <v>1964500</v>
      </c>
      <c r="H201">
        <v>1902460</v>
      </c>
      <c r="I201" s="32">
        <f t="shared" si="8"/>
        <v>1964500</v>
      </c>
      <c r="J201" s="57">
        <f t="shared" si="7"/>
        <v>1964500</v>
      </c>
    </row>
    <row r="202" spans="1:10" x14ac:dyDescent="0.25">
      <c r="A202">
        <v>2015</v>
      </c>
      <c r="B202">
        <v>1</v>
      </c>
      <c r="C202">
        <v>97504</v>
      </c>
      <c r="D202" t="s">
        <v>465</v>
      </c>
      <c r="E202" t="s">
        <v>216</v>
      </c>
      <c r="F202" t="s">
        <v>466</v>
      </c>
      <c r="H202">
        <v>1095732</v>
      </c>
      <c r="I202" s="32">
        <f t="shared" si="8"/>
        <v>1095732</v>
      </c>
      <c r="J202" s="57">
        <f t="shared" si="7"/>
        <v>1095732</v>
      </c>
    </row>
    <row r="203" spans="1:10" x14ac:dyDescent="0.25">
      <c r="A203">
        <v>2015</v>
      </c>
      <c r="B203">
        <v>2</v>
      </c>
      <c r="C203">
        <v>97641</v>
      </c>
      <c r="D203" t="s">
        <v>467</v>
      </c>
      <c r="E203" t="s">
        <v>62</v>
      </c>
      <c r="F203" t="s">
        <v>468</v>
      </c>
      <c r="H203">
        <v>1980000</v>
      </c>
      <c r="I203" s="32">
        <f t="shared" si="8"/>
        <v>1980000</v>
      </c>
      <c r="J203" s="57">
        <f t="shared" si="7"/>
        <v>1980000</v>
      </c>
    </row>
    <row r="204" spans="1:10" x14ac:dyDescent="0.25">
      <c r="A204">
        <v>2015</v>
      </c>
      <c r="B204">
        <v>2</v>
      </c>
      <c r="C204">
        <v>97642</v>
      </c>
      <c r="D204" t="s">
        <v>469</v>
      </c>
      <c r="E204" t="s">
        <v>62</v>
      </c>
      <c r="F204" t="s">
        <v>470</v>
      </c>
      <c r="H204">
        <v>1100000</v>
      </c>
      <c r="I204" s="32">
        <f t="shared" si="8"/>
        <v>1100000</v>
      </c>
      <c r="J204" s="57">
        <f t="shared" si="7"/>
        <v>1100000</v>
      </c>
    </row>
    <row r="205" spans="1:10" x14ac:dyDescent="0.25">
      <c r="A205">
        <v>2015</v>
      </c>
      <c r="B205">
        <v>2</v>
      </c>
      <c r="C205">
        <v>97645</v>
      </c>
      <c r="D205" t="s">
        <v>471</v>
      </c>
      <c r="E205" t="s">
        <v>49</v>
      </c>
      <c r="F205" t="s">
        <v>472</v>
      </c>
      <c r="H205">
        <v>550000</v>
      </c>
      <c r="I205" s="32">
        <f t="shared" si="8"/>
        <v>550000</v>
      </c>
      <c r="J205" s="57">
        <f t="shared" si="7"/>
        <v>550000</v>
      </c>
    </row>
    <row r="206" spans="1:10" x14ac:dyDescent="0.25">
      <c r="A206">
        <v>2015</v>
      </c>
      <c r="B206">
        <v>2</v>
      </c>
      <c r="C206">
        <v>97648</v>
      </c>
      <c r="D206" t="s">
        <v>473</v>
      </c>
      <c r="E206" t="s">
        <v>49</v>
      </c>
      <c r="F206" t="s">
        <v>474</v>
      </c>
      <c r="H206">
        <v>440000</v>
      </c>
      <c r="I206" s="32">
        <f t="shared" si="8"/>
        <v>440000</v>
      </c>
      <c r="J206" s="57">
        <f t="shared" si="7"/>
        <v>440000</v>
      </c>
    </row>
    <row r="207" spans="1:10" x14ac:dyDescent="0.25">
      <c r="A207">
        <v>2015</v>
      </c>
      <c r="B207">
        <v>3</v>
      </c>
      <c r="C207">
        <v>88825</v>
      </c>
      <c r="D207" t="s">
        <v>475</v>
      </c>
      <c r="E207" t="s">
        <v>62</v>
      </c>
      <c r="F207" t="s">
        <v>476</v>
      </c>
      <c r="G207" s="26">
        <v>607000</v>
      </c>
      <c r="H207">
        <v>630850</v>
      </c>
      <c r="I207" s="32">
        <f t="shared" si="8"/>
        <v>607000</v>
      </c>
      <c r="J207" s="57">
        <f t="shared" si="7"/>
        <v>607000</v>
      </c>
    </row>
    <row r="208" spans="1:10" x14ac:dyDescent="0.25">
      <c r="A208">
        <v>2015</v>
      </c>
      <c r="B208">
        <v>3</v>
      </c>
      <c r="C208">
        <v>93551</v>
      </c>
      <c r="D208" t="s">
        <v>477</v>
      </c>
      <c r="E208" t="s">
        <v>441</v>
      </c>
      <c r="F208" t="s">
        <v>478</v>
      </c>
      <c r="G208" s="26">
        <v>475000</v>
      </c>
      <c r="H208">
        <v>479600</v>
      </c>
      <c r="I208" s="32">
        <f t="shared" si="8"/>
        <v>475000</v>
      </c>
      <c r="J208" s="57">
        <f t="shared" si="7"/>
        <v>475000</v>
      </c>
    </row>
    <row r="209" spans="1:10" x14ac:dyDescent="0.25">
      <c r="A209">
        <v>2015</v>
      </c>
      <c r="B209">
        <v>3</v>
      </c>
      <c r="C209">
        <v>96227</v>
      </c>
      <c r="D209" t="s">
        <v>479</v>
      </c>
      <c r="E209" t="s">
        <v>463</v>
      </c>
      <c r="F209" t="s">
        <v>480</v>
      </c>
      <c r="H209">
        <v>3597000</v>
      </c>
      <c r="I209" s="32">
        <f t="shared" si="8"/>
        <v>3597000</v>
      </c>
      <c r="J209" s="57">
        <f t="shared" si="7"/>
        <v>3597000</v>
      </c>
    </row>
    <row r="210" spans="1:10" x14ac:dyDescent="0.25">
      <c r="A210">
        <v>2015</v>
      </c>
      <c r="B210">
        <v>3</v>
      </c>
      <c r="C210">
        <v>97539</v>
      </c>
      <c r="D210" t="s">
        <v>481</v>
      </c>
      <c r="E210" t="s">
        <v>49</v>
      </c>
      <c r="F210" t="s">
        <v>482</v>
      </c>
      <c r="H210">
        <v>498713</v>
      </c>
      <c r="I210" s="32">
        <f t="shared" si="8"/>
        <v>498713</v>
      </c>
      <c r="J210" s="57">
        <f t="shared" si="7"/>
        <v>498713</v>
      </c>
    </row>
    <row r="211" spans="1:10" x14ac:dyDescent="0.25">
      <c r="A211">
        <v>2015</v>
      </c>
      <c r="B211">
        <v>3</v>
      </c>
      <c r="C211">
        <v>97540</v>
      </c>
      <c r="D211" t="s">
        <v>483</v>
      </c>
      <c r="E211" t="s">
        <v>49</v>
      </c>
      <c r="F211" t="s">
        <v>484</v>
      </c>
      <c r="H211">
        <v>1393552</v>
      </c>
      <c r="I211" s="32">
        <f t="shared" si="8"/>
        <v>1393552</v>
      </c>
      <c r="J211" s="57">
        <f t="shared" si="7"/>
        <v>1393552</v>
      </c>
    </row>
    <row r="212" spans="1:10" x14ac:dyDescent="0.25">
      <c r="A212">
        <v>2015</v>
      </c>
      <c r="B212">
        <v>3</v>
      </c>
      <c r="C212">
        <v>97541</v>
      </c>
      <c r="D212" t="s">
        <v>485</v>
      </c>
      <c r="E212" t="s">
        <v>49</v>
      </c>
      <c r="F212" t="s">
        <v>486</v>
      </c>
      <c r="H212">
        <v>1140278</v>
      </c>
      <c r="I212" s="32">
        <f t="shared" si="8"/>
        <v>1140278</v>
      </c>
      <c r="J212" s="57">
        <f t="shared" si="7"/>
        <v>1140278</v>
      </c>
    </row>
    <row r="213" spans="1:10" x14ac:dyDescent="0.25">
      <c r="A213">
        <v>2015</v>
      </c>
      <c r="B213">
        <v>3</v>
      </c>
      <c r="C213">
        <v>97548</v>
      </c>
      <c r="D213" t="s">
        <v>487</v>
      </c>
      <c r="E213" t="s">
        <v>49</v>
      </c>
      <c r="F213" t="s">
        <v>488</v>
      </c>
      <c r="H213">
        <v>732684</v>
      </c>
      <c r="I213" s="32">
        <f t="shared" si="8"/>
        <v>732684</v>
      </c>
      <c r="J213" s="57">
        <f t="shared" si="7"/>
        <v>732684</v>
      </c>
    </row>
    <row r="214" spans="1:10" x14ac:dyDescent="0.25">
      <c r="A214">
        <v>2015</v>
      </c>
      <c r="B214">
        <v>3</v>
      </c>
      <c r="C214">
        <v>97549</v>
      </c>
      <c r="D214" t="s">
        <v>489</v>
      </c>
      <c r="E214" t="s">
        <v>49</v>
      </c>
      <c r="F214" t="s">
        <v>490</v>
      </c>
      <c r="H214">
        <v>953238</v>
      </c>
      <c r="I214" s="32">
        <f t="shared" si="8"/>
        <v>953238</v>
      </c>
      <c r="J214" s="57">
        <f t="shared" si="7"/>
        <v>953238</v>
      </c>
    </row>
    <row r="215" spans="1:10" x14ac:dyDescent="0.25">
      <c r="A215">
        <v>2015</v>
      </c>
      <c r="B215">
        <v>4</v>
      </c>
      <c r="C215">
        <v>93487</v>
      </c>
      <c r="D215" t="s">
        <v>491</v>
      </c>
      <c r="E215" t="s">
        <v>49</v>
      </c>
      <c r="F215" t="s">
        <v>492</v>
      </c>
      <c r="H215">
        <v>5000000</v>
      </c>
      <c r="I215" s="32">
        <f t="shared" si="8"/>
        <v>5000000</v>
      </c>
      <c r="J215" s="57">
        <f t="shared" si="7"/>
        <v>5000000</v>
      </c>
    </row>
    <row r="216" spans="1:10" x14ac:dyDescent="0.25">
      <c r="A216">
        <v>2015</v>
      </c>
      <c r="B216">
        <v>4</v>
      </c>
      <c r="C216">
        <v>97402</v>
      </c>
      <c r="D216" t="s">
        <v>493</v>
      </c>
      <c r="E216" t="s">
        <v>49</v>
      </c>
      <c r="F216" t="s">
        <v>494</v>
      </c>
      <c r="H216">
        <v>1175001</v>
      </c>
      <c r="I216" s="32">
        <f t="shared" si="8"/>
        <v>1175001</v>
      </c>
      <c r="J216" s="57">
        <f t="shared" si="7"/>
        <v>1175001</v>
      </c>
    </row>
    <row r="217" spans="1:10" x14ac:dyDescent="0.25">
      <c r="A217">
        <v>2015</v>
      </c>
      <c r="B217">
        <v>4</v>
      </c>
      <c r="C217">
        <v>97411</v>
      </c>
      <c r="D217" t="s">
        <v>495</v>
      </c>
      <c r="E217" t="s">
        <v>49</v>
      </c>
      <c r="F217" t="s">
        <v>496</v>
      </c>
      <c r="H217">
        <v>1512000</v>
      </c>
      <c r="I217" s="32">
        <f t="shared" si="8"/>
        <v>1512000</v>
      </c>
      <c r="J217" s="57">
        <f t="shared" si="7"/>
        <v>1512000</v>
      </c>
    </row>
    <row r="218" spans="1:10" x14ac:dyDescent="0.25">
      <c r="A218">
        <v>2015</v>
      </c>
      <c r="B218">
        <v>4</v>
      </c>
      <c r="C218">
        <v>97420</v>
      </c>
      <c r="D218" t="s">
        <v>497</v>
      </c>
      <c r="E218" t="s">
        <v>49</v>
      </c>
      <c r="F218" t="s">
        <v>498</v>
      </c>
      <c r="H218">
        <v>745000</v>
      </c>
      <c r="I218" s="32">
        <f t="shared" si="8"/>
        <v>745000</v>
      </c>
      <c r="J218" s="57">
        <f t="shared" si="7"/>
        <v>745000</v>
      </c>
    </row>
    <row r="219" spans="1:10" x14ac:dyDescent="0.25">
      <c r="A219">
        <v>2015</v>
      </c>
      <c r="B219">
        <v>4</v>
      </c>
      <c r="C219">
        <v>98061</v>
      </c>
      <c r="D219" t="s">
        <v>499</v>
      </c>
      <c r="E219" t="s">
        <v>62</v>
      </c>
      <c r="F219" t="s">
        <v>500</v>
      </c>
      <c r="H219">
        <v>2007900</v>
      </c>
      <c r="I219" s="32">
        <f t="shared" si="8"/>
        <v>2007900</v>
      </c>
      <c r="J219" s="57">
        <f t="shared" si="7"/>
        <v>2007900</v>
      </c>
    </row>
    <row r="220" spans="1:10" x14ac:dyDescent="0.25">
      <c r="A220">
        <v>2015</v>
      </c>
      <c r="B220">
        <v>5</v>
      </c>
      <c r="C220">
        <v>93273</v>
      </c>
      <c r="D220" t="s">
        <v>501</v>
      </c>
      <c r="E220" t="s">
        <v>301</v>
      </c>
      <c r="F220" t="s">
        <v>502</v>
      </c>
      <c r="G220" s="26">
        <v>6700670.2000000002</v>
      </c>
      <c r="H220">
        <v>6837640</v>
      </c>
      <c r="I220" s="32">
        <f t="shared" si="8"/>
        <v>6700670.2000000002</v>
      </c>
      <c r="J220" s="57">
        <f t="shared" si="7"/>
        <v>6700670.2000000002</v>
      </c>
    </row>
    <row r="221" spans="1:10" x14ac:dyDescent="0.25">
      <c r="A221">
        <v>2015</v>
      </c>
      <c r="B221">
        <v>5</v>
      </c>
      <c r="C221">
        <v>97470</v>
      </c>
      <c r="D221" t="s">
        <v>503</v>
      </c>
      <c r="E221" t="s">
        <v>49</v>
      </c>
      <c r="F221" t="s">
        <v>504</v>
      </c>
      <c r="H221">
        <v>1268789.3</v>
      </c>
      <c r="I221" s="32">
        <f t="shared" si="8"/>
        <v>1268789.3</v>
      </c>
      <c r="J221" s="57">
        <f t="shared" si="7"/>
        <v>1268789.3</v>
      </c>
    </row>
    <row r="222" spans="1:10" x14ac:dyDescent="0.25">
      <c r="A222">
        <v>2015</v>
      </c>
      <c r="B222">
        <v>5</v>
      </c>
      <c r="C222">
        <v>97472</v>
      </c>
      <c r="D222" t="s">
        <v>505</v>
      </c>
      <c r="E222" t="s">
        <v>49</v>
      </c>
      <c r="F222" t="s">
        <v>506</v>
      </c>
      <c r="H222">
        <v>1575924.1</v>
      </c>
      <c r="I222" s="32">
        <f t="shared" si="8"/>
        <v>1575924.1</v>
      </c>
      <c r="J222" s="57">
        <f t="shared" si="7"/>
        <v>1575924.1</v>
      </c>
    </row>
    <row r="223" spans="1:10" x14ac:dyDescent="0.25">
      <c r="A223">
        <v>2015</v>
      </c>
      <c r="B223">
        <v>5</v>
      </c>
      <c r="C223">
        <v>97478</v>
      </c>
      <c r="D223" t="s">
        <v>507</v>
      </c>
      <c r="E223" t="s">
        <v>49</v>
      </c>
      <c r="F223" t="s">
        <v>508</v>
      </c>
      <c r="H223">
        <v>463727.41</v>
      </c>
      <c r="I223" s="32">
        <f t="shared" si="8"/>
        <v>463727.41</v>
      </c>
      <c r="J223" s="57">
        <f t="shared" si="7"/>
        <v>463727.41</v>
      </c>
    </row>
    <row r="224" spans="1:10" x14ac:dyDescent="0.25">
      <c r="A224">
        <v>2015</v>
      </c>
      <c r="B224">
        <v>6</v>
      </c>
      <c r="C224">
        <v>77572</v>
      </c>
      <c r="D224" t="s">
        <v>509</v>
      </c>
      <c r="E224" t="s">
        <v>49</v>
      </c>
      <c r="F224" t="s">
        <v>510</v>
      </c>
      <c r="G224" s="26">
        <v>898876</v>
      </c>
      <c r="H224">
        <v>944760</v>
      </c>
      <c r="I224" s="32">
        <f t="shared" si="8"/>
        <v>898876</v>
      </c>
      <c r="J224" s="57">
        <f t="shared" si="7"/>
        <v>898876</v>
      </c>
    </row>
    <row r="225" spans="1:10" x14ac:dyDescent="0.25">
      <c r="A225">
        <v>2015</v>
      </c>
      <c r="B225">
        <v>6</v>
      </c>
      <c r="C225">
        <v>96474</v>
      </c>
      <c r="D225" t="s">
        <v>511</v>
      </c>
      <c r="E225" t="s">
        <v>216</v>
      </c>
      <c r="F225" t="s">
        <v>512</v>
      </c>
      <c r="H225">
        <v>2074000</v>
      </c>
      <c r="I225" s="32">
        <f t="shared" si="8"/>
        <v>2074000</v>
      </c>
      <c r="J225" s="57">
        <f t="shared" si="7"/>
        <v>2074000</v>
      </c>
    </row>
    <row r="226" spans="1:10" x14ac:dyDescent="0.25">
      <c r="A226">
        <v>2015</v>
      </c>
      <c r="B226">
        <v>6</v>
      </c>
      <c r="C226">
        <v>97613</v>
      </c>
      <c r="D226" t="s">
        <v>513</v>
      </c>
      <c r="E226" t="s">
        <v>49</v>
      </c>
      <c r="F226" t="s">
        <v>514</v>
      </c>
      <c r="H226">
        <v>436000</v>
      </c>
      <c r="I226" s="32">
        <f t="shared" si="8"/>
        <v>436000</v>
      </c>
      <c r="J226" s="57">
        <f t="shared" si="7"/>
        <v>436000</v>
      </c>
    </row>
    <row r="227" spans="1:10" x14ac:dyDescent="0.25">
      <c r="A227">
        <v>2015</v>
      </c>
      <c r="B227">
        <v>6</v>
      </c>
      <c r="C227">
        <v>97616</v>
      </c>
      <c r="D227" t="s">
        <v>515</v>
      </c>
      <c r="E227" t="s">
        <v>49</v>
      </c>
      <c r="F227" t="s">
        <v>516</v>
      </c>
      <c r="H227">
        <v>1702800</v>
      </c>
      <c r="I227" s="32">
        <f t="shared" si="8"/>
        <v>1702800</v>
      </c>
      <c r="J227" s="57">
        <f t="shared" si="7"/>
        <v>1702800</v>
      </c>
    </row>
    <row r="228" spans="1:10" x14ac:dyDescent="0.25">
      <c r="A228">
        <v>2015</v>
      </c>
      <c r="B228">
        <v>6</v>
      </c>
      <c r="C228">
        <v>97618</v>
      </c>
      <c r="D228" t="s">
        <v>517</v>
      </c>
      <c r="E228" t="s">
        <v>49</v>
      </c>
      <c r="F228" t="s">
        <v>518</v>
      </c>
      <c r="H228">
        <v>2390300</v>
      </c>
      <c r="I228" s="32">
        <f t="shared" si="8"/>
        <v>2390300</v>
      </c>
      <c r="J228" s="57">
        <f t="shared" si="7"/>
        <v>2390300</v>
      </c>
    </row>
    <row r="229" spans="1:10" x14ac:dyDescent="0.25">
      <c r="A229">
        <v>2015</v>
      </c>
      <c r="B229">
        <v>6</v>
      </c>
      <c r="C229">
        <v>97623</v>
      </c>
      <c r="D229" t="s">
        <v>519</v>
      </c>
      <c r="E229" t="s">
        <v>49</v>
      </c>
      <c r="F229" t="s">
        <v>520</v>
      </c>
      <c r="H229">
        <v>1156000</v>
      </c>
      <c r="I229" s="32">
        <f t="shared" si="8"/>
        <v>1156000</v>
      </c>
      <c r="J229" s="57">
        <f t="shared" si="7"/>
        <v>1156000</v>
      </c>
    </row>
    <row r="230" spans="1:10" x14ac:dyDescent="0.25">
      <c r="A230">
        <v>2015</v>
      </c>
      <c r="B230">
        <v>6</v>
      </c>
      <c r="C230">
        <v>97627</v>
      </c>
      <c r="D230" t="s">
        <v>521</v>
      </c>
      <c r="E230" t="s">
        <v>49</v>
      </c>
      <c r="F230" t="s">
        <v>522</v>
      </c>
      <c r="H230">
        <v>875500</v>
      </c>
      <c r="I230" s="32">
        <f t="shared" si="8"/>
        <v>875500</v>
      </c>
      <c r="J230" s="57">
        <f t="shared" si="7"/>
        <v>875500</v>
      </c>
    </row>
    <row r="231" spans="1:10" x14ac:dyDescent="0.25">
      <c r="A231">
        <v>2015</v>
      </c>
      <c r="B231">
        <v>6</v>
      </c>
      <c r="C231">
        <v>97629</v>
      </c>
      <c r="D231" t="s">
        <v>523</v>
      </c>
      <c r="E231" t="s">
        <v>49</v>
      </c>
      <c r="F231" t="s">
        <v>524</v>
      </c>
      <c r="H231">
        <v>743500</v>
      </c>
      <c r="I231" s="32">
        <f t="shared" si="8"/>
        <v>743500</v>
      </c>
      <c r="J231" s="57">
        <f t="shared" si="7"/>
        <v>743500</v>
      </c>
    </row>
    <row r="232" spans="1:10" x14ac:dyDescent="0.25">
      <c r="A232">
        <v>2015</v>
      </c>
      <c r="B232">
        <v>7</v>
      </c>
      <c r="C232">
        <v>97776</v>
      </c>
      <c r="D232" t="s">
        <v>525</v>
      </c>
      <c r="E232" t="s">
        <v>49</v>
      </c>
      <c r="F232" t="s">
        <v>526</v>
      </c>
      <c r="H232">
        <v>355014.94</v>
      </c>
      <c r="I232" s="32">
        <f t="shared" si="8"/>
        <v>355014.94</v>
      </c>
      <c r="J232" s="57">
        <f t="shared" si="7"/>
        <v>355014.94</v>
      </c>
    </row>
    <row r="233" spans="1:10" x14ac:dyDescent="0.25">
      <c r="A233">
        <v>2015</v>
      </c>
      <c r="B233">
        <v>8</v>
      </c>
      <c r="C233">
        <v>97568</v>
      </c>
      <c r="D233" t="s">
        <v>527</v>
      </c>
      <c r="E233" t="s">
        <v>49</v>
      </c>
      <c r="F233" t="s">
        <v>528</v>
      </c>
      <c r="H233">
        <v>629530</v>
      </c>
      <c r="I233" s="32">
        <f t="shared" si="8"/>
        <v>629530</v>
      </c>
      <c r="J233" s="57">
        <f t="shared" si="7"/>
        <v>629530</v>
      </c>
    </row>
    <row r="234" spans="1:10" x14ac:dyDescent="0.25">
      <c r="A234">
        <v>2015</v>
      </c>
      <c r="B234">
        <v>8</v>
      </c>
      <c r="C234">
        <v>97569</v>
      </c>
      <c r="D234" t="s">
        <v>529</v>
      </c>
      <c r="E234" t="s">
        <v>49</v>
      </c>
      <c r="F234" t="s">
        <v>530</v>
      </c>
      <c r="H234">
        <v>896390</v>
      </c>
      <c r="I234" s="32">
        <f t="shared" si="8"/>
        <v>896390</v>
      </c>
      <c r="J234" s="57">
        <f t="shared" si="7"/>
        <v>896390</v>
      </c>
    </row>
    <row r="235" spans="1:10" x14ac:dyDescent="0.25">
      <c r="A235">
        <v>2015</v>
      </c>
      <c r="B235">
        <v>8</v>
      </c>
      <c r="C235">
        <v>97575</v>
      </c>
      <c r="D235" t="s">
        <v>531</v>
      </c>
      <c r="E235" t="s">
        <v>49</v>
      </c>
      <c r="F235" t="s">
        <v>532</v>
      </c>
      <c r="H235">
        <v>440770</v>
      </c>
      <c r="I235" s="32">
        <f t="shared" si="8"/>
        <v>440770</v>
      </c>
      <c r="J235" s="57">
        <f t="shared" si="7"/>
        <v>440770</v>
      </c>
    </row>
    <row r="236" spans="1:10" x14ac:dyDescent="0.25">
      <c r="A236">
        <v>2015</v>
      </c>
      <c r="B236">
        <v>9</v>
      </c>
      <c r="C236">
        <v>19415</v>
      </c>
      <c r="D236" t="s">
        <v>533</v>
      </c>
      <c r="E236" t="s">
        <v>534</v>
      </c>
      <c r="F236" t="s">
        <v>535</v>
      </c>
      <c r="H236">
        <v>370347088</v>
      </c>
      <c r="I236" s="32">
        <f t="shared" si="8"/>
        <v>370347088</v>
      </c>
      <c r="J236" s="57">
        <f t="shared" si="7"/>
        <v>370347088</v>
      </c>
    </row>
    <row r="237" spans="1:10" x14ac:dyDescent="0.25">
      <c r="A237">
        <v>2015</v>
      </c>
      <c r="B237">
        <v>9</v>
      </c>
      <c r="C237">
        <v>94121</v>
      </c>
      <c r="D237" t="s">
        <v>536</v>
      </c>
      <c r="E237" t="s">
        <v>216</v>
      </c>
      <c r="F237" t="s">
        <v>537</v>
      </c>
      <c r="H237">
        <v>3174748.95</v>
      </c>
      <c r="I237" s="32">
        <f t="shared" si="8"/>
        <v>3174748.95</v>
      </c>
      <c r="J237" s="57">
        <f t="shared" si="7"/>
        <v>3174748.95</v>
      </c>
    </row>
    <row r="238" spans="1:10" x14ac:dyDescent="0.25">
      <c r="A238">
        <v>2015</v>
      </c>
      <c r="B238">
        <v>9</v>
      </c>
      <c r="C238">
        <v>96258</v>
      </c>
      <c r="D238" t="s">
        <v>538</v>
      </c>
      <c r="E238" t="s">
        <v>49</v>
      </c>
      <c r="F238" t="s">
        <v>539</v>
      </c>
      <c r="H238">
        <v>575080</v>
      </c>
      <c r="I238" s="32">
        <f t="shared" si="8"/>
        <v>575080</v>
      </c>
      <c r="J238" s="57">
        <f t="shared" si="7"/>
        <v>575080</v>
      </c>
    </row>
    <row r="239" spans="1:10" x14ac:dyDescent="0.25">
      <c r="A239">
        <v>2015</v>
      </c>
      <c r="B239">
        <v>9</v>
      </c>
      <c r="C239">
        <v>97109</v>
      </c>
      <c r="D239" t="s">
        <v>540</v>
      </c>
      <c r="E239" t="s">
        <v>49</v>
      </c>
      <c r="F239" t="s">
        <v>541</v>
      </c>
      <c r="G239" s="26">
        <v>409694.85</v>
      </c>
      <c r="H239">
        <v>390160</v>
      </c>
      <c r="I239" s="32">
        <f t="shared" si="8"/>
        <v>409694.85</v>
      </c>
      <c r="J239" s="57">
        <f t="shared" si="7"/>
        <v>409694.85</v>
      </c>
    </row>
    <row r="240" spans="1:10" x14ac:dyDescent="0.25">
      <c r="A240">
        <v>2015</v>
      </c>
      <c r="B240">
        <v>9</v>
      </c>
      <c r="C240">
        <v>97556</v>
      </c>
      <c r="D240" t="s">
        <v>542</v>
      </c>
      <c r="E240" t="s">
        <v>49</v>
      </c>
      <c r="F240" t="s">
        <v>543</v>
      </c>
      <c r="H240">
        <v>727980</v>
      </c>
      <c r="I240" s="32">
        <f t="shared" si="8"/>
        <v>727980</v>
      </c>
      <c r="J240" s="57">
        <f t="shared" si="7"/>
        <v>727980</v>
      </c>
    </row>
    <row r="241" spans="1:10" x14ac:dyDescent="0.25">
      <c r="A241">
        <v>2015</v>
      </c>
      <c r="B241">
        <v>9</v>
      </c>
      <c r="C241">
        <v>97557</v>
      </c>
      <c r="D241" t="s">
        <v>544</v>
      </c>
      <c r="E241" t="s">
        <v>49</v>
      </c>
      <c r="F241" t="s">
        <v>545</v>
      </c>
      <c r="H241">
        <v>0</v>
      </c>
      <c r="I241" s="32">
        <f t="shared" si="8"/>
        <v>0</v>
      </c>
      <c r="J241" s="57">
        <f t="shared" si="7"/>
        <v>0</v>
      </c>
    </row>
    <row r="242" spans="1:10" x14ac:dyDescent="0.25">
      <c r="A242">
        <v>2015</v>
      </c>
      <c r="B242">
        <v>10</v>
      </c>
      <c r="C242">
        <v>22523</v>
      </c>
      <c r="D242" t="s">
        <v>546</v>
      </c>
      <c r="E242" t="s">
        <v>547</v>
      </c>
      <c r="F242" t="s">
        <v>548</v>
      </c>
      <c r="G242" s="26">
        <v>5961336</v>
      </c>
      <c r="H242">
        <v>5787920</v>
      </c>
      <c r="I242" s="32">
        <f t="shared" si="8"/>
        <v>5961336</v>
      </c>
      <c r="J242" s="57">
        <f t="shared" si="7"/>
        <v>5961336</v>
      </c>
    </row>
    <row r="243" spans="1:10" x14ac:dyDescent="0.25">
      <c r="A243">
        <v>2015</v>
      </c>
      <c r="B243">
        <v>10</v>
      </c>
      <c r="C243">
        <v>97765</v>
      </c>
      <c r="D243" t="s">
        <v>549</v>
      </c>
      <c r="E243" t="s">
        <v>49</v>
      </c>
      <c r="F243" t="s">
        <v>550</v>
      </c>
      <c r="H243">
        <v>955959</v>
      </c>
      <c r="I243" s="32">
        <f t="shared" si="8"/>
        <v>955959</v>
      </c>
      <c r="J243" s="57">
        <f t="shared" si="7"/>
        <v>955959</v>
      </c>
    </row>
    <row r="244" spans="1:10" x14ac:dyDescent="0.25">
      <c r="A244">
        <v>2015</v>
      </c>
      <c r="B244">
        <v>10</v>
      </c>
      <c r="C244">
        <v>97771</v>
      </c>
      <c r="D244" t="s">
        <v>551</v>
      </c>
      <c r="E244" t="s">
        <v>49</v>
      </c>
      <c r="F244" t="s">
        <v>552</v>
      </c>
      <c r="H244">
        <v>593069</v>
      </c>
      <c r="I244" s="32">
        <f t="shared" si="8"/>
        <v>593069</v>
      </c>
      <c r="J244" s="57">
        <f t="shared" si="7"/>
        <v>593069</v>
      </c>
    </row>
    <row r="245" spans="1:10" x14ac:dyDescent="0.25">
      <c r="A245">
        <v>2015</v>
      </c>
      <c r="B245">
        <v>10</v>
      </c>
      <c r="C245">
        <v>98566</v>
      </c>
      <c r="D245" t="s">
        <v>553</v>
      </c>
      <c r="E245" t="s">
        <v>49</v>
      </c>
      <c r="F245" t="s">
        <v>554</v>
      </c>
      <c r="H245">
        <v>436545</v>
      </c>
      <c r="I245" s="32">
        <f t="shared" si="8"/>
        <v>436545</v>
      </c>
      <c r="J245" s="57">
        <f t="shared" si="7"/>
        <v>436545</v>
      </c>
    </row>
    <row r="246" spans="1:10" x14ac:dyDescent="0.25">
      <c r="A246">
        <v>2015</v>
      </c>
      <c r="B246">
        <v>11</v>
      </c>
      <c r="C246">
        <v>97840</v>
      </c>
      <c r="D246" t="s">
        <v>555</v>
      </c>
      <c r="E246" t="s">
        <v>49</v>
      </c>
      <c r="F246" t="s">
        <v>556</v>
      </c>
      <c r="H246">
        <v>1274197</v>
      </c>
      <c r="I246" s="32">
        <f t="shared" si="8"/>
        <v>1274197</v>
      </c>
      <c r="J246" s="57">
        <f t="shared" si="7"/>
        <v>1274197</v>
      </c>
    </row>
    <row r="247" spans="1:10" x14ac:dyDescent="0.25">
      <c r="A247">
        <v>2015</v>
      </c>
      <c r="B247">
        <v>11</v>
      </c>
      <c r="C247">
        <v>97845</v>
      </c>
      <c r="D247" t="s">
        <v>557</v>
      </c>
      <c r="E247" t="s">
        <v>49</v>
      </c>
      <c r="F247" t="s">
        <v>558</v>
      </c>
      <c r="H247">
        <v>770000</v>
      </c>
      <c r="I247" s="32">
        <f t="shared" si="8"/>
        <v>770000</v>
      </c>
      <c r="J247" s="57">
        <f t="shared" si="7"/>
        <v>770000</v>
      </c>
    </row>
    <row r="248" spans="1:10" x14ac:dyDescent="0.25">
      <c r="A248">
        <v>2015</v>
      </c>
      <c r="B248">
        <v>12</v>
      </c>
      <c r="C248">
        <v>90557</v>
      </c>
      <c r="D248" t="s">
        <v>559</v>
      </c>
      <c r="E248" t="s">
        <v>49</v>
      </c>
      <c r="F248" t="s">
        <v>560</v>
      </c>
      <c r="H248">
        <v>772576.82</v>
      </c>
      <c r="I248" s="32">
        <f t="shared" si="8"/>
        <v>772576.82</v>
      </c>
      <c r="J248" s="57">
        <f t="shared" si="7"/>
        <v>772576.82</v>
      </c>
    </row>
    <row r="249" spans="1:10" x14ac:dyDescent="0.25">
      <c r="A249">
        <v>2015</v>
      </c>
      <c r="B249">
        <v>12</v>
      </c>
      <c r="C249">
        <v>98695</v>
      </c>
      <c r="D249" t="s">
        <v>561</v>
      </c>
      <c r="E249" t="s">
        <v>43</v>
      </c>
      <c r="F249" t="s">
        <v>562</v>
      </c>
      <c r="H249">
        <v>39402587.140000001</v>
      </c>
      <c r="I249" s="32">
        <f t="shared" si="8"/>
        <v>39402587.140000001</v>
      </c>
      <c r="J249" s="57">
        <f t="shared" si="7"/>
        <v>39402587.140000001</v>
      </c>
    </row>
    <row r="250" spans="1:10" x14ac:dyDescent="0.25">
      <c r="A250">
        <v>2016</v>
      </c>
      <c r="B250">
        <v>1</v>
      </c>
      <c r="C250">
        <v>97505</v>
      </c>
      <c r="D250" t="s">
        <v>563</v>
      </c>
      <c r="E250" t="s">
        <v>49</v>
      </c>
      <c r="F250" t="s">
        <v>564</v>
      </c>
      <c r="H250">
        <v>532224</v>
      </c>
      <c r="I250" s="32">
        <f t="shared" si="8"/>
        <v>532224</v>
      </c>
      <c r="J250" s="57">
        <f t="shared" si="7"/>
        <v>532224</v>
      </c>
    </row>
    <row r="251" spans="1:10" x14ac:dyDescent="0.25">
      <c r="A251">
        <v>2016</v>
      </c>
      <c r="B251">
        <v>1</v>
      </c>
      <c r="C251">
        <v>97506</v>
      </c>
      <c r="D251" t="s">
        <v>565</v>
      </c>
      <c r="E251" t="s">
        <v>49</v>
      </c>
      <c r="F251" t="s">
        <v>566</v>
      </c>
      <c r="H251">
        <v>1183644</v>
      </c>
      <c r="I251" s="32">
        <f t="shared" si="8"/>
        <v>1183644</v>
      </c>
      <c r="J251" s="57">
        <f t="shared" si="7"/>
        <v>1183644</v>
      </c>
    </row>
    <row r="252" spans="1:10" x14ac:dyDescent="0.25">
      <c r="A252">
        <v>2016</v>
      </c>
      <c r="B252">
        <v>2</v>
      </c>
      <c r="C252">
        <v>97643</v>
      </c>
      <c r="D252" t="s">
        <v>567</v>
      </c>
      <c r="E252" t="s">
        <v>62</v>
      </c>
      <c r="F252" t="s">
        <v>568</v>
      </c>
      <c r="H252">
        <v>2970000</v>
      </c>
      <c r="I252" s="32">
        <f t="shared" si="8"/>
        <v>2970000</v>
      </c>
      <c r="J252" s="57">
        <f t="shared" si="7"/>
        <v>2970000</v>
      </c>
    </row>
    <row r="253" spans="1:10" x14ac:dyDescent="0.25">
      <c r="A253">
        <v>2016</v>
      </c>
      <c r="B253">
        <v>2</v>
      </c>
      <c r="C253">
        <v>97644</v>
      </c>
      <c r="D253" t="s">
        <v>569</v>
      </c>
      <c r="E253" t="s">
        <v>62</v>
      </c>
      <c r="F253" t="s">
        <v>570</v>
      </c>
      <c r="H253">
        <v>2925000</v>
      </c>
      <c r="I253" s="32">
        <f t="shared" si="8"/>
        <v>2925000</v>
      </c>
      <c r="J253" s="57">
        <f t="shared" si="7"/>
        <v>2925000</v>
      </c>
    </row>
    <row r="254" spans="1:10" x14ac:dyDescent="0.25">
      <c r="A254">
        <v>2016</v>
      </c>
      <c r="B254">
        <v>2</v>
      </c>
      <c r="C254">
        <v>97646</v>
      </c>
      <c r="D254" t="s">
        <v>571</v>
      </c>
      <c r="E254" t="s">
        <v>49</v>
      </c>
      <c r="F254" t="s">
        <v>572</v>
      </c>
      <c r="H254">
        <v>220000</v>
      </c>
      <c r="I254" s="32">
        <f t="shared" si="8"/>
        <v>220000</v>
      </c>
      <c r="J254" s="57">
        <f t="shared" si="7"/>
        <v>220000</v>
      </c>
    </row>
    <row r="255" spans="1:10" x14ac:dyDescent="0.25">
      <c r="A255">
        <v>2016</v>
      </c>
      <c r="B255">
        <v>2</v>
      </c>
      <c r="C255">
        <v>97649</v>
      </c>
      <c r="D255" t="s">
        <v>573</v>
      </c>
      <c r="E255" t="s">
        <v>62</v>
      </c>
      <c r="F255" t="s">
        <v>574</v>
      </c>
      <c r="H255">
        <v>660000</v>
      </c>
      <c r="I255" s="32">
        <f t="shared" si="8"/>
        <v>660000</v>
      </c>
      <c r="J255" s="57">
        <f t="shared" si="7"/>
        <v>660000</v>
      </c>
    </row>
    <row r="256" spans="1:10" x14ac:dyDescent="0.25">
      <c r="A256">
        <v>2016</v>
      </c>
      <c r="B256">
        <v>2</v>
      </c>
      <c r="C256">
        <v>97650</v>
      </c>
      <c r="D256" t="s">
        <v>575</v>
      </c>
      <c r="E256" t="s">
        <v>49</v>
      </c>
      <c r="F256" t="s">
        <v>576</v>
      </c>
      <c r="H256">
        <v>440000</v>
      </c>
      <c r="I256" s="32">
        <f t="shared" si="8"/>
        <v>440000</v>
      </c>
      <c r="J256" s="57">
        <f t="shared" si="7"/>
        <v>440000</v>
      </c>
    </row>
    <row r="257" spans="1:10" x14ac:dyDescent="0.25">
      <c r="A257">
        <v>2016</v>
      </c>
      <c r="B257">
        <v>3</v>
      </c>
      <c r="C257">
        <v>92515</v>
      </c>
      <c r="D257" t="s">
        <v>577</v>
      </c>
      <c r="E257" t="s">
        <v>49</v>
      </c>
      <c r="F257" t="s">
        <v>49</v>
      </c>
      <c r="H257">
        <v>1175900</v>
      </c>
      <c r="I257" s="32">
        <f t="shared" si="8"/>
        <v>1175900</v>
      </c>
      <c r="J257" s="57">
        <f t="shared" si="7"/>
        <v>1175900</v>
      </c>
    </row>
    <row r="258" spans="1:10" x14ac:dyDescent="0.25">
      <c r="A258">
        <v>2016</v>
      </c>
      <c r="B258">
        <v>3</v>
      </c>
      <c r="C258">
        <v>97544</v>
      </c>
      <c r="D258" t="s">
        <v>578</v>
      </c>
      <c r="E258" t="s">
        <v>49</v>
      </c>
      <c r="F258" t="s">
        <v>579</v>
      </c>
      <c r="H258">
        <v>1292100</v>
      </c>
      <c r="I258" s="32">
        <f t="shared" si="8"/>
        <v>1292100</v>
      </c>
      <c r="J258" s="57">
        <f t="shared" si="7"/>
        <v>1292100</v>
      </c>
    </row>
    <row r="259" spans="1:10" x14ac:dyDescent="0.25">
      <c r="A259">
        <v>2016</v>
      </c>
      <c r="B259">
        <v>3</v>
      </c>
      <c r="C259">
        <v>97551</v>
      </c>
      <c r="D259" t="s">
        <v>580</v>
      </c>
      <c r="E259" t="s">
        <v>49</v>
      </c>
      <c r="F259" t="s">
        <v>581</v>
      </c>
      <c r="H259">
        <v>2377898</v>
      </c>
      <c r="I259" s="32">
        <f t="shared" si="8"/>
        <v>2377898</v>
      </c>
      <c r="J259" s="57">
        <f t="shared" ref="J259:J322" si="9">IF(G259&lt;&gt;0,G259,H259)</f>
        <v>2377898</v>
      </c>
    </row>
    <row r="260" spans="1:10" x14ac:dyDescent="0.25">
      <c r="A260">
        <v>2016</v>
      </c>
      <c r="B260">
        <v>3</v>
      </c>
      <c r="C260">
        <v>97552</v>
      </c>
      <c r="D260" t="s">
        <v>582</v>
      </c>
      <c r="E260" t="s">
        <v>49</v>
      </c>
      <c r="F260" t="s">
        <v>583</v>
      </c>
      <c r="H260">
        <v>1144800</v>
      </c>
      <c r="I260" s="32">
        <f t="shared" si="8"/>
        <v>1144800</v>
      </c>
      <c r="J260" s="57">
        <f t="shared" si="9"/>
        <v>1144800</v>
      </c>
    </row>
    <row r="261" spans="1:10" x14ac:dyDescent="0.25">
      <c r="A261">
        <v>2016</v>
      </c>
      <c r="B261">
        <v>3</v>
      </c>
      <c r="C261">
        <v>97553</v>
      </c>
      <c r="D261" t="s">
        <v>584</v>
      </c>
      <c r="E261" t="s">
        <v>49</v>
      </c>
      <c r="F261" t="s">
        <v>585</v>
      </c>
      <c r="H261">
        <v>1512297</v>
      </c>
      <c r="I261" s="32">
        <f t="shared" ref="I261:I324" si="10">IF(G261="",H261,G261)</f>
        <v>1512297</v>
      </c>
      <c r="J261" s="57">
        <f t="shared" si="9"/>
        <v>1512297</v>
      </c>
    </row>
    <row r="262" spans="1:10" x14ac:dyDescent="0.25">
      <c r="A262">
        <v>2016</v>
      </c>
      <c r="B262">
        <v>3</v>
      </c>
      <c r="C262">
        <v>97554</v>
      </c>
      <c r="D262" t="s">
        <v>586</v>
      </c>
      <c r="E262" t="s">
        <v>49</v>
      </c>
      <c r="F262" t="s">
        <v>587</v>
      </c>
      <c r="H262">
        <v>1080600</v>
      </c>
      <c r="I262" s="32">
        <f t="shared" si="10"/>
        <v>1080600</v>
      </c>
      <c r="J262" s="57">
        <f t="shared" si="9"/>
        <v>1080600</v>
      </c>
    </row>
    <row r="263" spans="1:10" x14ac:dyDescent="0.25">
      <c r="A263">
        <v>2016</v>
      </c>
      <c r="B263">
        <v>3</v>
      </c>
      <c r="C263">
        <v>98627</v>
      </c>
      <c r="D263" t="s">
        <v>588</v>
      </c>
      <c r="E263" t="s">
        <v>49</v>
      </c>
      <c r="F263" t="s">
        <v>589</v>
      </c>
      <c r="H263">
        <v>264537</v>
      </c>
      <c r="I263" s="32">
        <f t="shared" si="10"/>
        <v>264537</v>
      </c>
      <c r="J263" s="57">
        <f t="shared" si="9"/>
        <v>264537</v>
      </c>
    </row>
    <row r="264" spans="1:10" x14ac:dyDescent="0.25">
      <c r="A264">
        <v>2016</v>
      </c>
      <c r="B264">
        <v>3</v>
      </c>
      <c r="C264">
        <v>98628</v>
      </c>
      <c r="D264" t="s">
        <v>590</v>
      </c>
      <c r="E264" t="s">
        <v>49</v>
      </c>
      <c r="F264" t="s">
        <v>591</v>
      </c>
      <c r="H264">
        <v>255528</v>
      </c>
      <c r="I264" s="32">
        <f t="shared" si="10"/>
        <v>255528</v>
      </c>
      <c r="J264" s="57">
        <f t="shared" si="9"/>
        <v>255528</v>
      </c>
    </row>
    <row r="265" spans="1:10" x14ac:dyDescent="0.25">
      <c r="A265">
        <v>2016</v>
      </c>
      <c r="B265">
        <v>4</v>
      </c>
      <c r="C265">
        <v>97404</v>
      </c>
      <c r="D265" t="s">
        <v>592</v>
      </c>
      <c r="E265" t="s">
        <v>49</v>
      </c>
      <c r="F265" t="s">
        <v>593</v>
      </c>
      <c r="H265">
        <v>1002000</v>
      </c>
      <c r="I265" s="32">
        <f t="shared" si="10"/>
        <v>1002000</v>
      </c>
      <c r="J265" s="57">
        <f t="shared" si="9"/>
        <v>1002000</v>
      </c>
    </row>
    <row r="266" spans="1:10" x14ac:dyDescent="0.25">
      <c r="A266">
        <v>2016</v>
      </c>
      <c r="B266">
        <v>4</v>
      </c>
      <c r="C266">
        <v>97410</v>
      </c>
      <c r="D266" t="s">
        <v>594</v>
      </c>
      <c r="E266" t="s">
        <v>49</v>
      </c>
      <c r="F266" t="s">
        <v>595</v>
      </c>
      <c r="H266">
        <v>1285000</v>
      </c>
      <c r="I266" s="32">
        <f t="shared" si="10"/>
        <v>1285000</v>
      </c>
      <c r="J266" s="57">
        <f t="shared" si="9"/>
        <v>1285000</v>
      </c>
    </row>
    <row r="267" spans="1:10" x14ac:dyDescent="0.25">
      <c r="A267">
        <v>2016</v>
      </c>
      <c r="B267">
        <v>4</v>
      </c>
      <c r="C267">
        <v>97418</v>
      </c>
      <c r="D267" t="s">
        <v>596</v>
      </c>
      <c r="E267" t="s">
        <v>49</v>
      </c>
      <c r="F267" t="s">
        <v>597</v>
      </c>
      <c r="H267">
        <v>1345000</v>
      </c>
      <c r="I267" s="32">
        <f t="shared" si="10"/>
        <v>1345000</v>
      </c>
      <c r="J267" s="57">
        <f t="shared" si="9"/>
        <v>1345000</v>
      </c>
    </row>
    <row r="268" spans="1:10" x14ac:dyDescent="0.25">
      <c r="A268">
        <v>2016</v>
      </c>
      <c r="B268">
        <v>5</v>
      </c>
      <c r="C268">
        <v>97473</v>
      </c>
      <c r="D268" t="s">
        <v>598</v>
      </c>
      <c r="E268" t="s">
        <v>49</v>
      </c>
      <c r="F268" t="s">
        <v>599</v>
      </c>
      <c r="H268">
        <v>2512400</v>
      </c>
      <c r="I268" s="32">
        <f t="shared" si="10"/>
        <v>2512400</v>
      </c>
      <c r="J268" s="57">
        <f t="shared" si="9"/>
        <v>2512400</v>
      </c>
    </row>
    <row r="269" spans="1:10" x14ac:dyDescent="0.25">
      <c r="A269">
        <v>2016</v>
      </c>
      <c r="B269">
        <v>5</v>
      </c>
      <c r="C269">
        <v>97515</v>
      </c>
      <c r="D269" t="s">
        <v>600</v>
      </c>
      <c r="E269" t="s">
        <v>49</v>
      </c>
      <c r="F269" t="s">
        <v>601</v>
      </c>
      <c r="H269">
        <v>2635600</v>
      </c>
      <c r="I269" s="32">
        <f t="shared" si="10"/>
        <v>2635600</v>
      </c>
      <c r="J269" s="57">
        <f t="shared" si="9"/>
        <v>2635600</v>
      </c>
    </row>
    <row r="270" spans="1:10" x14ac:dyDescent="0.25">
      <c r="A270">
        <v>2016</v>
      </c>
      <c r="B270">
        <v>5</v>
      </c>
      <c r="C270">
        <v>97879</v>
      </c>
      <c r="D270" t="s">
        <v>602</v>
      </c>
      <c r="E270" t="s">
        <v>603</v>
      </c>
      <c r="F270" t="s">
        <v>604</v>
      </c>
      <c r="I270" s="32">
        <f t="shared" si="10"/>
        <v>0</v>
      </c>
      <c r="J270" s="57">
        <f t="shared" si="9"/>
        <v>0</v>
      </c>
    </row>
    <row r="271" spans="1:10" x14ac:dyDescent="0.25">
      <c r="A271">
        <v>2016</v>
      </c>
      <c r="B271">
        <v>6</v>
      </c>
      <c r="C271">
        <v>16707</v>
      </c>
      <c r="D271" t="s">
        <v>605</v>
      </c>
      <c r="E271" t="s">
        <v>49</v>
      </c>
      <c r="F271" t="s">
        <v>606</v>
      </c>
      <c r="H271">
        <v>1486000</v>
      </c>
      <c r="I271" s="32">
        <f t="shared" si="10"/>
        <v>1486000</v>
      </c>
      <c r="J271" s="57">
        <f t="shared" si="9"/>
        <v>1486000</v>
      </c>
    </row>
    <row r="272" spans="1:10" x14ac:dyDescent="0.25">
      <c r="A272">
        <v>2016</v>
      </c>
      <c r="B272">
        <v>6</v>
      </c>
      <c r="C272">
        <v>95706</v>
      </c>
      <c r="D272" t="s">
        <v>607</v>
      </c>
      <c r="E272" t="s">
        <v>43</v>
      </c>
      <c r="F272" t="s">
        <v>608</v>
      </c>
      <c r="H272">
        <v>5365554.78</v>
      </c>
      <c r="I272" s="32">
        <f t="shared" si="10"/>
        <v>5365554.78</v>
      </c>
      <c r="J272" s="57">
        <f t="shared" si="9"/>
        <v>5365554.78</v>
      </c>
    </row>
    <row r="273" spans="1:10" x14ac:dyDescent="0.25">
      <c r="A273">
        <v>2016</v>
      </c>
      <c r="B273">
        <v>6</v>
      </c>
      <c r="C273">
        <v>97630</v>
      </c>
      <c r="D273" t="s">
        <v>609</v>
      </c>
      <c r="E273" t="s">
        <v>49</v>
      </c>
      <c r="F273" t="s">
        <v>610</v>
      </c>
      <c r="H273">
        <v>1206500</v>
      </c>
      <c r="I273" s="32">
        <f t="shared" si="10"/>
        <v>1206500</v>
      </c>
      <c r="J273" s="57">
        <f t="shared" si="9"/>
        <v>1206500</v>
      </c>
    </row>
    <row r="274" spans="1:10" x14ac:dyDescent="0.25">
      <c r="A274">
        <v>2016</v>
      </c>
      <c r="B274">
        <v>6</v>
      </c>
      <c r="C274">
        <v>97850</v>
      </c>
      <c r="D274" t="s">
        <v>611</v>
      </c>
      <c r="E274" t="s">
        <v>49</v>
      </c>
      <c r="F274" t="s">
        <v>612</v>
      </c>
      <c r="H274">
        <v>1481100</v>
      </c>
      <c r="I274" s="32">
        <f t="shared" si="10"/>
        <v>1481100</v>
      </c>
      <c r="J274" s="57">
        <f t="shared" si="9"/>
        <v>1481100</v>
      </c>
    </row>
    <row r="275" spans="1:10" x14ac:dyDescent="0.25">
      <c r="A275">
        <v>2016</v>
      </c>
      <c r="B275">
        <v>6</v>
      </c>
      <c r="C275">
        <v>97851</v>
      </c>
      <c r="D275" t="s">
        <v>613</v>
      </c>
      <c r="E275" t="s">
        <v>49</v>
      </c>
      <c r="F275" t="s">
        <v>614</v>
      </c>
      <c r="H275">
        <v>1450724</v>
      </c>
      <c r="I275" s="32">
        <f t="shared" si="10"/>
        <v>1450724</v>
      </c>
      <c r="J275" s="57">
        <f t="shared" si="9"/>
        <v>1450724</v>
      </c>
    </row>
    <row r="276" spans="1:10" x14ac:dyDescent="0.25">
      <c r="A276">
        <v>2016</v>
      </c>
      <c r="B276">
        <v>6</v>
      </c>
      <c r="C276">
        <v>97852</v>
      </c>
      <c r="D276" t="s">
        <v>615</v>
      </c>
      <c r="E276" t="s">
        <v>49</v>
      </c>
      <c r="F276" t="s">
        <v>616</v>
      </c>
      <c r="H276">
        <v>415789</v>
      </c>
      <c r="I276" s="32">
        <f t="shared" si="10"/>
        <v>415789</v>
      </c>
      <c r="J276" s="57">
        <f t="shared" si="9"/>
        <v>415789</v>
      </c>
    </row>
    <row r="277" spans="1:10" x14ac:dyDescent="0.25">
      <c r="A277">
        <v>2016</v>
      </c>
      <c r="B277">
        <v>7</v>
      </c>
      <c r="C277">
        <v>97836</v>
      </c>
      <c r="D277" t="s">
        <v>617</v>
      </c>
      <c r="E277" t="s">
        <v>49</v>
      </c>
      <c r="F277" t="s">
        <v>618</v>
      </c>
      <c r="H277">
        <v>2389572.9</v>
      </c>
      <c r="I277" s="32">
        <f t="shared" si="10"/>
        <v>2389572.9</v>
      </c>
      <c r="J277" s="57">
        <f t="shared" si="9"/>
        <v>2389572.9</v>
      </c>
    </row>
    <row r="278" spans="1:10" x14ac:dyDescent="0.25">
      <c r="A278">
        <v>2016</v>
      </c>
      <c r="B278">
        <v>8</v>
      </c>
      <c r="C278">
        <v>84613</v>
      </c>
      <c r="D278" t="s">
        <v>619</v>
      </c>
      <c r="E278" t="s">
        <v>216</v>
      </c>
      <c r="F278" t="s">
        <v>620</v>
      </c>
      <c r="H278">
        <v>1262800</v>
      </c>
      <c r="I278" s="32">
        <f t="shared" si="10"/>
        <v>1262800</v>
      </c>
      <c r="J278" s="57">
        <f t="shared" si="9"/>
        <v>1262800</v>
      </c>
    </row>
    <row r="279" spans="1:10" x14ac:dyDescent="0.25">
      <c r="A279">
        <v>2016</v>
      </c>
      <c r="B279">
        <v>8</v>
      </c>
      <c r="C279">
        <v>90438</v>
      </c>
      <c r="D279" t="s">
        <v>621</v>
      </c>
      <c r="E279" t="s">
        <v>49</v>
      </c>
      <c r="F279" t="s">
        <v>622</v>
      </c>
      <c r="H279">
        <v>388000</v>
      </c>
      <c r="I279" s="32">
        <f t="shared" si="10"/>
        <v>388000</v>
      </c>
      <c r="J279" s="57">
        <f t="shared" si="9"/>
        <v>388000</v>
      </c>
    </row>
    <row r="280" spans="1:10" x14ac:dyDescent="0.25">
      <c r="A280">
        <v>2016</v>
      </c>
      <c r="B280">
        <v>8</v>
      </c>
      <c r="C280">
        <v>97570</v>
      </c>
      <c r="D280" t="s">
        <v>623</v>
      </c>
      <c r="E280" t="s">
        <v>49</v>
      </c>
      <c r="F280" t="s">
        <v>624</v>
      </c>
      <c r="H280">
        <v>1338000</v>
      </c>
      <c r="I280" s="32">
        <f t="shared" si="10"/>
        <v>1338000</v>
      </c>
      <c r="J280" s="57">
        <f t="shared" si="9"/>
        <v>1338000</v>
      </c>
    </row>
    <row r="281" spans="1:10" x14ac:dyDescent="0.25">
      <c r="A281">
        <v>2016</v>
      </c>
      <c r="B281">
        <v>8</v>
      </c>
      <c r="C281">
        <v>97574</v>
      </c>
      <c r="D281" t="s">
        <v>625</v>
      </c>
      <c r="E281" t="s">
        <v>49</v>
      </c>
      <c r="F281" t="s">
        <v>626</v>
      </c>
      <c r="H281">
        <v>325001</v>
      </c>
      <c r="I281" s="32">
        <f t="shared" si="10"/>
        <v>325001</v>
      </c>
      <c r="J281" s="57">
        <f t="shared" si="9"/>
        <v>325001</v>
      </c>
    </row>
    <row r="282" spans="1:10" x14ac:dyDescent="0.25">
      <c r="A282">
        <v>2016</v>
      </c>
      <c r="B282">
        <v>8</v>
      </c>
      <c r="C282">
        <v>98904</v>
      </c>
      <c r="D282" t="s">
        <v>627</v>
      </c>
      <c r="E282" t="s">
        <v>49</v>
      </c>
      <c r="F282" t="s">
        <v>628</v>
      </c>
      <c r="H282">
        <v>442596</v>
      </c>
      <c r="I282" s="32">
        <f t="shared" si="10"/>
        <v>442596</v>
      </c>
      <c r="J282" s="57">
        <f t="shared" si="9"/>
        <v>442596</v>
      </c>
    </row>
    <row r="283" spans="1:10" x14ac:dyDescent="0.25">
      <c r="A283">
        <v>2016</v>
      </c>
      <c r="B283">
        <v>9</v>
      </c>
      <c r="C283">
        <v>87298</v>
      </c>
      <c r="D283" t="s">
        <v>629</v>
      </c>
      <c r="E283" t="s">
        <v>49</v>
      </c>
      <c r="F283" t="s">
        <v>630</v>
      </c>
      <c r="H283">
        <v>1572900</v>
      </c>
      <c r="I283" s="32">
        <f t="shared" si="10"/>
        <v>1572900</v>
      </c>
      <c r="J283" s="57">
        <f t="shared" si="9"/>
        <v>1572900</v>
      </c>
    </row>
    <row r="284" spans="1:10" x14ac:dyDescent="0.25">
      <c r="A284">
        <v>2016</v>
      </c>
      <c r="B284">
        <v>9</v>
      </c>
      <c r="C284">
        <v>97558</v>
      </c>
      <c r="D284" t="s">
        <v>631</v>
      </c>
      <c r="E284" t="s">
        <v>49</v>
      </c>
      <c r="F284" t="s">
        <v>632</v>
      </c>
      <c r="H284">
        <v>881100</v>
      </c>
      <c r="I284" s="32">
        <f t="shared" si="10"/>
        <v>881100</v>
      </c>
      <c r="J284" s="57">
        <f t="shared" si="9"/>
        <v>881100</v>
      </c>
    </row>
    <row r="285" spans="1:10" x14ac:dyDescent="0.25">
      <c r="A285">
        <v>2016</v>
      </c>
      <c r="B285">
        <v>10</v>
      </c>
      <c r="C285">
        <v>92435</v>
      </c>
      <c r="D285" t="s">
        <v>633</v>
      </c>
      <c r="E285" t="s">
        <v>49</v>
      </c>
      <c r="F285" t="s">
        <v>634</v>
      </c>
      <c r="H285">
        <v>357281</v>
      </c>
      <c r="I285" s="32">
        <f t="shared" si="10"/>
        <v>357281</v>
      </c>
      <c r="J285" s="57">
        <f t="shared" si="9"/>
        <v>357281</v>
      </c>
    </row>
    <row r="286" spans="1:10" x14ac:dyDescent="0.25">
      <c r="A286">
        <v>2016</v>
      </c>
      <c r="B286">
        <v>10</v>
      </c>
      <c r="C286">
        <v>95288</v>
      </c>
      <c r="D286" t="s">
        <v>635</v>
      </c>
      <c r="E286" t="s">
        <v>49</v>
      </c>
      <c r="F286" t="s">
        <v>636</v>
      </c>
      <c r="H286">
        <v>782100</v>
      </c>
      <c r="I286" s="32">
        <f t="shared" si="10"/>
        <v>782100</v>
      </c>
      <c r="J286" s="57">
        <f t="shared" si="9"/>
        <v>782100</v>
      </c>
    </row>
    <row r="287" spans="1:10" x14ac:dyDescent="0.25">
      <c r="A287">
        <v>2016</v>
      </c>
      <c r="B287">
        <v>10</v>
      </c>
      <c r="C287">
        <v>97761</v>
      </c>
      <c r="D287" t="s">
        <v>637</v>
      </c>
      <c r="E287" t="s">
        <v>49</v>
      </c>
      <c r="F287" t="s">
        <v>638</v>
      </c>
      <c r="H287">
        <v>245268</v>
      </c>
      <c r="I287" s="32">
        <f t="shared" si="10"/>
        <v>245268</v>
      </c>
      <c r="J287" s="57">
        <f t="shared" si="9"/>
        <v>245268</v>
      </c>
    </row>
    <row r="288" spans="1:10" x14ac:dyDescent="0.25">
      <c r="A288">
        <v>2016</v>
      </c>
      <c r="B288">
        <v>10</v>
      </c>
      <c r="C288">
        <v>97773</v>
      </c>
      <c r="D288" t="s">
        <v>639</v>
      </c>
      <c r="E288" t="s">
        <v>49</v>
      </c>
      <c r="F288" t="s">
        <v>640</v>
      </c>
      <c r="H288">
        <v>1108324</v>
      </c>
      <c r="I288" s="32">
        <f t="shared" si="10"/>
        <v>1108324</v>
      </c>
      <c r="J288" s="57">
        <f t="shared" si="9"/>
        <v>1108324</v>
      </c>
    </row>
    <row r="289" spans="1:10" x14ac:dyDescent="0.25">
      <c r="A289">
        <v>2016</v>
      </c>
      <c r="B289">
        <v>11</v>
      </c>
      <c r="C289">
        <v>97839</v>
      </c>
      <c r="D289" t="s">
        <v>641</v>
      </c>
      <c r="E289" t="s">
        <v>49</v>
      </c>
      <c r="F289" t="s">
        <v>642</v>
      </c>
      <c r="H289">
        <v>650160</v>
      </c>
      <c r="I289" s="32">
        <f t="shared" si="10"/>
        <v>650160</v>
      </c>
      <c r="J289" s="57">
        <f t="shared" si="9"/>
        <v>650160</v>
      </c>
    </row>
    <row r="290" spans="1:10" x14ac:dyDescent="0.25">
      <c r="A290">
        <v>2016</v>
      </c>
      <c r="B290">
        <v>11</v>
      </c>
      <c r="C290">
        <v>97841</v>
      </c>
      <c r="D290" t="s">
        <v>643</v>
      </c>
      <c r="E290" t="s">
        <v>49</v>
      </c>
      <c r="F290" t="s">
        <v>644</v>
      </c>
      <c r="H290">
        <v>282700</v>
      </c>
      <c r="I290" s="32">
        <f t="shared" si="10"/>
        <v>282700</v>
      </c>
      <c r="J290" s="57">
        <f t="shared" si="9"/>
        <v>282700</v>
      </c>
    </row>
    <row r="291" spans="1:10" x14ac:dyDescent="0.25">
      <c r="A291">
        <v>2016</v>
      </c>
      <c r="B291">
        <v>11</v>
      </c>
      <c r="C291">
        <v>97842</v>
      </c>
      <c r="D291" t="s">
        <v>645</v>
      </c>
      <c r="E291" t="s">
        <v>49</v>
      </c>
      <c r="F291" t="s">
        <v>646</v>
      </c>
      <c r="H291">
        <v>947160</v>
      </c>
      <c r="I291" s="32">
        <f t="shared" si="10"/>
        <v>947160</v>
      </c>
      <c r="J291" s="57">
        <f t="shared" si="9"/>
        <v>947160</v>
      </c>
    </row>
    <row r="292" spans="1:10" x14ac:dyDescent="0.25">
      <c r="A292">
        <v>2016</v>
      </c>
      <c r="B292">
        <v>11</v>
      </c>
      <c r="C292">
        <v>97843</v>
      </c>
      <c r="D292" t="s">
        <v>647</v>
      </c>
      <c r="E292" t="s">
        <v>49</v>
      </c>
      <c r="F292" t="s">
        <v>648</v>
      </c>
      <c r="H292">
        <v>544500</v>
      </c>
      <c r="I292" s="32">
        <f t="shared" si="10"/>
        <v>544500</v>
      </c>
      <c r="J292" s="57">
        <f t="shared" si="9"/>
        <v>544500</v>
      </c>
    </row>
    <row r="293" spans="1:10" x14ac:dyDescent="0.25">
      <c r="A293">
        <v>2016</v>
      </c>
      <c r="B293">
        <v>11</v>
      </c>
      <c r="C293">
        <v>97844</v>
      </c>
      <c r="D293" t="s">
        <v>649</v>
      </c>
      <c r="E293" t="s">
        <v>49</v>
      </c>
      <c r="F293" t="s">
        <v>650</v>
      </c>
      <c r="H293">
        <v>422400</v>
      </c>
      <c r="I293" s="32">
        <f t="shared" si="10"/>
        <v>422400</v>
      </c>
      <c r="J293" s="57">
        <f t="shared" si="9"/>
        <v>422400</v>
      </c>
    </row>
    <row r="294" spans="1:10" x14ac:dyDescent="0.25">
      <c r="A294">
        <v>2016</v>
      </c>
      <c r="B294">
        <v>11</v>
      </c>
      <c r="C294">
        <v>97846</v>
      </c>
      <c r="D294" t="s">
        <v>651</v>
      </c>
      <c r="E294" t="s">
        <v>49</v>
      </c>
      <c r="F294" t="s">
        <v>652</v>
      </c>
      <c r="H294">
        <v>1710720</v>
      </c>
      <c r="I294" s="32">
        <f t="shared" si="10"/>
        <v>1710720</v>
      </c>
      <c r="J294" s="57">
        <f t="shared" si="9"/>
        <v>1710720</v>
      </c>
    </row>
    <row r="295" spans="1:10" x14ac:dyDescent="0.25">
      <c r="A295">
        <v>2016</v>
      </c>
      <c r="B295">
        <v>11</v>
      </c>
      <c r="C295">
        <v>97847</v>
      </c>
      <c r="D295" t="s">
        <v>653</v>
      </c>
      <c r="E295" t="s">
        <v>49</v>
      </c>
      <c r="F295" t="s">
        <v>654</v>
      </c>
      <c r="H295">
        <v>1448033</v>
      </c>
      <c r="I295" s="32">
        <f t="shared" si="10"/>
        <v>1448033</v>
      </c>
      <c r="J295" s="57">
        <f t="shared" si="9"/>
        <v>1448033</v>
      </c>
    </row>
    <row r="296" spans="1:10" x14ac:dyDescent="0.25">
      <c r="A296">
        <v>2016</v>
      </c>
      <c r="B296">
        <v>11</v>
      </c>
      <c r="C296">
        <v>97848</v>
      </c>
      <c r="D296" t="s">
        <v>655</v>
      </c>
      <c r="E296" t="s">
        <v>49</v>
      </c>
      <c r="F296" t="s">
        <v>656</v>
      </c>
      <c r="H296">
        <v>798600</v>
      </c>
      <c r="I296" s="32">
        <f t="shared" si="10"/>
        <v>798600</v>
      </c>
      <c r="J296" s="57">
        <f t="shared" si="9"/>
        <v>798600</v>
      </c>
    </row>
    <row r="297" spans="1:10" x14ac:dyDescent="0.25">
      <c r="A297">
        <v>2016</v>
      </c>
      <c r="B297">
        <v>12</v>
      </c>
      <c r="C297">
        <v>79671</v>
      </c>
      <c r="D297" t="s">
        <v>657</v>
      </c>
      <c r="E297" t="s">
        <v>56</v>
      </c>
      <c r="F297" t="s">
        <v>658</v>
      </c>
      <c r="H297">
        <v>40900000</v>
      </c>
      <c r="I297" s="32">
        <f t="shared" si="10"/>
        <v>40900000</v>
      </c>
      <c r="J297" s="57">
        <f t="shared" si="9"/>
        <v>40900000</v>
      </c>
    </row>
    <row r="298" spans="1:10" x14ac:dyDescent="0.25">
      <c r="A298">
        <v>2016</v>
      </c>
      <c r="B298">
        <v>12</v>
      </c>
      <c r="C298">
        <v>82388</v>
      </c>
      <c r="D298" t="s">
        <v>659</v>
      </c>
      <c r="E298" t="s">
        <v>49</v>
      </c>
      <c r="F298" t="s">
        <v>660</v>
      </c>
      <c r="H298">
        <v>29700000</v>
      </c>
      <c r="I298" s="32">
        <f t="shared" si="10"/>
        <v>29700000</v>
      </c>
      <c r="J298" s="57">
        <f t="shared" si="9"/>
        <v>29700000</v>
      </c>
    </row>
    <row r="299" spans="1:10" x14ac:dyDescent="0.25">
      <c r="A299">
        <v>2016</v>
      </c>
      <c r="B299">
        <v>12</v>
      </c>
      <c r="C299">
        <v>97497</v>
      </c>
      <c r="D299" t="s">
        <v>661</v>
      </c>
      <c r="E299" t="s">
        <v>49</v>
      </c>
      <c r="F299" t="s">
        <v>662</v>
      </c>
      <c r="H299">
        <v>661579</v>
      </c>
      <c r="I299" s="32">
        <f t="shared" si="10"/>
        <v>661579</v>
      </c>
      <c r="J299" s="57">
        <f t="shared" si="9"/>
        <v>661579</v>
      </c>
    </row>
    <row r="300" spans="1:10" x14ac:dyDescent="0.25">
      <c r="A300">
        <v>2017</v>
      </c>
      <c r="B300">
        <v>3</v>
      </c>
      <c r="C300">
        <v>14821</v>
      </c>
      <c r="D300" t="s">
        <v>663</v>
      </c>
      <c r="E300" t="s">
        <v>46</v>
      </c>
      <c r="F300" t="s">
        <v>664</v>
      </c>
      <c r="H300">
        <v>11264926</v>
      </c>
      <c r="I300" s="32">
        <f t="shared" si="10"/>
        <v>11264926</v>
      </c>
      <c r="J300" s="57">
        <f t="shared" si="9"/>
        <v>11264926</v>
      </c>
    </row>
    <row r="301" spans="1:10" x14ac:dyDescent="0.25">
      <c r="A301">
        <v>2017</v>
      </c>
      <c r="B301">
        <v>3</v>
      </c>
      <c r="C301">
        <v>93992</v>
      </c>
      <c r="D301" t="s">
        <v>665</v>
      </c>
      <c r="E301" t="s">
        <v>49</v>
      </c>
      <c r="F301" t="s">
        <v>666</v>
      </c>
      <c r="H301">
        <v>956000</v>
      </c>
      <c r="I301" s="32">
        <f t="shared" si="10"/>
        <v>956000</v>
      </c>
      <c r="J301" s="57">
        <f t="shared" si="9"/>
        <v>956000</v>
      </c>
    </row>
    <row r="302" spans="1:10" x14ac:dyDescent="0.25">
      <c r="A302">
        <v>2017</v>
      </c>
      <c r="B302">
        <v>4</v>
      </c>
      <c r="C302">
        <v>93501</v>
      </c>
      <c r="D302" t="s">
        <v>667</v>
      </c>
      <c r="E302" t="s">
        <v>174</v>
      </c>
      <c r="F302" t="s">
        <v>668</v>
      </c>
      <c r="H302">
        <v>103969000</v>
      </c>
      <c r="I302" s="32">
        <f t="shared" si="10"/>
        <v>103969000</v>
      </c>
      <c r="J302" s="57">
        <f t="shared" si="9"/>
        <v>103969000</v>
      </c>
    </row>
    <row r="303" spans="1:10" x14ac:dyDescent="0.25">
      <c r="A303">
        <v>2017</v>
      </c>
      <c r="B303">
        <v>5</v>
      </c>
      <c r="C303">
        <v>98579</v>
      </c>
      <c r="D303" t="s">
        <v>669</v>
      </c>
      <c r="E303" t="s">
        <v>49</v>
      </c>
      <c r="F303" t="s">
        <v>670</v>
      </c>
      <c r="H303">
        <v>1009470</v>
      </c>
      <c r="I303" s="32">
        <f t="shared" si="10"/>
        <v>1009470</v>
      </c>
      <c r="J303" s="57">
        <f t="shared" si="9"/>
        <v>1009470</v>
      </c>
    </row>
    <row r="304" spans="1:10" x14ac:dyDescent="0.25">
      <c r="A304">
        <v>2017</v>
      </c>
      <c r="B304">
        <v>5</v>
      </c>
      <c r="C304">
        <v>98580</v>
      </c>
      <c r="D304" t="s">
        <v>671</v>
      </c>
      <c r="E304" t="s">
        <v>49</v>
      </c>
      <c r="F304" t="s">
        <v>672</v>
      </c>
      <c r="H304">
        <v>1074150</v>
      </c>
      <c r="I304" s="32">
        <f t="shared" si="10"/>
        <v>1074150</v>
      </c>
      <c r="J304" s="57">
        <f t="shared" si="9"/>
        <v>1074150</v>
      </c>
    </row>
    <row r="305" spans="1:10" x14ac:dyDescent="0.25">
      <c r="A305">
        <v>2017</v>
      </c>
      <c r="B305">
        <v>5</v>
      </c>
      <c r="C305">
        <v>98581</v>
      </c>
      <c r="D305" t="s">
        <v>673</v>
      </c>
      <c r="E305" t="s">
        <v>49</v>
      </c>
      <c r="F305" t="s">
        <v>674</v>
      </c>
      <c r="H305">
        <v>532224</v>
      </c>
      <c r="I305" s="32">
        <f t="shared" si="10"/>
        <v>532224</v>
      </c>
      <c r="J305" s="57">
        <f t="shared" si="9"/>
        <v>532224</v>
      </c>
    </row>
    <row r="306" spans="1:10" x14ac:dyDescent="0.25">
      <c r="A306">
        <v>2017</v>
      </c>
      <c r="B306">
        <v>8</v>
      </c>
      <c r="C306">
        <v>96450</v>
      </c>
      <c r="D306" t="s">
        <v>675</v>
      </c>
      <c r="E306" t="s">
        <v>49</v>
      </c>
      <c r="F306" t="s">
        <v>676</v>
      </c>
      <c r="H306">
        <v>2295000</v>
      </c>
      <c r="I306" s="32">
        <f t="shared" si="10"/>
        <v>2295000</v>
      </c>
      <c r="J306" s="57">
        <f t="shared" si="9"/>
        <v>2295000</v>
      </c>
    </row>
    <row r="307" spans="1:10" x14ac:dyDescent="0.25">
      <c r="A307">
        <v>2018</v>
      </c>
      <c r="B307">
        <v>8</v>
      </c>
      <c r="C307">
        <v>98689</v>
      </c>
      <c r="D307" t="s">
        <v>677</v>
      </c>
      <c r="E307" t="s">
        <v>43</v>
      </c>
      <c r="F307" t="s">
        <v>678</v>
      </c>
      <c r="I307" s="32">
        <f t="shared" si="10"/>
        <v>0</v>
      </c>
      <c r="J307" s="57">
        <f t="shared" si="9"/>
        <v>0</v>
      </c>
    </row>
    <row r="308" spans="1:10" x14ac:dyDescent="0.25">
      <c r="A308">
        <v>2018</v>
      </c>
      <c r="B308">
        <v>9</v>
      </c>
      <c r="C308">
        <v>93983</v>
      </c>
      <c r="D308" t="s">
        <v>679</v>
      </c>
      <c r="E308" t="s">
        <v>49</v>
      </c>
      <c r="F308" t="s">
        <v>680</v>
      </c>
      <c r="H308">
        <v>1578785</v>
      </c>
      <c r="I308" s="32">
        <f t="shared" si="10"/>
        <v>1578785</v>
      </c>
      <c r="J308" s="57">
        <f t="shared" si="9"/>
        <v>1578785</v>
      </c>
    </row>
    <row r="309" spans="1:10" x14ac:dyDescent="0.25">
      <c r="A309">
        <v>2018</v>
      </c>
      <c r="B309">
        <v>10</v>
      </c>
      <c r="C309">
        <v>93151</v>
      </c>
      <c r="D309" t="s">
        <v>681</v>
      </c>
      <c r="E309" t="s">
        <v>49</v>
      </c>
      <c r="F309" t="s">
        <v>682</v>
      </c>
      <c r="H309">
        <v>290000</v>
      </c>
      <c r="I309" s="32">
        <f t="shared" si="10"/>
        <v>290000</v>
      </c>
      <c r="J309" s="57">
        <f t="shared" si="9"/>
        <v>290000</v>
      </c>
    </row>
    <row r="310" spans="1:10" x14ac:dyDescent="0.25">
      <c r="A310">
        <v>2018</v>
      </c>
      <c r="B310">
        <v>10</v>
      </c>
      <c r="C310">
        <v>96485</v>
      </c>
      <c r="D310" t="s">
        <v>683</v>
      </c>
      <c r="E310" t="s">
        <v>34</v>
      </c>
      <c r="F310" t="s">
        <v>684</v>
      </c>
      <c r="H310">
        <v>1712000</v>
      </c>
      <c r="I310" s="32">
        <f t="shared" si="10"/>
        <v>1712000</v>
      </c>
      <c r="J310" s="57">
        <f t="shared" si="9"/>
        <v>1712000</v>
      </c>
    </row>
    <row r="311" spans="1:10" x14ac:dyDescent="0.25">
      <c r="A311">
        <v>2018</v>
      </c>
      <c r="B311">
        <v>10</v>
      </c>
      <c r="C311">
        <v>98755</v>
      </c>
      <c r="D311" t="s">
        <v>685</v>
      </c>
      <c r="E311" t="s">
        <v>49</v>
      </c>
      <c r="F311" t="s">
        <v>686</v>
      </c>
      <c r="H311">
        <v>638000</v>
      </c>
      <c r="I311" s="32">
        <f t="shared" si="10"/>
        <v>638000</v>
      </c>
      <c r="J311" s="57">
        <f t="shared" si="9"/>
        <v>638000</v>
      </c>
    </row>
    <row r="312" spans="1:10" x14ac:dyDescent="0.25">
      <c r="A312">
        <v>2019</v>
      </c>
      <c r="B312">
        <v>8</v>
      </c>
      <c r="C312">
        <v>88679</v>
      </c>
      <c r="D312" t="s">
        <v>687</v>
      </c>
      <c r="E312" t="s">
        <v>59</v>
      </c>
      <c r="F312" t="s">
        <v>688</v>
      </c>
      <c r="H312">
        <v>16663900</v>
      </c>
      <c r="I312" s="32">
        <f t="shared" si="10"/>
        <v>16663900</v>
      </c>
      <c r="J312" s="57">
        <f t="shared" si="9"/>
        <v>16663900</v>
      </c>
    </row>
    <row r="313" spans="1:10" x14ac:dyDescent="0.25">
      <c r="A313">
        <v>2019</v>
      </c>
      <c r="B313">
        <v>8</v>
      </c>
      <c r="C313">
        <v>98685</v>
      </c>
      <c r="D313" t="s">
        <v>689</v>
      </c>
      <c r="E313" t="s">
        <v>690</v>
      </c>
      <c r="F313" t="s">
        <v>691</v>
      </c>
      <c r="I313" s="32">
        <f t="shared" si="10"/>
        <v>0</v>
      </c>
      <c r="J313" s="57">
        <f t="shared" si="9"/>
        <v>0</v>
      </c>
    </row>
    <row r="314" spans="1:10" x14ac:dyDescent="0.25">
      <c r="A314">
        <v>2019</v>
      </c>
      <c r="B314">
        <v>8</v>
      </c>
      <c r="C314">
        <v>98687</v>
      </c>
      <c r="D314" t="s">
        <v>692</v>
      </c>
      <c r="E314" t="s">
        <v>693</v>
      </c>
      <c r="F314" t="s">
        <v>694</v>
      </c>
      <c r="I314" s="32">
        <f t="shared" si="10"/>
        <v>0</v>
      </c>
      <c r="J314" s="57">
        <f t="shared" si="9"/>
        <v>0</v>
      </c>
    </row>
    <row r="315" spans="1:10" x14ac:dyDescent="0.25">
      <c r="A315">
        <v>2019</v>
      </c>
      <c r="B315">
        <v>10</v>
      </c>
      <c r="C315">
        <v>97090</v>
      </c>
      <c r="D315" t="s">
        <v>695</v>
      </c>
      <c r="E315" t="s">
        <v>49</v>
      </c>
      <c r="F315" t="s">
        <v>696</v>
      </c>
      <c r="H315">
        <v>533000</v>
      </c>
      <c r="I315" s="32">
        <f t="shared" si="10"/>
        <v>533000</v>
      </c>
      <c r="J315" s="57">
        <f t="shared" si="9"/>
        <v>533000</v>
      </c>
    </row>
    <row r="316" spans="1:10" x14ac:dyDescent="0.25">
      <c r="A316">
        <v>2019</v>
      </c>
      <c r="B316">
        <v>10</v>
      </c>
      <c r="C316">
        <v>98347</v>
      </c>
      <c r="D316" t="s">
        <v>697</v>
      </c>
      <c r="E316" t="s">
        <v>121</v>
      </c>
      <c r="F316" t="s">
        <v>698</v>
      </c>
      <c r="I316" s="32">
        <f t="shared" si="10"/>
        <v>0</v>
      </c>
      <c r="J316" s="57">
        <f t="shared" si="9"/>
        <v>0</v>
      </c>
    </row>
    <row r="317" spans="1:10" x14ac:dyDescent="0.25">
      <c r="A317">
        <v>2019</v>
      </c>
      <c r="B317">
        <v>10</v>
      </c>
      <c r="C317">
        <v>98349</v>
      </c>
      <c r="D317" t="s">
        <v>699</v>
      </c>
      <c r="E317" t="s">
        <v>121</v>
      </c>
      <c r="F317" t="s">
        <v>700</v>
      </c>
      <c r="I317" s="32">
        <f t="shared" si="10"/>
        <v>0</v>
      </c>
      <c r="J317" s="57">
        <f t="shared" si="9"/>
        <v>0</v>
      </c>
    </row>
    <row r="318" spans="1:10" x14ac:dyDescent="0.25">
      <c r="A318">
        <v>2020</v>
      </c>
      <c r="B318">
        <v>6</v>
      </c>
      <c r="C318">
        <v>98357</v>
      </c>
      <c r="D318" t="s">
        <v>701</v>
      </c>
      <c r="E318" t="s">
        <v>70</v>
      </c>
      <c r="F318" t="s">
        <v>702</v>
      </c>
      <c r="H318">
        <v>1100000</v>
      </c>
      <c r="I318" s="32">
        <f t="shared" si="10"/>
        <v>1100000</v>
      </c>
      <c r="J318" s="57">
        <f t="shared" si="9"/>
        <v>1100000</v>
      </c>
    </row>
    <row r="319" spans="1:10" x14ac:dyDescent="0.25">
      <c r="A319">
        <v>2020</v>
      </c>
      <c r="B319">
        <v>7</v>
      </c>
      <c r="C319">
        <v>87081</v>
      </c>
      <c r="D319" t="s">
        <v>703</v>
      </c>
      <c r="E319" t="s">
        <v>301</v>
      </c>
      <c r="F319" t="s">
        <v>704</v>
      </c>
      <c r="H319">
        <v>4985000</v>
      </c>
      <c r="I319" s="32">
        <f t="shared" si="10"/>
        <v>4985000</v>
      </c>
      <c r="J319" s="57">
        <f t="shared" si="9"/>
        <v>4985000</v>
      </c>
    </row>
    <row r="320" spans="1:10" x14ac:dyDescent="0.25">
      <c r="A320">
        <v>2020</v>
      </c>
      <c r="B320">
        <v>8</v>
      </c>
      <c r="C320">
        <v>89077</v>
      </c>
      <c r="D320" t="s">
        <v>705</v>
      </c>
      <c r="E320" t="s">
        <v>301</v>
      </c>
      <c r="F320" t="s">
        <v>706</v>
      </c>
      <c r="H320">
        <v>117564200</v>
      </c>
      <c r="I320" s="32">
        <f t="shared" si="10"/>
        <v>117564200</v>
      </c>
      <c r="J320" s="57">
        <f t="shared" si="9"/>
        <v>117564200</v>
      </c>
    </row>
    <row r="321" spans="1:10" x14ac:dyDescent="0.25">
      <c r="A321">
        <v>2020</v>
      </c>
      <c r="B321">
        <v>8</v>
      </c>
      <c r="C321">
        <v>98688</v>
      </c>
      <c r="D321" t="s">
        <v>707</v>
      </c>
      <c r="E321" t="s">
        <v>708</v>
      </c>
      <c r="F321" t="s">
        <v>709</v>
      </c>
      <c r="H321">
        <v>2782000</v>
      </c>
      <c r="I321" s="32">
        <f t="shared" si="10"/>
        <v>2782000</v>
      </c>
      <c r="J321" s="57">
        <f t="shared" si="9"/>
        <v>2782000</v>
      </c>
    </row>
    <row r="322" spans="1:10" x14ac:dyDescent="0.25">
      <c r="A322">
        <v>2020</v>
      </c>
      <c r="B322">
        <v>10</v>
      </c>
      <c r="C322">
        <v>98310</v>
      </c>
      <c r="D322" t="s">
        <v>710</v>
      </c>
      <c r="E322" t="s">
        <v>34</v>
      </c>
      <c r="F322" t="s">
        <v>711</v>
      </c>
      <c r="I322" s="32">
        <f t="shared" si="10"/>
        <v>0</v>
      </c>
      <c r="J322" s="57">
        <f t="shared" si="9"/>
        <v>0</v>
      </c>
    </row>
    <row r="323" spans="1:10" x14ac:dyDescent="0.25">
      <c r="A323">
        <v>2021</v>
      </c>
      <c r="B323">
        <v>10</v>
      </c>
      <c r="C323">
        <v>98359</v>
      </c>
      <c r="D323" t="s">
        <v>712</v>
      </c>
      <c r="E323" t="s">
        <v>121</v>
      </c>
      <c r="F323" t="s">
        <v>713</v>
      </c>
      <c r="I323" s="32">
        <f t="shared" si="10"/>
        <v>0</v>
      </c>
      <c r="J323" s="57">
        <f t="shared" ref="J323:J386" si="11">IF(G323&lt;&gt;0,G323,H323)</f>
        <v>0</v>
      </c>
    </row>
    <row r="324" spans="1:10" x14ac:dyDescent="0.25">
      <c r="A324">
        <v>2024</v>
      </c>
      <c r="B324">
        <v>10</v>
      </c>
      <c r="C324">
        <v>98314</v>
      </c>
      <c r="D324" t="s">
        <v>714</v>
      </c>
      <c r="E324" t="s">
        <v>34</v>
      </c>
      <c r="F324" t="s">
        <v>715</v>
      </c>
      <c r="H324">
        <v>550000</v>
      </c>
      <c r="I324" s="32">
        <f t="shared" si="10"/>
        <v>550000</v>
      </c>
      <c r="J324" s="57">
        <f t="shared" si="11"/>
        <v>550000</v>
      </c>
    </row>
    <row r="325" spans="1:10" x14ac:dyDescent="0.25">
      <c r="A325">
        <v>2025</v>
      </c>
      <c r="B325">
        <v>6</v>
      </c>
      <c r="C325">
        <v>93605</v>
      </c>
      <c r="D325" t="s">
        <v>716</v>
      </c>
      <c r="E325" t="s">
        <v>344</v>
      </c>
      <c r="F325" t="s">
        <v>717</v>
      </c>
      <c r="H325">
        <v>11000000</v>
      </c>
      <c r="I325" s="32">
        <f t="shared" ref="I325:I388" si="12">IF(G325="",H325,G325)</f>
        <v>11000000</v>
      </c>
      <c r="J325" s="57">
        <f t="shared" si="11"/>
        <v>11000000</v>
      </c>
    </row>
    <row r="326" spans="1:10" x14ac:dyDescent="0.25">
      <c r="I326" s="32">
        <f t="shared" si="12"/>
        <v>0</v>
      </c>
      <c r="J326" s="57">
        <f t="shared" si="11"/>
        <v>0</v>
      </c>
    </row>
    <row r="327" spans="1:10" x14ac:dyDescent="0.25">
      <c r="I327" s="32">
        <f t="shared" si="12"/>
        <v>0</v>
      </c>
      <c r="J327" s="57">
        <f t="shared" si="11"/>
        <v>0</v>
      </c>
    </row>
    <row r="328" spans="1:10" x14ac:dyDescent="0.25">
      <c r="I328" s="32">
        <f t="shared" si="12"/>
        <v>0</v>
      </c>
      <c r="J328" s="57">
        <f t="shared" si="11"/>
        <v>0</v>
      </c>
    </row>
    <row r="329" spans="1:10" x14ac:dyDescent="0.25">
      <c r="I329" s="32">
        <f t="shared" si="12"/>
        <v>0</v>
      </c>
      <c r="J329" s="57">
        <f t="shared" si="11"/>
        <v>0</v>
      </c>
    </row>
    <row r="330" spans="1:10" x14ac:dyDescent="0.25">
      <c r="I330" s="32">
        <f t="shared" si="12"/>
        <v>0</v>
      </c>
      <c r="J330" s="57">
        <f t="shared" si="11"/>
        <v>0</v>
      </c>
    </row>
    <row r="331" spans="1:10" x14ac:dyDescent="0.25">
      <c r="I331" s="32">
        <f t="shared" si="12"/>
        <v>0</v>
      </c>
      <c r="J331" s="57">
        <f t="shared" si="11"/>
        <v>0</v>
      </c>
    </row>
    <row r="332" spans="1:10" x14ac:dyDescent="0.25">
      <c r="I332" s="32">
        <f t="shared" si="12"/>
        <v>0</v>
      </c>
      <c r="J332" s="57">
        <f t="shared" si="11"/>
        <v>0</v>
      </c>
    </row>
    <row r="333" spans="1:10" x14ac:dyDescent="0.25">
      <c r="I333" s="32">
        <f t="shared" si="12"/>
        <v>0</v>
      </c>
      <c r="J333" s="57">
        <f t="shared" si="11"/>
        <v>0</v>
      </c>
    </row>
    <row r="334" spans="1:10" x14ac:dyDescent="0.25">
      <c r="I334" s="32">
        <f t="shared" si="12"/>
        <v>0</v>
      </c>
      <c r="J334" s="57">
        <f t="shared" si="11"/>
        <v>0</v>
      </c>
    </row>
    <row r="335" spans="1:10" x14ac:dyDescent="0.25">
      <c r="I335" s="32">
        <f t="shared" si="12"/>
        <v>0</v>
      </c>
      <c r="J335" s="57">
        <f t="shared" si="11"/>
        <v>0</v>
      </c>
    </row>
    <row r="336" spans="1:10" x14ac:dyDescent="0.25">
      <c r="I336" s="32">
        <f t="shared" si="12"/>
        <v>0</v>
      </c>
      <c r="J336" s="57">
        <f t="shared" si="11"/>
        <v>0</v>
      </c>
    </row>
    <row r="337" spans="9:10" x14ac:dyDescent="0.25">
      <c r="I337" s="32">
        <f t="shared" si="12"/>
        <v>0</v>
      </c>
      <c r="J337" s="57">
        <f t="shared" si="11"/>
        <v>0</v>
      </c>
    </row>
    <row r="338" spans="9:10" x14ac:dyDescent="0.25">
      <c r="I338" s="32">
        <f t="shared" si="12"/>
        <v>0</v>
      </c>
      <c r="J338" s="57">
        <f t="shared" si="11"/>
        <v>0</v>
      </c>
    </row>
    <row r="339" spans="9:10" x14ac:dyDescent="0.25">
      <c r="I339" s="32">
        <f t="shared" si="12"/>
        <v>0</v>
      </c>
      <c r="J339" s="57">
        <f t="shared" si="11"/>
        <v>0</v>
      </c>
    </row>
    <row r="340" spans="9:10" x14ac:dyDescent="0.25">
      <c r="I340" s="32">
        <f t="shared" si="12"/>
        <v>0</v>
      </c>
      <c r="J340" s="57">
        <f t="shared" si="11"/>
        <v>0</v>
      </c>
    </row>
    <row r="341" spans="9:10" x14ac:dyDescent="0.25">
      <c r="I341" s="32">
        <f t="shared" si="12"/>
        <v>0</v>
      </c>
      <c r="J341" s="57">
        <f t="shared" si="11"/>
        <v>0</v>
      </c>
    </row>
    <row r="342" spans="9:10" x14ac:dyDescent="0.25">
      <c r="I342" s="32">
        <f t="shared" si="12"/>
        <v>0</v>
      </c>
      <c r="J342" s="57">
        <f t="shared" si="11"/>
        <v>0</v>
      </c>
    </row>
    <row r="343" spans="9:10" x14ac:dyDescent="0.25">
      <c r="I343" s="32">
        <f t="shared" si="12"/>
        <v>0</v>
      </c>
      <c r="J343" s="57">
        <f t="shared" si="11"/>
        <v>0</v>
      </c>
    </row>
    <row r="344" spans="9:10" x14ac:dyDescent="0.25">
      <c r="I344" s="32">
        <f t="shared" si="12"/>
        <v>0</v>
      </c>
      <c r="J344" s="57">
        <f t="shared" si="11"/>
        <v>0</v>
      </c>
    </row>
    <row r="345" spans="9:10" x14ac:dyDescent="0.25">
      <c r="I345" s="32">
        <f t="shared" si="12"/>
        <v>0</v>
      </c>
      <c r="J345" s="57">
        <f t="shared" si="11"/>
        <v>0</v>
      </c>
    </row>
    <row r="346" spans="9:10" x14ac:dyDescent="0.25">
      <c r="I346" s="32">
        <f t="shared" si="12"/>
        <v>0</v>
      </c>
      <c r="J346" s="57">
        <f t="shared" si="11"/>
        <v>0</v>
      </c>
    </row>
    <row r="347" spans="9:10" x14ac:dyDescent="0.25">
      <c r="I347" s="32">
        <f t="shared" si="12"/>
        <v>0</v>
      </c>
      <c r="J347" s="57">
        <f t="shared" si="11"/>
        <v>0</v>
      </c>
    </row>
    <row r="348" spans="9:10" x14ac:dyDescent="0.25">
      <c r="I348" s="32">
        <f t="shared" si="12"/>
        <v>0</v>
      </c>
      <c r="J348" s="57">
        <f t="shared" si="11"/>
        <v>0</v>
      </c>
    </row>
    <row r="349" spans="9:10" x14ac:dyDescent="0.25">
      <c r="I349" s="32">
        <f t="shared" si="12"/>
        <v>0</v>
      </c>
      <c r="J349" s="57">
        <f t="shared" si="11"/>
        <v>0</v>
      </c>
    </row>
    <row r="350" spans="9:10" x14ac:dyDescent="0.25">
      <c r="I350" s="32">
        <f t="shared" si="12"/>
        <v>0</v>
      </c>
      <c r="J350" s="57">
        <f t="shared" si="11"/>
        <v>0</v>
      </c>
    </row>
    <row r="351" spans="9:10" x14ac:dyDescent="0.25">
      <c r="I351" s="32">
        <f t="shared" si="12"/>
        <v>0</v>
      </c>
      <c r="J351" s="57">
        <f t="shared" si="11"/>
        <v>0</v>
      </c>
    </row>
    <row r="352" spans="9:10" x14ac:dyDescent="0.25">
      <c r="I352" s="32">
        <f t="shared" si="12"/>
        <v>0</v>
      </c>
      <c r="J352" s="57">
        <f t="shared" si="11"/>
        <v>0</v>
      </c>
    </row>
    <row r="353" spans="9:10" x14ac:dyDescent="0.25">
      <c r="I353" s="32">
        <f t="shared" si="12"/>
        <v>0</v>
      </c>
      <c r="J353" s="57">
        <f t="shared" si="11"/>
        <v>0</v>
      </c>
    </row>
    <row r="354" spans="9:10" x14ac:dyDescent="0.25">
      <c r="I354" s="32">
        <f t="shared" si="12"/>
        <v>0</v>
      </c>
      <c r="J354" s="57">
        <f t="shared" si="11"/>
        <v>0</v>
      </c>
    </row>
    <row r="355" spans="9:10" x14ac:dyDescent="0.25">
      <c r="I355" s="32">
        <f t="shared" si="12"/>
        <v>0</v>
      </c>
      <c r="J355" s="57">
        <f t="shared" si="11"/>
        <v>0</v>
      </c>
    </row>
    <row r="356" spans="9:10" x14ac:dyDescent="0.25">
      <c r="I356" s="32">
        <f t="shared" si="12"/>
        <v>0</v>
      </c>
      <c r="J356" s="57">
        <f t="shared" si="11"/>
        <v>0</v>
      </c>
    </row>
    <row r="357" spans="9:10" x14ac:dyDescent="0.25">
      <c r="I357" s="32">
        <f t="shared" si="12"/>
        <v>0</v>
      </c>
      <c r="J357" s="57">
        <f t="shared" si="11"/>
        <v>0</v>
      </c>
    </row>
    <row r="358" spans="9:10" x14ac:dyDescent="0.25">
      <c r="I358" s="32">
        <f t="shared" si="12"/>
        <v>0</v>
      </c>
      <c r="J358" s="57">
        <f t="shared" si="11"/>
        <v>0</v>
      </c>
    </row>
    <row r="359" spans="9:10" x14ac:dyDescent="0.25">
      <c r="I359" s="32">
        <f t="shared" si="12"/>
        <v>0</v>
      </c>
      <c r="J359" s="57">
        <f t="shared" si="11"/>
        <v>0</v>
      </c>
    </row>
    <row r="360" spans="9:10" x14ac:dyDescent="0.25">
      <c r="I360" s="32">
        <f t="shared" si="12"/>
        <v>0</v>
      </c>
      <c r="J360" s="57">
        <f t="shared" si="11"/>
        <v>0</v>
      </c>
    </row>
    <row r="361" spans="9:10" x14ac:dyDescent="0.25">
      <c r="I361" s="32">
        <f t="shared" si="12"/>
        <v>0</v>
      </c>
      <c r="J361" s="57">
        <f t="shared" si="11"/>
        <v>0</v>
      </c>
    </row>
    <row r="362" spans="9:10" x14ac:dyDescent="0.25">
      <c r="I362" s="32">
        <f t="shared" si="12"/>
        <v>0</v>
      </c>
      <c r="J362" s="57">
        <f t="shared" si="11"/>
        <v>0</v>
      </c>
    </row>
    <row r="363" spans="9:10" x14ac:dyDescent="0.25">
      <c r="I363" s="32">
        <f t="shared" si="12"/>
        <v>0</v>
      </c>
      <c r="J363" s="57">
        <f t="shared" si="11"/>
        <v>0</v>
      </c>
    </row>
    <row r="364" spans="9:10" x14ac:dyDescent="0.25">
      <c r="I364" s="32">
        <f t="shared" si="12"/>
        <v>0</v>
      </c>
      <c r="J364" s="57">
        <f t="shared" si="11"/>
        <v>0</v>
      </c>
    </row>
    <row r="365" spans="9:10" x14ac:dyDescent="0.25">
      <c r="I365" s="32">
        <f t="shared" si="12"/>
        <v>0</v>
      </c>
      <c r="J365" s="57">
        <f t="shared" si="11"/>
        <v>0</v>
      </c>
    </row>
    <row r="366" spans="9:10" x14ac:dyDescent="0.25">
      <c r="I366" s="32">
        <f t="shared" si="12"/>
        <v>0</v>
      </c>
      <c r="J366" s="57">
        <f t="shared" si="11"/>
        <v>0</v>
      </c>
    </row>
    <row r="367" spans="9:10" x14ac:dyDescent="0.25">
      <c r="I367" s="32">
        <f t="shared" si="12"/>
        <v>0</v>
      </c>
      <c r="J367" s="57">
        <f t="shared" si="11"/>
        <v>0</v>
      </c>
    </row>
    <row r="368" spans="9:10" x14ac:dyDescent="0.25">
      <c r="I368" s="32">
        <f t="shared" si="12"/>
        <v>0</v>
      </c>
      <c r="J368" s="57">
        <f t="shared" si="11"/>
        <v>0</v>
      </c>
    </row>
    <row r="369" spans="9:10" x14ac:dyDescent="0.25">
      <c r="I369" s="32">
        <f t="shared" si="12"/>
        <v>0</v>
      </c>
      <c r="J369" s="57">
        <f t="shared" si="11"/>
        <v>0</v>
      </c>
    </row>
    <row r="370" spans="9:10" x14ac:dyDescent="0.25">
      <c r="I370" s="32">
        <f t="shared" si="12"/>
        <v>0</v>
      </c>
      <c r="J370" s="57">
        <f t="shared" si="11"/>
        <v>0</v>
      </c>
    </row>
    <row r="371" spans="9:10" x14ac:dyDescent="0.25">
      <c r="I371" s="32">
        <f t="shared" si="12"/>
        <v>0</v>
      </c>
      <c r="J371" s="57">
        <f t="shared" si="11"/>
        <v>0</v>
      </c>
    </row>
    <row r="372" spans="9:10" x14ac:dyDescent="0.25">
      <c r="I372" s="32">
        <f t="shared" si="12"/>
        <v>0</v>
      </c>
      <c r="J372" s="57">
        <f t="shared" si="11"/>
        <v>0</v>
      </c>
    </row>
    <row r="373" spans="9:10" x14ac:dyDescent="0.25">
      <c r="I373" s="32">
        <f t="shared" si="12"/>
        <v>0</v>
      </c>
      <c r="J373" s="57">
        <f t="shared" si="11"/>
        <v>0</v>
      </c>
    </row>
    <row r="374" spans="9:10" x14ac:dyDescent="0.25">
      <c r="I374" s="32">
        <f t="shared" si="12"/>
        <v>0</v>
      </c>
      <c r="J374" s="57">
        <f t="shared" si="11"/>
        <v>0</v>
      </c>
    </row>
    <row r="375" spans="9:10" x14ac:dyDescent="0.25">
      <c r="I375" s="32">
        <f t="shared" si="12"/>
        <v>0</v>
      </c>
      <c r="J375" s="57">
        <f t="shared" si="11"/>
        <v>0</v>
      </c>
    </row>
    <row r="376" spans="9:10" x14ac:dyDescent="0.25">
      <c r="I376" s="32">
        <f t="shared" si="12"/>
        <v>0</v>
      </c>
      <c r="J376" s="57">
        <f t="shared" si="11"/>
        <v>0</v>
      </c>
    </row>
    <row r="377" spans="9:10" x14ac:dyDescent="0.25">
      <c r="I377" s="32">
        <f t="shared" si="12"/>
        <v>0</v>
      </c>
      <c r="J377" s="57">
        <f t="shared" si="11"/>
        <v>0</v>
      </c>
    </row>
    <row r="378" spans="9:10" x14ac:dyDescent="0.25">
      <c r="I378" s="32">
        <f t="shared" si="12"/>
        <v>0</v>
      </c>
      <c r="J378" s="57">
        <f t="shared" si="11"/>
        <v>0</v>
      </c>
    </row>
    <row r="379" spans="9:10" x14ac:dyDescent="0.25">
      <c r="I379" s="32">
        <f t="shared" si="12"/>
        <v>0</v>
      </c>
      <c r="J379" s="57">
        <f t="shared" si="11"/>
        <v>0</v>
      </c>
    </row>
    <row r="380" spans="9:10" x14ac:dyDescent="0.25">
      <c r="I380" s="32">
        <f t="shared" si="12"/>
        <v>0</v>
      </c>
      <c r="J380" s="57">
        <f t="shared" si="11"/>
        <v>0</v>
      </c>
    </row>
    <row r="381" spans="9:10" x14ac:dyDescent="0.25">
      <c r="I381" s="32">
        <f t="shared" si="12"/>
        <v>0</v>
      </c>
      <c r="J381" s="57">
        <f t="shared" si="11"/>
        <v>0</v>
      </c>
    </row>
    <row r="382" spans="9:10" x14ac:dyDescent="0.25">
      <c r="I382" s="32">
        <f t="shared" si="12"/>
        <v>0</v>
      </c>
      <c r="J382" s="57">
        <f t="shared" si="11"/>
        <v>0</v>
      </c>
    </row>
    <row r="383" spans="9:10" x14ac:dyDescent="0.25">
      <c r="I383" s="32">
        <f t="shared" si="12"/>
        <v>0</v>
      </c>
      <c r="J383" s="57">
        <f t="shared" si="11"/>
        <v>0</v>
      </c>
    </row>
    <row r="384" spans="9:10" x14ac:dyDescent="0.25">
      <c r="I384" s="32">
        <f t="shared" si="12"/>
        <v>0</v>
      </c>
      <c r="J384" s="57">
        <f t="shared" si="11"/>
        <v>0</v>
      </c>
    </row>
    <row r="385" spans="9:10" x14ac:dyDescent="0.25">
      <c r="I385" s="32">
        <f t="shared" si="12"/>
        <v>0</v>
      </c>
      <c r="J385" s="57">
        <f t="shared" si="11"/>
        <v>0</v>
      </c>
    </row>
    <row r="386" spans="9:10" x14ac:dyDescent="0.25">
      <c r="I386" s="32">
        <f t="shared" si="12"/>
        <v>0</v>
      </c>
      <c r="J386" s="57">
        <f t="shared" si="11"/>
        <v>0</v>
      </c>
    </row>
    <row r="387" spans="9:10" x14ac:dyDescent="0.25">
      <c r="I387" s="32">
        <f t="shared" si="12"/>
        <v>0</v>
      </c>
      <c r="J387" s="57">
        <f t="shared" ref="J387:J450" si="13">IF(G387&lt;&gt;0,G387,H387)</f>
        <v>0</v>
      </c>
    </row>
    <row r="388" spans="9:10" x14ac:dyDescent="0.25">
      <c r="I388" s="32">
        <f t="shared" si="12"/>
        <v>0</v>
      </c>
      <c r="J388" s="57">
        <f t="shared" si="13"/>
        <v>0</v>
      </c>
    </row>
    <row r="389" spans="9:10" x14ac:dyDescent="0.25">
      <c r="I389" s="32">
        <f t="shared" ref="I389:I452" si="14">IF(G389="",H389,G389)</f>
        <v>0</v>
      </c>
      <c r="J389" s="57">
        <f t="shared" si="13"/>
        <v>0</v>
      </c>
    </row>
    <row r="390" spans="9:10" x14ac:dyDescent="0.25">
      <c r="I390" s="32">
        <f t="shared" si="14"/>
        <v>0</v>
      </c>
      <c r="J390" s="57">
        <f t="shared" si="13"/>
        <v>0</v>
      </c>
    </row>
    <row r="391" spans="9:10" x14ac:dyDescent="0.25">
      <c r="I391" s="32">
        <f t="shared" si="14"/>
        <v>0</v>
      </c>
      <c r="J391" s="57">
        <f t="shared" si="13"/>
        <v>0</v>
      </c>
    </row>
    <row r="392" spans="9:10" x14ac:dyDescent="0.25">
      <c r="I392" s="32">
        <f t="shared" si="14"/>
        <v>0</v>
      </c>
      <c r="J392" s="57">
        <f t="shared" si="13"/>
        <v>0</v>
      </c>
    </row>
    <row r="393" spans="9:10" x14ac:dyDescent="0.25">
      <c r="I393" s="32">
        <f t="shared" si="14"/>
        <v>0</v>
      </c>
      <c r="J393" s="57">
        <f t="shared" si="13"/>
        <v>0</v>
      </c>
    </row>
    <row r="394" spans="9:10" x14ac:dyDescent="0.25">
      <c r="I394" s="32">
        <f t="shared" si="14"/>
        <v>0</v>
      </c>
      <c r="J394" s="57">
        <f t="shared" si="13"/>
        <v>0</v>
      </c>
    </row>
    <row r="395" spans="9:10" x14ac:dyDescent="0.25">
      <c r="I395" s="32">
        <f t="shared" si="14"/>
        <v>0</v>
      </c>
      <c r="J395" s="57">
        <f t="shared" si="13"/>
        <v>0</v>
      </c>
    </row>
    <row r="396" spans="9:10" x14ac:dyDescent="0.25">
      <c r="I396" s="32">
        <f t="shared" si="14"/>
        <v>0</v>
      </c>
      <c r="J396" s="57">
        <f t="shared" si="13"/>
        <v>0</v>
      </c>
    </row>
    <row r="397" spans="9:10" x14ac:dyDescent="0.25">
      <c r="I397" s="32">
        <f t="shared" si="14"/>
        <v>0</v>
      </c>
      <c r="J397" s="57">
        <f t="shared" si="13"/>
        <v>0</v>
      </c>
    </row>
    <row r="398" spans="9:10" x14ac:dyDescent="0.25">
      <c r="I398" s="32">
        <f t="shared" si="14"/>
        <v>0</v>
      </c>
      <c r="J398" s="57">
        <f t="shared" si="13"/>
        <v>0</v>
      </c>
    </row>
    <row r="399" spans="9:10" x14ac:dyDescent="0.25">
      <c r="I399" s="32">
        <f t="shared" si="14"/>
        <v>0</v>
      </c>
      <c r="J399" s="57">
        <f t="shared" si="13"/>
        <v>0</v>
      </c>
    </row>
    <row r="400" spans="9:10" x14ac:dyDescent="0.25">
      <c r="I400" s="32">
        <f t="shared" si="14"/>
        <v>0</v>
      </c>
      <c r="J400" s="57">
        <f t="shared" si="13"/>
        <v>0</v>
      </c>
    </row>
    <row r="401" spans="9:10" x14ac:dyDescent="0.25">
      <c r="I401" s="32">
        <f t="shared" si="14"/>
        <v>0</v>
      </c>
      <c r="J401" s="57">
        <f t="shared" si="13"/>
        <v>0</v>
      </c>
    </row>
    <row r="402" spans="9:10" x14ac:dyDescent="0.25">
      <c r="I402" s="32">
        <f t="shared" si="14"/>
        <v>0</v>
      </c>
      <c r="J402" s="57">
        <f t="shared" si="13"/>
        <v>0</v>
      </c>
    </row>
    <row r="403" spans="9:10" x14ac:dyDescent="0.25">
      <c r="I403" s="32">
        <f t="shared" si="14"/>
        <v>0</v>
      </c>
      <c r="J403" s="57">
        <f t="shared" si="13"/>
        <v>0</v>
      </c>
    </row>
    <row r="404" spans="9:10" x14ac:dyDescent="0.25">
      <c r="I404" s="32">
        <f t="shared" si="14"/>
        <v>0</v>
      </c>
      <c r="J404" s="57">
        <f t="shared" si="13"/>
        <v>0</v>
      </c>
    </row>
    <row r="405" spans="9:10" x14ac:dyDescent="0.25">
      <c r="I405" s="32">
        <f t="shared" si="14"/>
        <v>0</v>
      </c>
      <c r="J405" s="57">
        <f t="shared" si="13"/>
        <v>0</v>
      </c>
    </row>
    <row r="406" spans="9:10" x14ac:dyDescent="0.25">
      <c r="I406" s="32">
        <f t="shared" si="14"/>
        <v>0</v>
      </c>
      <c r="J406" s="57">
        <f t="shared" si="13"/>
        <v>0</v>
      </c>
    </row>
    <row r="407" spans="9:10" x14ac:dyDescent="0.25">
      <c r="I407" s="32">
        <f t="shared" si="14"/>
        <v>0</v>
      </c>
      <c r="J407" s="57">
        <f t="shared" si="13"/>
        <v>0</v>
      </c>
    </row>
    <row r="408" spans="9:10" x14ac:dyDescent="0.25">
      <c r="I408" s="32">
        <f t="shared" si="14"/>
        <v>0</v>
      </c>
      <c r="J408" s="57">
        <f t="shared" si="13"/>
        <v>0</v>
      </c>
    </row>
    <row r="409" spans="9:10" x14ac:dyDescent="0.25">
      <c r="I409" s="32">
        <f t="shared" si="14"/>
        <v>0</v>
      </c>
      <c r="J409" s="57">
        <f t="shared" si="13"/>
        <v>0</v>
      </c>
    </row>
    <row r="410" spans="9:10" x14ac:dyDescent="0.25">
      <c r="I410" s="32">
        <f t="shared" si="14"/>
        <v>0</v>
      </c>
      <c r="J410" s="57">
        <f t="shared" si="13"/>
        <v>0</v>
      </c>
    </row>
    <row r="411" spans="9:10" x14ac:dyDescent="0.25">
      <c r="I411" s="32">
        <f t="shared" si="14"/>
        <v>0</v>
      </c>
      <c r="J411" s="57">
        <f t="shared" si="13"/>
        <v>0</v>
      </c>
    </row>
    <row r="412" spans="9:10" x14ac:dyDescent="0.25">
      <c r="I412" s="32">
        <f t="shared" si="14"/>
        <v>0</v>
      </c>
      <c r="J412" s="57">
        <f t="shared" si="13"/>
        <v>0</v>
      </c>
    </row>
    <row r="413" spans="9:10" x14ac:dyDescent="0.25">
      <c r="I413" s="32">
        <f t="shared" si="14"/>
        <v>0</v>
      </c>
      <c r="J413" s="57">
        <f t="shared" si="13"/>
        <v>0</v>
      </c>
    </row>
    <row r="414" spans="9:10" x14ac:dyDescent="0.25">
      <c r="I414" s="32">
        <f t="shared" si="14"/>
        <v>0</v>
      </c>
      <c r="J414" s="57">
        <f t="shared" si="13"/>
        <v>0</v>
      </c>
    </row>
    <row r="415" spans="9:10" x14ac:dyDescent="0.25">
      <c r="I415" s="32">
        <f t="shared" si="14"/>
        <v>0</v>
      </c>
      <c r="J415" s="57">
        <f t="shared" si="13"/>
        <v>0</v>
      </c>
    </row>
    <row r="416" spans="9:10" x14ac:dyDescent="0.25">
      <c r="I416" s="32">
        <f t="shared" si="14"/>
        <v>0</v>
      </c>
      <c r="J416" s="57">
        <f t="shared" si="13"/>
        <v>0</v>
      </c>
    </row>
    <row r="417" spans="9:10" x14ac:dyDescent="0.25">
      <c r="I417" s="32">
        <f t="shared" si="14"/>
        <v>0</v>
      </c>
      <c r="J417" s="57">
        <f t="shared" si="13"/>
        <v>0</v>
      </c>
    </row>
    <row r="418" spans="9:10" x14ac:dyDescent="0.25">
      <c r="I418" s="32">
        <f t="shared" si="14"/>
        <v>0</v>
      </c>
      <c r="J418" s="57">
        <f t="shared" si="13"/>
        <v>0</v>
      </c>
    </row>
    <row r="419" spans="9:10" x14ac:dyDescent="0.25">
      <c r="I419" s="32">
        <f t="shared" si="14"/>
        <v>0</v>
      </c>
      <c r="J419" s="57">
        <f t="shared" si="13"/>
        <v>0</v>
      </c>
    </row>
    <row r="420" spans="9:10" x14ac:dyDescent="0.25">
      <c r="I420" s="32">
        <f t="shared" si="14"/>
        <v>0</v>
      </c>
      <c r="J420" s="57">
        <f t="shared" si="13"/>
        <v>0</v>
      </c>
    </row>
    <row r="421" spans="9:10" x14ac:dyDescent="0.25">
      <c r="I421" s="32">
        <f t="shared" si="14"/>
        <v>0</v>
      </c>
      <c r="J421" s="57">
        <f t="shared" si="13"/>
        <v>0</v>
      </c>
    </row>
    <row r="422" spans="9:10" x14ac:dyDescent="0.25">
      <c r="I422" s="32">
        <f t="shared" si="14"/>
        <v>0</v>
      </c>
      <c r="J422" s="57">
        <f t="shared" si="13"/>
        <v>0</v>
      </c>
    </row>
    <row r="423" spans="9:10" x14ac:dyDescent="0.25">
      <c r="I423" s="32">
        <f t="shared" si="14"/>
        <v>0</v>
      </c>
      <c r="J423" s="57">
        <f t="shared" si="13"/>
        <v>0</v>
      </c>
    </row>
    <row r="424" spans="9:10" x14ac:dyDescent="0.25">
      <c r="I424" s="32">
        <f t="shared" si="14"/>
        <v>0</v>
      </c>
      <c r="J424" s="57">
        <f t="shared" si="13"/>
        <v>0</v>
      </c>
    </row>
    <row r="425" spans="9:10" x14ac:dyDescent="0.25">
      <c r="I425" s="32">
        <f t="shared" si="14"/>
        <v>0</v>
      </c>
      <c r="J425" s="57">
        <f t="shared" si="13"/>
        <v>0</v>
      </c>
    </row>
    <row r="426" spans="9:10" x14ac:dyDescent="0.25">
      <c r="I426" s="32">
        <f t="shared" si="14"/>
        <v>0</v>
      </c>
      <c r="J426" s="57">
        <f t="shared" si="13"/>
        <v>0</v>
      </c>
    </row>
    <row r="427" spans="9:10" x14ac:dyDescent="0.25">
      <c r="I427" s="32">
        <f t="shared" si="14"/>
        <v>0</v>
      </c>
      <c r="J427" s="57">
        <f t="shared" si="13"/>
        <v>0</v>
      </c>
    </row>
    <row r="428" spans="9:10" x14ac:dyDescent="0.25">
      <c r="I428" s="32">
        <f t="shared" si="14"/>
        <v>0</v>
      </c>
      <c r="J428" s="57">
        <f t="shared" si="13"/>
        <v>0</v>
      </c>
    </row>
    <row r="429" spans="9:10" x14ac:dyDescent="0.25">
      <c r="I429" s="32">
        <f t="shared" si="14"/>
        <v>0</v>
      </c>
      <c r="J429" s="57">
        <f t="shared" si="13"/>
        <v>0</v>
      </c>
    </row>
    <row r="430" spans="9:10" x14ac:dyDescent="0.25">
      <c r="I430" s="32">
        <f t="shared" si="14"/>
        <v>0</v>
      </c>
      <c r="J430" s="57">
        <f t="shared" si="13"/>
        <v>0</v>
      </c>
    </row>
    <row r="431" spans="9:10" x14ac:dyDescent="0.25">
      <c r="I431" s="32">
        <f t="shared" si="14"/>
        <v>0</v>
      </c>
      <c r="J431" s="57">
        <f t="shared" si="13"/>
        <v>0</v>
      </c>
    </row>
    <row r="432" spans="9:10" x14ac:dyDescent="0.25">
      <c r="I432" s="32">
        <f t="shared" si="14"/>
        <v>0</v>
      </c>
      <c r="J432" s="57">
        <f t="shared" si="13"/>
        <v>0</v>
      </c>
    </row>
    <row r="433" spans="9:10" x14ac:dyDescent="0.25">
      <c r="I433" s="32">
        <f t="shared" si="14"/>
        <v>0</v>
      </c>
      <c r="J433" s="57">
        <f t="shared" si="13"/>
        <v>0</v>
      </c>
    </row>
    <row r="434" spans="9:10" x14ac:dyDescent="0.25">
      <c r="I434" s="32">
        <f t="shared" si="14"/>
        <v>0</v>
      </c>
      <c r="J434" s="57">
        <f t="shared" si="13"/>
        <v>0</v>
      </c>
    </row>
    <row r="435" spans="9:10" x14ac:dyDescent="0.25">
      <c r="I435" s="32">
        <f t="shared" si="14"/>
        <v>0</v>
      </c>
      <c r="J435" s="57">
        <f t="shared" si="13"/>
        <v>0</v>
      </c>
    </row>
    <row r="436" spans="9:10" x14ac:dyDescent="0.25">
      <c r="I436" s="32">
        <f t="shared" si="14"/>
        <v>0</v>
      </c>
      <c r="J436" s="57">
        <f t="shared" si="13"/>
        <v>0</v>
      </c>
    </row>
    <row r="437" spans="9:10" x14ac:dyDescent="0.25">
      <c r="I437" s="32">
        <f t="shared" si="14"/>
        <v>0</v>
      </c>
      <c r="J437" s="57">
        <f t="shared" si="13"/>
        <v>0</v>
      </c>
    </row>
    <row r="438" spans="9:10" x14ac:dyDescent="0.25">
      <c r="I438" s="32">
        <f t="shared" si="14"/>
        <v>0</v>
      </c>
      <c r="J438" s="57">
        <f t="shared" si="13"/>
        <v>0</v>
      </c>
    </row>
    <row r="439" spans="9:10" x14ac:dyDescent="0.25">
      <c r="I439" s="32">
        <f t="shared" si="14"/>
        <v>0</v>
      </c>
      <c r="J439" s="57">
        <f t="shared" si="13"/>
        <v>0</v>
      </c>
    </row>
    <row r="440" spans="9:10" x14ac:dyDescent="0.25">
      <c r="I440" s="32">
        <f t="shared" si="14"/>
        <v>0</v>
      </c>
      <c r="J440" s="57">
        <f t="shared" si="13"/>
        <v>0</v>
      </c>
    </row>
    <row r="441" spans="9:10" x14ac:dyDescent="0.25">
      <c r="I441" s="32">
        <f t="shared" si="14"/>
        <v>0</v>
      </c>
      <c r="J441" s="57">
        <f t="shared" si="13"/>
        <v>0</v>
      </c>
    </row>
    <row r="442" spans="9:10" x14ac:dyDescent="0.25">
      <c r="I442" s="32">
        <f t="shared" si="14"/>
        <v>0</v>
      </c>
      <c r="J442" s="57">
        <f t="shared" si="13"/>
        <v>0</v>
      </c>
    </row>
    <row r="443" spans="9:10" x14ac:dyDescent="0.25">
      <c r="I443" s="32">
        <f t="shared" si="14"/>
        <v>0</v>
      </c>
      <c r="J443" s="57">
        <f t="shared" si="13"/>
        <v>0</v>
      </c>
    </row>
    <row r="444" spans="9:10" x14ac:dyDescent="0.25">
      <c r="I444" s="32">
        <f t="shared" si="14"/>
        <v>0</v>
      </c>
      <c r="J444" s="57">
        <f t="shared" si="13"/>
        <v>0</v>
      </c>
    </row>
    <row r="445" spans="9:10" x14ac:dyDescent="0.25">
      <c r="I445" s="32">
        <f t="shared" si="14"/>
        <v>0</v>
      </c>
      <c r="J445" s="57">
        <f t="shared" si="13"/>
        <v>0</v>
      </c>
    </row>
    <row r="446" spans="9:10" x14ac:dyDescent="0.25">
      <c r="I446" s="32">
        <f t="shared" si="14"/>
        <v>0</v>
      </c>
      <c r="J446" s="57">
        <f t="shared" si="13"/>
        <v>0</v>
      </c>
    </row>
    <row r="447" spans="9:10" x14ac:dyDescent="0.25">
      <c r="I447" s="32">
        <f t="shared" si="14"/>
        <v>0</v>
      </c>
      <c r="J447" s="57">
        <f t="shared" si="13"/>
        <v>0</v>
      </c>
    </row>
    <row r="448" spans="9:10" x14ac:dyDescent="0.25">
      <c r="I448" s="32">
        <f t="shared" si="14"/>
        <v>0</v>
      </c>
      <c r="J448" s="57">
        <f t="shared" si="13"/>
        <v>0</v>
      </c>
    </row>
    <row r="449" spans="9:10" x14ac:dyDescent="0.25">
      <c r="I449" s="32">
        <f t="shared" si="14"/>
        <v>0</v>
      </c>
      <c r="J449" s="57">
        <f t="shared" si="13"/>
        <v>0</v>
      </c>
    </row>
    <row r="450" spans="9:10" x14ac:dyDescent="0.25">
      <c r="I450" s="32">
        <f t="shared" si="14"/>
        <v>0</v>
      </c>
      <c r="J450" s="57">
        <f t="shared" si="13"/>
        <v>0</v>
      </c>
    </row>
    <row r="451" spans="9:10" x14ac:dyDescent="0.25">
      <c r="I451" s="32">
        <f t="shared" si="14"/>
        <v>0</v>
      </c>
      <c r="J451" s="57">
        <f t="shared" ref="J451:J500" si="15">IF(G451&lt;&gt;0,G451,H451)</f>
        <v>0</v>
      </c>
    </row>
    <row r="452" spans="9:10" x14ac:dyDescent="0.25">
      <c r="I452" s="32">
        <f t="shared" si="14"/>
        <v>0</v>
      </c>
      <c r="J452" s="57">
        <f t="shared" si="15"/>
        <v>0</v>
      </c>
    </row>
    <row r="453" spans="9:10" x14ac:dyDescent="0.25">
      <c r="I453" s="32">
        <f t="shared" ref="I453:I500" si="16">IF(G453="",H453,G453)</f>
        <v>0</v>
      </c>
      <c r="J453" s="57">
        <f t="shared" si="15"/>
        <v>0</v>
      </c>
    </row>
    <row r="454" spans="9:10" x14ac:dyDescent="0.25">
      <c r="I454" s="32">
        <f t="shared" si="16"/>
        <v>0</v>
      </c>
      <c r="J454" s="57">
        <f t="shared" si="15"/>
        <v>0</v>
      </c>
    </row>
    <row r="455" spans="9:10" x14ac:dyDescent="0.25">
      <c r="I455" s="32">
        <f t="shared" si="16"/>
        <v>0</v>
      </c>
      <c r="J455" s="57">
        <f t="shared" si="15"/>
        <v>0</v>
      </c>
    </row>
    <row r="456" spans="9:10" x14ac:dyDescent="0.25">
      <c r="I456" s="32">
        <f t="shared" si="16"/>
        <v>0</v>
      </c>
      <c r="J456" s="57">
        <f t="shared" si="15"/>
        <v>0</v>
      </c>
    </row>
    <row r="457" spans="9:10" x14ac:dyDescent="0.25">
      <c r="I457" s="32">
        <f t="shared" si="16"/>
        <v>0</v>
      </c>
      <c r="J457" s="57">
        <f t="shared" si="15"/>
        <v>0</v>
      </c>
    </row>
    <row r="458" spans="9:10" x14ac:dyDescent="0.25">
      <c r="I458" s="32">
        <f t="shared" si="16"/>
        <v>0</v>
      </c>
      <c r="J458" s="57">
        <f t="shared" si="15"/>
        <v>0</v>
      </c>
    </row>
    <row r="459" spans="9:10" x14ac:dyDescent="0.25">
      <c r="I459" s="32">
        <f t="shared" si="16"/>
        <v>0</v>
      </c>
      <c r="J459" s="57">
        <f t="shared" si="15"/>
        <v>0</v>
      </c>
    </row>
    <row r="460" spans="9:10" x14ac:dyDescent="0.25">
      <c r="I460" s="32">
        <f t="shared" si="16"/>
        <v>0</v>
      </c>
      <c r="J460" s="57">
        <f t="shared" si="15"/>
        <v>0</v>
      </c>
    </row>
    <row r="461" spans="9:10" x14ac:dyDescent="0.25">
      <c r="I461" s="32">
        <f t="shared" si="16"/>
        <v>0</v>
      </c>
      <c r="J461" s="57">
        <f t="shared" si="15"/>
        <v>0</v>
      </c>
    </row>
    <row r="462" spans="9:10" x14ac:dyDescent="0.25">
      <c r="I462" s="32">
        <f t="shared" si="16"/>
        <v>0</v>
      </c>
      <c r="J462" s="57">
        <f t="shared" si="15"/>
        <v>0</v>
      </c>
    </row>
    <row r="463" spans="9:10" x14ac:dyDescent="0.25">
      <c r="I463" s="32">
        <f t="shared" si="16"/>
        <v>0</v>
      </c>
      <c r="J463" s="57">
        <f t="shared" si="15"/>
        <v>0</v>
      </c>
    </row>
    <row r="464" spans="9:10" x14ac:dyDescent="0.25">
      <c r="I464" s="32">
        <f t="shared" si="16"/>
        <v>0</v>
      </c>
      <c r="J464" s="57">
        <f t="shared" si="15"/>
        <v>0</v>
      </c>
    </row>
    <row r="465" spans="9:10" x14ac:dyDescent="0.25">
      <c r="I465" s="32">
        <f t="shared" si="16"/>
        <v>0</v>
      </c>
      <c r="J465" s="57">
        <f t="shared" si="15"/>
        <v>0</v>
      </c>
    </row>
    <row r="466" spans="9:10" x14ac:dyDescent="0.25">
      <c r="I466" s="32">
        <f t="shared" si="16"/>
        <v>0</v>
      </c>
      <c r="J466" s="57">
        <f t="shared" si="15"/>
        <v>0</v>
      </c>
    </row>
    <row r="467" spans="9:10" x14ac:dyDescent="0.25">
      <c r="I467" s="32">
        <f t="shared" si="16"/>
        <v>0</v>
      </c>
      <c r="J467" s="57">
        <f t="shared" si="15"/>
        <v>0</v>
      </c>
    </row>
    <row r="468" spans="9:10" x14ac:dyDescent="0.25">
      <c r="I468" s="32">
        <f t="shared" si="16"/>
        <v>0</v>
      </c>
      <c r="J468" s="57">
        <f t="shared" si="15"/>
        <v>0</v>
      </c>
    </row>
    <row r="469" spans="9:10" x14ac:dyDescent="0.25">
      <c r="I469" s="32">
        <f t="shared" si="16"/>
        <v>0</v>
      </c>
      <c r="J469" s="57">
        <f t="shared" si="15"/>
        <v>0</v>
      </c>
    </row>
    <row r="470" spans="9:10" x14ac:dyDescent="0.25">
      <c r="I470" s="32">
        <f t="shared" si="16"/>
        <v>0</v>
      </c>
      <c r="J470" s="57">
        <f t="shared" si="15"/>
        <v>0</v>
      </c>
    </row>
    <row r="471" spans="9:10" x14ac:dyDescent="0.25">
      <c r="I471" s="32">
        <f t="shared" si="16"/>
        <v>0</v>
      </c>
      <c r="J471" s="57">
        <f t="shared" si="15"/>
        <v>0</v>
      </c>
    </row>
    <row r="472" spans="9:10" x14ac:dyDescent="0.25">
      <c r="I472" s="32">
        <f t="shared" si="16"/>
        <v>0</v>
      </c>
      <c r="J472" s="57">
        <f t="shared" si="15"/>
        <v>0</v>
      </c>
    </row>
    <row r="473" spans="9:10" x14ac:dyDescent="0.25">
      <c r="I473" s="32">
        <f t="shared" si="16"/>
        <v>0</v>
      </c>
      <c r="J473" s="57">
        <f t="shared" si="15"/>
        <v>0</v>
      </c>
    </row>
    <row r="474" spans="9:10" x14ac:dyDescent="0.25">
      <c r="I474" s="32">
        <f t="shared" si="16"/>
        <v>0</v>
      </c>
      <c r="J474" s="57">
        <f t="shared" si="15"/>
        <v>0</v>
      </c>
    </row>
    <row r="475" spans="9:10" x14ac:dyDescent="0.25">
      <c r="I475" s="32">
        <f t="shared" si="16"/>
        <v>0</v>
      </c>
      <c r="J475" s="57">
        <f t="shared" si="15"/>
        <v>0</v>
      </c>
    </row>
    <row r="476" spans="9:10" x14ac:dyDescent="0.25">
      <c r="I476" s="32">
        <f t="shared" si="16"/>
        <v>0</v>
      </c>
      <c r="J476" s="57">
        <f t="shared" si="15"/>
        <v>0</v>
      </c>
    </row>
    <row r="477" spans="9:10" x14ac:dyDescent="0.25">
      <c r="I477" s="32">
        <f t="shared" si="16"/>
        <v>0</v>
      </c>
      <c r="J477" s="57">
        <f t="shared" si="15"/>
        <v>0</v>
      </c>
    </row>
    <row r="478" spans="9:10" x14ac:dyDescent="0.25">
      <c r="I478" s="32">
        <f t="shared" si="16"/>
        <v>0</v>
      </c>
      <c r="J478" s="57">
        <f t="shared" si="15"/>
        <v>0</v>
      </c>
    </row>
    <row r="479" spans="9:10" x14ac:dyDescent="0.25">
      <c r="I479" s="32">
        <f t="shared" si="16"/>
        <v>0</v>
      </c>
      <c r="J479" s="57">
        <f t="shared" si="15"/>
        <v>0</v>
      </c>
    </row>
    <row r="480" spans="9:10" x14ac:dyDescent="0.25">
      <c r="I480" s="32">
        <f t="shared" si="16"/>
        <v>0</v>
      </c>
      <c r="J480" s="57">
        <f t="shared" si="15"/>
        <v>0</v>
      </c>
    </row>
    <row r="481" spans="9:10" x14ac:dyDescent="0.25">
      <c r="I481" s="32">
        <f t="shared" si="16"/>
        <v>0</v>
      </c>
      <c r="J481" s="57">
        <f t="shared" si="15"/>
        <v>0</v>
      </c>
    </row>
    <row r="482" spans="9:10" x14ac:dyDescent="0.25">
      <c r="I482" s="32">
        <f t="shared" si="16"/>
        <v>0</v>
      </c>
      <c r="J482" s="57">
        <f t="shared" si="15"/>
        <v>0</v>
      </c>
    </row>
    <row r="483" spans="9:10" x14ac:dyDescent="0.25">
      <c r="I483" s="32">
        <f t="shared" si="16"/>
        <v>0</v>
      </c>
      <c r="J483" s="57">
        <f t="shared" si="15"/>
        <v>0</v>
      </c>
    </row>
    <row r="484" spans="9:10" x14ac:dyDescent="0.25">
      <c r="I484" s="32">
        <f t="shared" si="16"/>
        <v>0</v>
      </c>
      <c r="J484" s="57">
        <f t="shared" si="15"/>
        <v>0</v>
      </c>
    </row>
    <row r="485" spans="9:10" x14ac:dyDescent="0.25">
      <c r="I485" s="32">
        <f t="shared" si="16"/>
        <v>0</v>
      </c>
      <c r="J485" s="57">
        <f t="shared" si="15"/>
        <v>0</v>
      </c>
    </row>
    <row r="486" spans="9:10" x14ac:dyDescent="0.25">
      <c r="I486" s="32">
        <f t="shared" si="16"/>
        <v>0</v>
      </c>
      <c r="J486" s="57">
        <f t="shared" si="15"/>
        <v>0</v>
      </c>
    </row>
    <row r="487" spans="9:10" x14ac:dyDescent="0.25">
      <c r="I487" s="32">
        <f t="shared" si="16"/>
        <v>0</v>
      </c>
      <c r="J487" s="57">
        <f t="shared" si="15"/>
        <v>0</v>
      </c>
    </row>
    <row r="488" spans="9:10" x14ac:dyDescent="0.25">
      <c r="I488" s="32">
        <f t="shared" si="16"/>
        <v>0</v>
      </c>
      <c r="J488" s="57">
        <f t="shared" si="15"/>
        <v>0</v>
      </c>
    </row>
    <row r="489" spans="9:10" x14ac:dyDescent="0.25">
      <c r="I489" s="32">
        <f t="shared" si="16"/>
        <v>0</v>
      </c>
      <c r="J489" s="57">
        <f t="shared" si="15"/>
        <v>0</v>
      </c>
    </row>
    <row r="490" spans="9:10" x14ac:dyDescent="0.25">
      <c r="I490" s="32">
        <f t="shared" si="16"/>
        <v>0</v>
      </c>
      <c r="J490" s="57">
        <f t="shared" si="15"/>
        <v>0</v>
      </c>
    </row>
    <row r="491" spans="9:10" x14ac:dyDescent="0.25">
      <c r="I491" s="32">
        <f t="shared" si="16"/>
        <v>0</v>
      </c>
      <c r="J491" s="57">
        <f t="shared" si="15"/>
        <v>0</v>
      </c>
    </row>
    <row r="492" spans="9:10" x14ac:dyDescent="0.25">
      <c r="I492" s="32">
        <f t="shared" si="16"/>
        <v>0</v>
      </c>
      <c r="J492" s="57">
        <f t="shared" si="15"/>
        <v>0</v>
      </c>
    </row>
    <row r="493" spans="9:10" x14ac:dyDescent="0.25">
      <c r="I493" s="32">
        <f t="shared" si="16"/>
        <v>0</v>
      </c>
      <c r="J493" s="57">
        <f t="shared" si="15"/>
        <v>0</v>
      </c>
    </row>
    <row r="494" spans="9:10" x14ac:dyDescent="0.25">
      <c r="I494" s="32">
        <f t="shared" si="16"/>
        <v>0</v>
      </c>
      <c r="J494" s="57">
        <f t="shared" si="15"/>
        <v>0</v>
      </c>
    </row>
    <row r="495" spans="9:10" x14ac:dyDescent="0.25">
      <c r="I495" s="32">
        <f t="shared" si="16"/>
        <v>0</v>
      </c>
      <c r="J495" s="57">
        <f t="shared" si="15"/>
        <v>0</v>
      </c>
    </row>
    <row r="496" spans="9:10" x14ac:dyDescent="0.25">
      <c r="I496" s="32">
        <f t="shared" si="16"/>
        <v>0</v>
      </c>
      <c r="J496" s="57">
        <f t="shared" si="15"/>
        <v>0</v>
      </c>
    </row>
    <row r="497" spans="9:10" x14ac:dyDescent="0.25">
      <c r="I497" s="32">
        <f t="shared" si="16"/>
        <v>0</v>
      </c>
      <c r="J497" s="57">
        <f t="shared" si="15"/>
        <v>0</v>
      </c>
    </row>
    <row r="498" spans="9:10" x14ac:dyDescent="0.25">
      <c r="I498" s="32">
        <f t="shared" si="16"/>
        <v>0</v>
      </c>
      <c r="J498" s="57">
        <f t="shared" si="15"/>
        <v>0</v>
      </c>
    </row>
    <row r="499" spans="9:10" x14ac:dyDescent="0.25">
      <c r="I499" s="32">
        <f t="shared" si="16"/>
        <v>0</v>
      </c>
      <c r="J499" s="57">
        <f t="shared" si="15"/>
        <v>0</v>
      </c>
    </row>
    <row r="500" spans="9:10" x14ac:dyDescent="0.25">
      <c r="I500" s="32">
        <f t="shared" si="16"/>
        <v>0</v>
      </c>
      <c r="J500" s="57">
        <f t="shared" si="15"/>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2DAE968A7A0F4C8DB975EA1C18D4ED" ma:contentTypeVersion="1" ma:contentTypeDescription="Create a new document." ma:contentTypeScope="" ma:versionID="e14d9c5fb428e623d53c4725b14f1ef5">
  <xsd:schema xmlns:xsd="http://www.w3.org/2001/XMLSchema" xmlns:xs="http://www.w3.org/2001/XMLSchema" xmlns:p="http://schemas.microsoft.com/office/2006/metadata/properties" xmlns:ns1="http://schemas.microsoft.com/sharepoint/v3" xmlns:ns2="e4eccb33-a1d1-451f-a831-0a1891225b45" xmlns:ns3="0d2600c7-3253-422e-b49a-fe9edb476ea8" targetNamespace="http://schemas.microsoft.com/office/2006/metadata/properties" ma:root="true" ma:fieldsID="d0acb5a7d40cf4d8aebbadc441b93a6f" ns1:_="" ns2:_="" ns3:_="">
    <xsd:import namespace="http://schemas.microsoft.com/sharepoint/v3"/>
    <xsd:import namespace="e4eccb33-a1d1-451f-a831-0a1891225b45"/>
    <xsd:import namespace="0d2600c7-3253-422e-b49a-fe9edb476ea8"/>
    <xsd:element name="properties">
      <xsd:complexType>
        <xsd:sequence>
          <xsd:element name="documentManagement">
            <xsd:complexType>
              <xsd:all>
                <xsd:element ref="ns1:PublishingStartDate" minOccurs="0"/>
                <xsd:element ref="ns1:PublishingExpirationDate" minOccurs="0"/>
                <xsd:element ref="ns2:Release_x0020_Date" minOccurs="0"/>
                <xsd:element ref="ns2:Sequence"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eccb33-a1d1-451f-a831-0a1891225b45" elementFormDefault="qualified">
    <xsd:import namespace="http://schemas.microsoft.com/office/2006/documentManagement/types"/>
    <xsd:import namespace="http://schemas.microsoft.com/office/infopath/2007/PartnerControls"/>
    <xsd:element name="Release_x0020_Date" ma:index="10" nillable="true" ma:displayName="Release Date" ma:format="DateOnly" ma:internalName="Release_x0020_Date">
      <xsd:simpleType>
        <xsd:restriction base="dms:DateTime"/>
      </xsd:simpleType>
    </xsd:element>
    <xsd:element name="Sequence" ma:index="11" nillable="true" ma:displayName="Sequence" ma:internalName="Sequenc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d2600c7-3253-422e-b49a-fe9edb476ea8" elementFormDefault="qualified">
    <xsd:import namespace="http://schemas.microsoft.com/office/2006/documentManagement/types"/>
    <xsd:import namespace="http://schemas.microsoft.com/office/infopath/2007/PartnerControls"/>
    <xsd:element name="Archive" ma:index="14" nillable="true" ma:displayName="Archive" ma:default="0"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lease_x0020_Date xmlns="e4eccb33-a1d1-451f-a831-0a1891225b45" xsi:nil="true"/>
    <Archive xmlns="0d2600c7-3253-422e-b49a-fe9edb476ea8">true</Archive>
    <Sequence xmlns="e4eccb33-a1d1-451f-a831-0a1891225b45"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0365D5-0ABF-4EDB-A1AC-F7984EF85AE8}"/>
</file>

<file path=customXml/itemProps2.xml><?xml version="1.0" encoding="utf-8"?>
<ds:datastoreItem xmlns:ds="http://schemas.openxmlformats.org/officeDocument/2006/customXml" ds:itemID="{8D0A0820-A743-4D6D-8402-A40A1BCC3D1D}"/>
</file>

<file path=customXml/itemProps3.xml><?xml version="1.0" encoding="utf-8"?>
<ds:datastoreItem xmlns:ds="http://schemas.openxmlformats.org/officeDocument/2006/customXml" ds:itemID="{872535DB-BFC9-4B43-B94F-4B7C052919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From Ellis</vt:lpstr>
      <vt:lpstr>Work Types</vt:lpstr>
      <vt:lpstr>Data from CAS-TAS</vt:lpstr>
      <vt:lpstr>data</vt:lpstr>
      <vt:lpstr>Database01</vt:lpstr>
      <vt:lpstr>'Data From Ellis'!Print_Area</vt:lpstr>
    </vt:vector>
  </TitlesOfParts>
  <Company>ODOT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Design Build Automated Spreadsheet</dc:title>
  <dc:creator>rlowe1</dc:creator>
  <dc:description>Last updated on 12/2/10</dc:description>
  <cp:lastModifiedBy>Eric Kahlig</cp:lastModifiedBy>
  <dcterms:created xsi:type="dcterms:W3CDTF">2010-11-16T19:42:32Z</dcterms:created>
  <dcterms:modified xsi:type="dcterms:W3CDTF">2015-01-09T17:52:38Z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0x010100972DAE968A7A0F4C8DB975EA1C18D4ED</vt:lpwstr>
  </property>
</Properties>
</file>