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050-22\"/>
    </mc:Choice>
  </mc:AlternateContent>
  <xr:revisionPtr revIDLastSave="0" documentId="8_{E9810632-5F17-4F7B-8255-8445BAD033AF}" xr6:coauthVersionLast="45" xr6:coauthVersionMax="45" xr10:uidLastSave="{00000000-0000-0000-0000-000000000000}"/>
  <bookViews>
    <workbookView xWindow="2100" yWindow="1320" windowWidth="21600" windowHeight="11385" xr2:uid="{00000000-000D-0000-FFFF-FFFF00000000}"/>
  </bookViews>
  <sheets>
    <sheet name="Vendors" sheetId="1" r:id="rId1"/>
    <sheet name="Pric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 l="1"/>
  <c r="C21" i="2"/>
  <c r="D18" i="2"/>
  <c r="C18" i="2"/>
  <c r="D15" i="2"/>
  <c r="C15" i="2"/>
  <c r="D12" i="2"/>
  <c r="C12" i="2"/>
  <c r="D9" i="2"/>
  <c r="D22" i="2" s="1"/>
  <c r="C9" i="2"/>
  <c r="C22" i="2" s="1"/>
  <c r="D24" i="2" s="1"/>
  <c r="D6" i="2"/>
  <c r="C6" i="2"/>
</calcChain>
</file>

<file path=xl/sharedStrings.xml><?xml version="1.0" encoding="utf-8"?>
<sst xmlns="http://schemas.openxmlformats.org/spreadsheetml/2006/main" count="72" uniqueCount="50">
  <si>
    <t>STATE OF OHIO</t>
  </si>
  <si>
    <t>Director of Transportation</t>
  </si>
  <si>
    <t>Award Date</t>
  </si>
  <si>
    <t>Invitation</t>
  </si>
  <si>
    <t>050-22</t>
  </si>
  <si>
    <t>Single</t>
  </si>
  <si>
    <t>Opened</t>
  </si>
  <si>
    <t>Location</t>
  </si>
  <si>
    <t>Aviation</t>
  </si>
  <si>
    <t>Commodity</t>
  </si>
  <si>
    <t>Rebuilt/overhauled Lycoming Aircraft Engines</t>
  </si>
  <si>
    <t>Threshold</t>
  </si>
  <si>
    <t>Vendor Information</t>
  </si>
  <si>
    <t>Remit to Address</t>
  </si>
  <si>
    <t>Link to Bid</t>
  </si>
  <si>
    <t>Mattis Aerospace Inc</t>
  </si>
  <si>
    <t>Included on Pricing Tab</t>
  </si>
  <si>
    <t>733 Zimmer Rd.</t>
  </si>
  <si>
    <t>Indian Land, SC 29707</t>
  </si>
  <si>
    <t>Kyle Quintero</t>
  </si>
  <si>
    <t>954-970-9919</t>
  </si>
  <si>
    <t xml:space="preserve">OAKS ID: </t>
  </si>
  <si>
    <t>kyle@mattis.aero</t>
  </si>
  <si>
    <t>050-22 Pricing</t>
  </si>
  <si>
    <t>Vendor Name:</t>
  </si>
  <si>
    <t>MATTIS AEROSPACE</t>
  </si>
  <si>
    <t>Bid Item</t>
  </si>
  <si>
    <t>Textron Lycoming Engine</t>
  </si>
  <si>
    <t>Factory Rebuilt</t>
  </si>
  <si>
    <t>Factory Overhauled</t>
  </si>
  <si>
    <t>IO-360-A1B6, Part # 8622</t>
  </si>
  <si>
    <t>A</t>
  </si>
  <si>
    <t>Engine Core Value</t>
  </si>
  <si>
    <t>B</t>
  </si>
  <si>
    <r>
      <rPr>
        <b/>
        <sz val="12"/>
        <rFont val="Arial"/>
        <family val="2"/>
      </rPr>
      <t>Total Cost</t>
    </r>
    <r>
      <rPr>
        <sz val="12"/>
        <rFont val="Arial"/>
        <family val="2"/>
      </rPr>
      <t xml:space="preserve"> (Engine less Core value 1A).</t>
    </r>
  </si>
  <si>
    <t>IO-540-AB1A5, Part # 9544</t>
  </si>
  <si>
    <r>
      <rPr>
        <b/>
        <sz val="12"/>
        <rFont val="Arial"/>
        <family val="2"/>
      </rPr>
      <t xml:space="preserve">Total Cost </t>
    </r>
    <r>
      <rPr>
        <sz val="12"/>
        <rFont val="Arial"/>
        <family val="2"/>
      </rPr>
      <t>(Engine less Core value 2A).</t>
    </r>
  </si>
  <si>
    <t>IO-540-AB1A5, Part # 10221</t>
  </si>
  <si>
    <r>
      <rPr>
        <b/>
        <sz val="12"/>
        <rFont val="Arial"/>
        <family val="2"/>
      </rPr>
      <t xml:space="preserve">Total Cost </t>
    </r>
    <r>
      <rPr>
        <sz val="12"/>
        <rFont val="Arial"/>
        <family val="2"/>
      </rPr>
      <t>(Engine less Core value 3A).</t>
    </r>
  </si>
  <si>
    <t>IO-540-AB1A5, Part # 10231</t>
  </si>
  <si>
    <r>
      <rPr>
        <b/>
        <sz val="12"/>
        <rFont val="Arial"/>
        <family val="2"/>
      </rPr>
      <t>Total Cost</t>
    </r>
    <r>
      <rPr>
        <sz val="12"/>
        <rFont val="Arial"/>
        <family val="2"/>
      </rPr>
      <t xml:space="preserve"> (Engine less Core value 4A).</t>
    </r>
  </si>
  <si>
    <t>IO-540-AB1A5, Part # 10766</t>
  </si>
  <si>
    <r>
      <rPr>
        <b/>
        <sz val="12"/>
        <rFont val="Arial"/>
        <family val="2"/>
      </rPr>
      <t>Total Cost</t>
    </r>
    <r>
      <rPr>
        <sz val="12"/>
        <rFont val="Arial"/>
        <family val="2"/>
      </rPr>
      <t xml:space="preserve"> (Engine less Core value 5A).</t>
    </r>
  </si>
  <si>
    <t>TIO-540-AH1A, Part # 10490</t>
  </si>
  <si>
    <r>
      <rPr>
        <b/>
        <sz val="12"/>
        <rFont val="Arial"/>
        <family val="2"/>
      </rPr>
      <t xml:space="preserve">Total Cost </t>
    </r>
    <r>
      <rPr>
        <sz val="12"/>
        <rFont val="Arial"/>
        <family val="2"/>
      </rPr>
      <t>(Engine less Core value 6A).</t>
    </r>
  </si>
  <si>
    <r>
      <rPr>
        <b/>
        <sz val="12"/>
        <rFont val="Arial"/>
        <family val="2"/>
      </rPr>
      <t>Total</t>
    </r>
    <r>
      <rPr>
        <sz val="12"/>
        <rFont val="Arial"/>
        <family val="2"/>
      </rPr>
      <t xml:space="preserve"> (Add items </t>
    </r>
    <r>
      <rPr>
        <b/>
        <sz val="12"/>
        <rFont val="Arial"/>
        <family val="2"/>
      </rPr>
      <t>1B</t>
    </r>
    <r>
      <rPr>
        <sz val="12"/>
        <rFont val="Arial"/>
        <family val="2"/>
      </rPr>
      <t xml:space="preserve"> thru </t>
    </r>
    <r>
      <rPr>
        <b/>
        <sz val="12"/>
        <rFont val="Arial"/>
        <family val="2"/>
      </rPr>
      <t>6B</t>
    </r>
    <r>
      <rPr>
        <sz val="12"/>
        <rFont val="Arial"/>
        <family val="2"/>
      </rPr>
      <t xml:space="preserve"> each column)</t>
    </r>
  </si>
  <si>
    <t>Award will be made based on the lump sum totals of both column line items 1 B through 6 B.</t>
  </si>
  <si>
    <t>Total Sum:</t>
  </si>
  <si>
    <t>Ohio Buys Contract</t>
  </si>
  <si>
    <t>Ohio Buys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</si>
</sst>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ck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/>
    <xf numFmtId="0" fontId="10" fillId="0" borderId="5" xfId="0" applyFont="1" applyBorder="1" applyAlignment="1">
      <alignment horizontal="righ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164" fontId="11" fillId="0" borderId="10" xfId="0" applyNumberFormat="1" applyFont="1" applyBorder="1" applyProtection="1">
      <protection locked="0"/>
    </xf>
    <xf numFmtId="164" fontId="11" fillId="0" borderId="11" xfId="0" applyNumberFormat="1" applyFont="1" applyBorder="1" applyProtection="1">
      <protection locked="0"/>
    </xf>
    <xf numFmtId="0" fontId="11" fillId="0" borderId="12" xfId="0" applyFont="1" applyBorder="1" applyAlignment="1">
      <alignment horizontal="center"/>
    </xf>
    <xf numFmtId="0" fontId="11" fillId="0" borderId="13" xfId="0" applyFont="1" applyBorder="1"/>
    <xf numFmtId="164" fontId="11" fillId="0" borderId="13" xfId="0" applyNumberFormat="1" applyFont="1" applyBorder="1" applyProtection="1">
      <protection locked="0"/>
    </xf>
    <xf numFmtId="164" fontId="11" fillId="0" borderId="14" xfId="0" applyNumberFormat="1" applyFont="1" applyBorder="1" applyProtection="1">
      <protection locked="0"/>
    </xf>
    <xf numFmtId="0" fontId="10" fillId="0" borderId="15" xfId="0" applyFont="1" applyBorder="1" applyAlignment="1">
      <alignment horizontal="center"/>
    </xf>
    <xf numFmtId="0" fontId="11" fillId="0" borderId="16" xfId="0" applyFont="1" applyBorder="1"/>
    <xf numFmtId="164" fontId="10" fillId="0" borderId="16" xfId="0" applyNumberFormat="1" applyFont="1" applyBorder="1"/>
    <xf numFmtId="164" fontId="10" fillId="0" borderId="17" xfId="0" applyNumberFormat="1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164" fontId="10" fillId="0" borderId="19" xfId="0" applyNumberFormat="1" applyFont="1" applyBorder="1"/>
    <xf numFmtId="164" fontId="10" fillId="0" borderId="20" xfId="0" applyNumberFormat="1" applyFont="1" applyBorder="1"/>
    <xf numFmtId="0" fontId="10" fillId="0" borderId="12" xfId="0" applyFont="1" applyBorder="1"/>
    <xf numFmtId="0" fontId="11" fillId="0" borderId="21" xfId="0" applyFont="1" applyBorder="1"/>
    <xf numFmtId="0" fontId="11" fillId="0" borderId="12" xfId="0" applyFont="1" applyBorder="1"/>
    <xf numFmtId="0" fontId="10" fillId="0" borderId="22" xfId="0" applyFont="1" applyBorder="1" applyAlignment="1">
      <alignment horizontal="right"/>
    </xf>
    <xf numFmtId="164" fontId="11" fillId="0" borderId="23" xfId="0" applyNumberFormat="1" applyFont="1" applyBorder="1"/>
    <xf numFmtId="0" fontId="11" fillId="4" borderId="24" xfId="0" applyFont="1" applyFill="1" applyBorder="1"/>
    <xf numFmtId="0" fontId="11" fillId="4" borderId="25" xfId="0" applyFont="1" applyFill="1" applyBorder="1"/>
    <xf numFmtId="0" fontId="11" fillId="4" borderId="26" xfId="0" applyFont="1" applyFill="1" applyBorder="1"/>
    <xf numFmtId="0" fontId="14" fillId="0" borderId="0" xfId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ocurement.ohio.gov/page.aspx/en/ctr/contract_manage/746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G7" sqref="G7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7" x14ac:dyDescent="0.2">
      <c r="A1" s="10"/>
      <c r="B1" s="10"/>
      <c r="C1" s="11" t="s">
        <v>0</v>
      </c>
      <c r="D1" s="11"/>
      <c r="E1" s="11"/>
      <c r="F1" s="11"/>
    </row>
    <row r="2" spans="1:7" x14ac:dyDescent="0.2">
      <c r="A2" s="10"/>
      <c r="B2" s="10"/>
      <c r="C2" s="10"/>
      <c r="D2" s="10"/>
      <c r="E2" s="10"/>
      <c r="F2" s="10"/>
    </row>
    <row r="3" spans="1:7" x14ac:dyDescent="0.2">
      <c r="A3" s="10"/>
      <c r="B3" s="10"/>
      <c r="C3" s="10"/>
      <c r="D3" s="10"/>
      <c r="E3" s="10"/>
      <c r="F3" s="10"/>
    </row>
    <row r="4" spans="1:7" x14ac:dyDescent="0.2">
      <c r="A4" s="10"/>
      <c r="B4" s="10"/>
      <c r="C4" s="10"/>
      <c r="D4" s="10"/>
      <c r="E4" s="10"/>
      <c r="F4" s="10"/>
    </row>
    <row r="5" spans="1:7" x14ac:dyDescent="0.2">
      <c r="A5" s="10"/>
      <c r="B5" s="10"/>
      <c r="C5" s="12" t="s">
        <v>1</v>
      </c>
      <c r="D5" s="12"/>
      <c r="E5" s="12"/>
      <c r="F5" s="12"/>
    </row>
    <row r="6" spans="1:7" x14ac:dyDescent="0.2">
      <c r="A6" s="10"/>
      <c r="B6" s="10"/>
      <c r="C6" s="10"/>
      <c r="D6" s="10"/>
      <c r="E6" s="10"/>
      <c r="F6" s="1" t="s">
        <v>2</v>
      </c>
      <c r="G6" s="49">
        <v>44566</v>
      </c>
    </row>
    <row r="7" spans="1:7" x14ac:dyDescent="0.2">
      <c r="A7" s="4" t="s">
        <v>48</v>
      </c>
      <c r="B7" s="3" t="s">
        <v>3</v>
      </c>
      <c r="C7" s="4" t="s">
        <v>4</v>
      </c>
      <c r="D7" s="4" t="s">
        <v>5</v>
      </c>
    </row>
    <row r="8" spans="1:7" x14ac:dyDescent="0.2">
      <c r="A8"/>
      <c r="B8" s="5" t="s">
        <v>6</v>
      </c>
    </row>
    <row r="9" spans="1:7" x14ac:dyDescent="0.2">
      <c r="A9"/>
      <c r="B9" s="5" t="s">
        <v>7</v>
      </c>
      <c r="C9" s="6" t="s">
        <v>8</v>
      </c>
    </row>
    <row r="10" spans="1:7" x14ac:dyDescent="0.2">
      <c r="A10"/>
      <c r="B10" s="5" t="s">
        <v>9</v>
      </c>
      <c r="C10" s="6" t="s">
        <v>10</v>
      </c>
    </row>
    <row r="11" spans="1:7" x14ac:dyDescent="0.2">
      <c r="A11"/>
      <c r="B11" s="7" t="s">
        <v>11</v>
      </c>
    </row>
    <row r="12" spans="1:7" x14ac:dyDescent="0.2">
      <c r="A12" s="8" t="s">
        <v>4</v>
      </c>
    </row>
    <row r="13" spans="1:7" x14ac:dyDescent="0.2">
      <c r="A13"/>
      <c r="B13" s="5" t="s">
        <v>12</v>
      </c>
      <c r="C13" s="5" t="s">
        <v>13</v>
      </c>
      <c r="D13" s="5" t="s">
        <v>14</v>
      </c>
    </row>
    <row r="14" spans="1:7" x14ac:dyDescent="0.2">
      <c r="A14" s="6" t="s">
        <v>15</v>
      </c>
      <c r="B14" s="9" t="s">
        <v>15</v>
      </c>
      <c r="C14" s="5" t="s">
        <v>16</v>
      </c>
      <c r="D14" s="48" t="s">
        <v>49</v>
      </c>
    </row>
    <row r="15" spans="1:7" x14ac:dyDescent="0.2">
      <c r="A15" s="6" t="s">
        <v>17</v>
      </c>
      <c r="B15" s="6" t="s">
        <v>17</v>
      </c>
    </row>
    <row r="16" spans="1:7" x14ac:dyDescent="0.2">
      <c r="A16" s="6" t="s">
        <v>18</v>
      </c>
      <c r="B16" s="6" t="s">
        <v>18</v>
      </c>
    </row>
    <row r="17" spans="1:2" x14ac:dyDescent="0.2">
      <c r="A17" s="6" t="s">
        <v>19</v>
      </c>
      <c r="B17" s="6" t="s">
        <v>19</v>
      </c>
    </row>
    <row r="18" spans="1:2" x14ac:dyDescent="0.2">
      <c r="A18" s="6" t="s">
        <v>20</v>
      </c>
      <c r="B18" s="6" t="s">
        <v>20</v>
      </c>
    </row>
    <row r="19" spans="1:2" x14ac:dyDescent="0.2">
      <c r="A19" s="6" t="s">
        <v>21</v>
      </c>
    </row>
    <row r="20" spans="1:2" x14ac:dyDescent="0.2">
      <c r="A20" s="6" t="s">
        <v>22</v>
      </c>
    </row>
    <row r="21" spans="1:2" x14ac:dyDescent="0.2">
      <c r="A21"/>
      <c r="B21" s="9" t="s">
        <v>15</v>
      </c>
    </row>
  </sheetData>
  <mergeCells count="5">
    <mergeCell ref="A1:B6"/>
    <mergeCell ref="C1:F1"/>
    <mergeCell ref="C2:F4"/>
    <mergeCell ref="C5:F5"/>
    <mergeCell ref="C6:E6"/>
  </mergeCells>
  <phoneticPr fontId="0" type="noConversion"/>
  <hyperlinks>
    <hyperlink ref="D14" r:id="rId1" xr:uid="{6C4EFE2D-C08E-4D19-A7FE-A44C5CC01377}"/>
  </hyperlinks>
  <pageMargins left="0.25" right="0.25" top="1" bottom="1" header="0.5" footer="0.5"/>
  <pageSetup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D1A0-CB80-49BC-9B94-EC9DDD69B2E1}">
  <dimension ref="A1:D25"/>
  <sheetViews>
    <sheetView workbookViewId="0">
      <selection activeCell="E9" sqref="E9"/>
    </sheetView>
  </sheetViews>
  <sheetFormatPr defaultRowHeight="15" x14ac:dyDescent="0.2"/>
  <cols>
    <col min="1" max="1" width="23.7109375" style="16" customWidth="1"/>
    <col min="2" max="2" width="44" style="16" customWidth="1"/>
    <col min="3" max="3" width="21.140625" style="16" customWidth="1"/>
    <col min="4" max="4" width="38.85546875" style="16" customWidth="1"/>
    <col min="5" max="256" width="67.7109375" style="16" customWidth="1"/>
    <col min="257" max="16384" width="9.140625" style="16"/>
  </cols>
  <sheetData>
    <row r="1" spans="1:4" ht="15.75" x14ac:dyDescent="0.2">
      <c r="A1" s="13" t="s">
        <v>23</v>
      </c>
      <c r="B1" s="14"/>
      <c r="C1" s="14"/>
      <c r="D1" s="15"/>
    </row>
    <row r="2" spans="1:4" ht="15.75" x14ac:dyDescent="0.2">
      <c r="A2" s="17" t="s">
        <v>24</v>
      </c>
      <c r="B2" s="18" t="s">
        <v>25</v>
      </c>
      <c r="C2" s="19"/>
      <c r="D2" s="20"/>
    </row>
    <row r="3" spans="1:4" ht="15.75" x14ac:dyDescent="0.2">
      <c r="A3" s="21" t="s">
        <v>26</v>
      </c>
      <c r="B3" s="22" t="s">
        <v>27</v>
      </c>
      <c r="C3" s="22" t="s">
        <v>28</v>
      </c>
      <c r="D3" s="23" t="s">
        <v>29</v>
      </c>
    </row>
    <row r="4" spans="1:4" x14ac:dyDescent="0.2">
      <c r="A4" s="24">
        <v>1</v>
      </c>
      <c r="B4" s="25" t="s">
        <v>30</v>
      </c>
      <c r="C4" s="26">
        <v>66460.02</v>
      </c>
      <c r="D4" s="27">
        <v>61287.43</v>
      </c>
    </row>
    <row r="5" spans="1:4" ht="15.75" thickBot="1" x14ac:dyDescent="0.25">
      <c r="A5" s="28" t="s">
        <v>31</v>
      </c>
      <c r="B5" s="29" t="s">
        <v>32</v>
      </c>
      <c r="C5" s="30">
        <v>17400</v>
      </c>
      <c r="D5" s="31">
        <v>17400</v>
      </c>
    </row>
    <row r="6" spans="1:4" ht="16.5" thickBot="1" x14ac:dyDescent="0.3">
      <c r="A6" s="32" t="s">
        <v>33</v>
      </c>
      <c r="B6" s="33" t="s">
        <v>34</v>
      </c>
      <c r="C6" s="34">
        <f>C4-C5</f>
        <v>49060.020000000004</v>
      </c>
      <c r="D6" s="35">
        <f>D4-D5</f>
        <v>43887.43</v>
      </c>
    </row>
    <row r="7" spans="1:4" ht="15.75" thickTop="1" x14ac:dyDescent="0.2">
      <c r="A7" s="28">
        <v>2</v>
      </c>
      <c r="B7" s="29" t="s">
        <v>35</v>
      </c>
      <c r="C7" s="30">
        <v>87089.24</v>
      </c>
      <c r="D7" s="31">
        <v>81341.7</v>
      </c>
    </row>
    <row r="8" spans="1:4" ht="15.75" thickBot="1" x14ac:dyDescent="0.25">
      <c r="A8" s="28" t="s">
        <v>31</v>
      </c>
      <c r="B8" s="29" t="s">
        <v>32</v>
      </c>
      <c r="C8" s="30">
        <v>21600</v>
      </c>
      <c r="D8" s="31">
        <v>21600</v>
      </c>
    </row>
    <row r="9" spans="1:4" ht="16.5" thickBot="1" x14ac:dyDescent="0.3">
      <c r="A9" s="32" t="s">
        <v>33</v>
      </c>
      <c r="B9" s="33" t="s">
        <v>36</v>
      </c>
      <c r="C9" s="34">
        <f>C7-C8</f>
        <v>65489.240000000005</v>
      </c>
      <c r="D9" s="35">
        <f>D7-D8</f>
        <v>59741.7</v>
      </c>
    </row>
    <row r="10" spans="1:4" ht="15.75" thickTop="1" x14ac:dyDescent="0.2">
      <c r="A10" s="28">
        <v>3</v>
      </c>
      <c r="B10" s="29" t="s">
        <v>37</v>
      </c>
      <c r="C10" s="30">
        <v>87089.24</v>
      </c>
      <c r="D10" s="31">
        <v>81341.7</v>
      </c>
    </row>
    <row r="11" spans="1:4" ht="15.75" thickBot="1" x14ac:dyDescent="0.25">
      <c r="A11" s="28" t="s">
        <v>31</v>
      </c>
      <c r="B11" s="29" t="s">
        <v>32</v>
      </c>
      <c r="C11" s="30">
        <v>21600</v>
      </c>
      <c r="D11" s="31">
        <v>21600</v>
      </c>
    </row>
    <row r="12" spans="1:4" ht="16.5" thickBot="1" x14ac:dyDescent="0.3">
      <c r="A12" s="32" t="s">
        <v>33</v>
      </c>
      <c r="B12" s="33" t="s">
        <v>38</v>
      </c>
      <c r="C12" s="34">
        <f>C10-C11</f>
        <v>65489.240000000005</v>
      </c>
      <c r="D12" s="35">
        <f>D10-D11</f>
        <v>59741.7</v>
      </c>
    </row>
    <row r="13" spans="1:4" ht="15.75" thickTop="1" x14ac:dyDescent="0.2">
      <c r="A13" s="24">
        <v>4</v>
      </c>
      <c r="B13" s="25" t="s">
        <v>39</v>
      </c>
      <c r="C13" s="30">
        <v>87089.24</v>
      </c>
      <c r="D13" s="31">
        <v>81341.7</v>
      </c>
    </row>
    <row r="14" spans="1:4" ht="15.75" thickBot="1" x14ac:dyDescent="0.25">
      <c r="A14" s="28" t="s">
        <v>31</v>
      </c>
      <c r="B14" s="29" t="s">
        <v>32</v>
      </c>
      <c r="C14" s="30">
        <v>21600</v>
      </c>
      <c r="D14" s="31">
        <v>21600</v>
      </c>
    </row>
    <row r="15" spans="1:4" ht="16.5" thickBot="1" x14ac:dyDescent="0.3">
      <c r="A15" s="32" t="s">
        <v>33</v>
      </c>
      <c r="B15" s="33" t="s">
        <v>40</v>
      </c>
      <c r="C15" s="34">
        <f>C13-C14</f>
        <v>65489.240000000005</v>
      </c>
      <c r="D15" s="35">
        <f>D13-D14</f>
        <v>59741.7</v>
      </c>
    </row>
    <row r="16" spans="1:4" ht="15.75" thickTop="1" x14ac:dyDescent="0.2">
      <c r="A16" s="24">
        <v>5</v>
      </c>
      <c r="B16" s="25" t="s">
        <v>41</v>
      </c>
      <c r="C16" s="30">
        <v>87089.24</v>
      </c>
      <c r="D16" s="31">
        <v>81341.7</v>
      </c>
    </row>
    <row r="17" spans="1:4" ht="15.75" thickBot="1" x14ac:dyDescent="0.25">
      <c r="A17" s="28" t="s">
        <v>31</v>
      </c>
      <c r="B17" s="29" t="s">
        <v>32</v>
      </c>
      <c r="C17" s="30">
        <v>21600</v>
      </c>
      <c r="D17" s="31">
        <v>21600</v>
      </c>
    </row>
    <row r="18" spans="1:4" ht="16.5" thickBot="1" x14ac:dyDescent="0.3">
      <c r="A18" s="32" t="s">
        <v>33</v>
      </c>
      <c r="B18" s="33" t="s">
        <v>42</v>
      </c>
      <c r="C18" s="34">
        <f>C16-C17</f>
        <v>65489.240000000005</v>
      </c>
      <c r="D18" s="35">
        <f>D16-D17</f>
        <v>59741.7</v>
      </c>
    </row>
    <row r="19" spans="1:4" ht="15.75" thickTop="1" x14ac:dyDescent="0.2">
      <c r="A19" s="24">
        <v>6</v>
      </c>
      <c r="B19" s="25" t="s">
        <v>43</v>
      </c>
      <c r="C19" s="26">
        <v>131003.89</v>
      </c>
      <c r="D19" s="27">
        <v>123532.46</v>
      </c>
    </row>
    <row r="20" spans="1:4" ht="15.75" thickBot="1" x14ac:dyDescent="0.25">
      <c r="A20" s="28" t="s">
        <v>31</v>
      </c>
      <c r="B20" s="29" t="s">
        <v>32</v>
      </c>
      <c r="C20" s="30">
        <v>27100</v>
      </c>
      <c r="D20" s="31">
        <v>27100</v>
      </c>
    </row>
    <row r="21" spans="1:4" ht="16.5" thickBot="1" x14ac:dyDescent="0.3">
      <c r="A21" s="32" t="s">
        <v>33</v>
      </c>
      <c r="B21" s="33" t="s">
        <v>44</v>
      </c>
      <c r="C21" s="34">
        <f>C19-C20</f>
        <v>103903.89</v>
      </c>
      <c r="D21" s="35">
        <f>D19-D20</f>
        <v>96432.46</v>
      </c>
    </row>
    <row r="22" spans="1:4" ht="17.25" thickTop="1" thickBot="1" x14ac:dyDescent="0.3">
      <c r="A22" s="36">
        <v>7</v>
      </c>
      <c r="B22" s="37" t="s">
        <v>45</v>
      </c>
      <c r="C22" s="38">
        <f>C6+C9+C12+C15+C18+C21</f>
        <v>414920.87</v>
      </c>
      <c r="D22" s="39">
        <f>D6+D9+D12+D15+D18+D21</f>
        <v>379286.69000000006</v>
      </c>
    </row>
    <row r="23" spans="1:4" ht="16.5" thickTop="1" x14ac:dyDescent="0.25">
      <c r="A23" s="40" t="s">
        <v>46</v>
      </c>
      <c r="D23" s="41"/>
    </row>
    <row r="24" spans="1:4" ht="15.75" x14ac:dyDescent="0.25">
      <c r="A24" s="42"/>
      <c r="C24" s="43" t="s">
        <v>47</v>
      </c>
      <c r="D24" s="44">
        <f>C22+D22</f>
        <v>794207.56</v>
      </c>
    </row>
    <row r="25" spans="1:4" x14ac:dyDescent="0.2">
      <c r="A25" s="45"/>
      <c r="B25" s="46"/>
      <c r="C25" s="46"/>
      <c r="D25" s="47"/>
    </row>
  </sheetData>
  <sheetProtection algorithmName="SHA-512" hashValue="l8FAjoqTNjiYWPGlPIisf43irrhe30HOefMA0i9UEUwECEeOAg8HGOtlmDjVLFLFGTgGCcp1gTfEeaK3J7fKKg==" saltValue="P1dAzn95fizDWdbbCKUWBA==" spinCount="100000" sheet="1"/>
  <mergeCells count="2">
    <mergeCell ref="A1:D1"/>
    <mergeCell ref="B2:D2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B8C94E-0463-4C90-A868-716BD0F5FDCA}"/>
</file>

<file path=customXml/itemProps2.xml><?xml version="1.0" encoding="utf-8"?>
<ds:datastoreItem xmlns:ds="http://schemas.openxmlformats.org/officeDocument/2006/customXml" ds:itemID="{FDD0F2A0-B2E2-4E74-AA7B-8ED818E8A312}"/>
</file>

<file path=customXml/itemProps3.xml><?xml version="1.0" encoding="utf-8"?>
<ds:datastoreItem xmlns:ds="http://schemas.openxmlformats.org/officeDocument/2006/customXml" ds:itemID="{7305391E-0CB2-4926-815A-A793B3350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Nicholas Krafft</cp:lastModifiedBy>
  <cp:lastPrinted>2007-08-08T19:51:24Z</cp:lastPrinted>
  <dcterms:created xsi:type="dcterms:W3CDTF">2007-08-02T15:38:38Z</dcterms:created>
  <dcterms:modified xsi:type="dcterms:W3CDTF">2022-01-06T14:08:14Z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