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PURCHASING\FY 2021\114-21\"/>
    </mc:Choice>
  </mc:AlternateContent>
  <xr:revisionPtr revIDLastSave="0" documentId="8_{7042B3B3-8091-44BE-84D0-41B0A0957D9F}" xr6:coauthVersionLast="45" xr6:coauthVersionMax="45" xr10:uidLastSave="{00000000-0000-0000-0000-000000000000}"/>
  <bookViews>
    <workbookView xWindow="-110" yWindow="-110" windowWidth="19420" windowHeight="10420" tabRatio="847" xr2:uid="{00000000-000D-0000-FFFF-FFFF00000000}"/>
  </bookViews>
  <sheets>
    <sheet name="Vendors" sheetId="16" r:id="rId1"/>
    <sheet name="References" sheetId="2" r:id="rId2"/>
    <sheet name="Vendor Contacts" sheetId="3" r:id="rId3"/>
    <sheet name="D1 Labor Rates" sheetId="9" r:id="rId4"/>
    <sheet name="D1 Equipment Rates" sheetId="10" r:id="rId5"/>
    <sheet name="D2 Labor Rates" sheetId="7" r:id="rId6"/>
    <sheet name="D2 Equipment Rates" sheetId="8" r:id="rId7"/>
    <sheet name="D6 Labor Rates" sheetId="14" r:id="rId8"/>
    <sheet name="D6 Equipment Rates" sheetId="15" r:id="rId9"/>
    <sheet name="D7 Labor Rates" sheetId="11" r:id="rId10"/>
    <sheet name="D7 Equipment Rates" sheetId="12" r:id="rId11"/>
    <sheet name="D8 Labor Rates" sheetId="5" r:id="rId12"/>
    <sheet name="D8 Equipment Rates" sheetId="6" r:id="rId13"/>
    <sheet name="General Maintenance Worksheet" sheetId="13"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3" i="2" l="1"/>
  <c r="B51" i="3" s="1"/>
  <c r="B46" i="2"/>
  <c r="B44" i="3" s="1"/>
  <c r="B39" i="2"/>
  <c r="B36" i="3" s="1"/>
  <c r="B32" i="2"/>
  <c r="B30" i="3" s="1"/>
  <c r="B25" i="2"/>
  <c r="D82" i="8" s="1"/>
  <c r="B3" i="2"/>
  <c r="B11" i="2"/>
  <c r="D3" i="8" s="1"/>
  <c r="D19" i="14" l="1"/>
  <c r="D257" i="15"/>
  <c r="D5" i="11"/>
  <c r="D20" i="11"/>
  <c r="D19" i="9"/>
  <c r="D47" i="14"/>
  <c r="D33" i="5"/>
  <c r="D3" i="6"/>
  <c r="D28" i="6"/>
  <c r="D122" i="8"/>
  <c r="D35" i="12"/>
  <c r="D3" i="12"/>
  <c r="D49" i="15"/>
  <c r="D28" i="12"/>
  <c r="D43" i="10"/>
  <c r="D264" i="15"/>
  <c r="D35" i="6"/>
  <c r="D5" i="5"/>
  <c r="D33" i="14"/>
  <c r="D19" i="5"/>
  <c r="D33" i="7"/>
  <c r="D35" i="11"/>
  <c r="B11" i="3"/>
  <c r="D5" i="9"/>
  <c r="B21" i="3"/>
  <c r="D3" i="10"/>
  <c r="D5" i="7"/>
  <c r="D19" i="7"/>
  <c r="D3" i="15"/>
  <c r="A1" i="15"/>
  <c r="D5" i="14"/>
  <c r="A1" i="14"/>
  <c r="F60" i="13" l="1"/>
  <c r="F59" i="13"/>
  <c r="F61" i="13" s="1"/>
  <c r="F55" i="13"/>
  <c r="D46" i="13"/>
  <c r="E46" i="13" s="1"/>
  <c r="F46" i="13" s="1"/>
  <c r="D45" i="13"/>
  <c r="E45" i="13" s="1"/>
  <c r="F45" i="13" s="1"/>
  <c r="D44" i="13"/>
  <c r="E44" i="13" s="1"/>
  <c r="F44" i="13" s="1"/>
  <c r="D43" i="13"/>
  <c r="E43" i="13" s="1"/>
  <c r="F43" i="13" s="1"/>
  <c r="D42" i="13"/>
  <c r="E42" i="13" s="1"/>
  <c r="F42" i="13" s="1"/>
  <c r="D41" i="13"/>
  <c r="E41" i="13" s="1"/>
  <c r="F41" i="13" s="1"/>
  <c r="D40" i="13"/>
  <c r="E40" i="13" s="1"/>
  <c r="F40" i="13" s="1"/>
  <c r="D39" i="13"/>
  <c r="E39" i="13" s="1"/>
  <c r="F39" i="13" s="1"/>
  <c r="D38" i="13"/>
  <c r="E38" i="13" s="1"/>
  <c r="F38" i="13" s="1"/>
  <c r="D37" i="13"/>
  <c r="E37" i="13" s="1"/>
  <c r="F37" i="13" s="1"/>
  <c r="D36" i="13"/>
  <c r="E36" i="13" s="1"/>
  <c r="F36" i="13" s="1"/>
  <c r="D35" i="13"/>
  <c r="E35" i="13" s="1"/>
  <c r="F35" i="13" s="1"/>
  <c r="D34" i="13"/>
  <c r="E34" i="13" s="1"/>
  <c r="F34" i="13" s="1"/>
  <c r="D33" i="13"/>
  <c r="E33" i="13" s="1"/>
  <c r="F33" i="13" s="1"/>
  <c r="D32" i="13"/>
  <c r="E32" i="13" s="1"/>
  <c r="F32" i="13" s="1"/>
  <c r="D31" i="13"/>
  <c r="E31" i="13" s="1"/>
  <c r="F31" i="13" s="1"/>
  <c r="F23" i="13"/>
  <c r="F27" i="13" s="1"/>
  <c r="F18" i="13"/>
  <c r="F17" i="13"/>
  <c r="F16" i="13"/>
  <c r="F15" i="13"/>
  <c r="D11" i="13"/>
  <c r="F10" i="13"/>
  <c r="F9" i="13"/>
  <c r="F8" i="13"/>
  <c r="F7" i="13"/>
  <c r="F6" i="13"/>
  <c r="F5" i="13"/>
  <c r="F4" i="13"/>
  <c r="F3" i="13"/>
  <c r="F19" i="13" l="1"/>
  <c r="F11" i="13"/>
  <c r="F47" i="13"/>
  <c r="F63" i="13"/>
  <c r="D47" i="13"/>
  <c r="A1" i="12" l="1"/>
  <c r="A1" i="11"/>
  <c r="A1" i="10"/>
  <c r="A1" i="9"/>
  <c r="A1" i="8"/>
  <c r="A1" i="7" l="1"/>
  <c r="A1" i="6" l="1"/>
  <c r="A1" i="5"/>
  <c r="B3" i="3" l="1"/>
  <c r="A1" i="3"/>
</calcChain>
</file>

<file path=xl/sharedStrings.xml><?xml version="1.0" encoding="utf-8"?>
<sst xmlns="http://schemas.openxmlformats.org/spreadsheetml/2006/main" count="2024" uniqueCount="604">
  <si>
    <t>Vendor Name:</t>
  </si>
  <si>
    <t>Vendor References</t>
  </si>
  <si>
    <t>Name</t>
  </si>
  <si>
    <t>Email Address</t>
  </si>
  <si>
    <t>Organization</t>
  </si>
  <si>
    <t>Address</t>
  </si>
  <si>
    <t>Telephone Number</t>
  </si>
  <si>
    <t>Apprentice Electrician</t>
  </si>
  <si>
    <t>Plasterer</t>
  </si>
  <si>
    <t>Plumber</t>
  </si>
  <si>
    <t>Painter</t>
  </si>
  <si>
    <t>Supervisor</t>
  </si>
  <si>
    <t>Iron Worker</t>
  </si>
  <si>
    <t>Mason</t>
  </si>
  <si>
    <t>Cement Finisher</t>
  </si>
  <si>
    <t>Laborer</t>
  </si>
  <si>
    <t>Roofer</t>
  </si>
  <si>
    <t>Construction Discipline</t>
  </si>
  <si>
    <t>Finish Carpenter</t>
  </si>
  <si>
    <t>Journeyman Electrician</t>
  </si>
  <si>
    <t>Heavy Equipment Operator</t>
  </si>
  <si>
    <t>Item Number</t>
  </si>
  <si>
    <t>All parts supplied by the vendor shall be considered "on contract".  The Department will pay the awarded vendor the actual cost for all parts utilized in the performance of this contract, plus the vendor specified markup not to exceed 15%</t>
  </si>
  <si>
    <t>Parts % Markup (no more than 15%)</t>
  </si>
  <si>
    <t>Position/Function</t>
  </si>
  <si>
    <t>Alternate/Other Telephone Number</t>
  </si>
  <si>
    <t>Vendor Contacts</t>
  </si>
  <si>
    <t xml:space="preserve">These wage rates are applicable to projects with a total cost of less than $75,000 </t>
  </si>
  <si>
    <t>See Section 7.5 of the Specifications for payment of State Prevailing Wages for projects with a total cost over $75,000</t>
  </si>
  <si>
    <t>County Where Equipment Will Be Utilized</t>
  </si>
  <si>
    <t>Equipment Description</t>
  </si>
  <si>
    <t>EQUPMENT RATES INCLUDING MOBILIZATION WITHOUT OPERATOR</t>
  </si>
  <si>
    <t>Hourly</t>
  </si>
  <si>
    <t>Daily</t>
  </si>
  <si>
    <t>Weekly</t>
  </si>
  <si>
    <t>DISTRICT 2 VENDOR OWNED EQUIPMENT RATES</t>
  </si>
  <si>
    <t>ITEM 14</t>
  </si>
  <si>
    <t>ITEM 15</t>
  </si>
  <si>
    <t>% of Bid Rates for Overhead</t>
  </si>
  <si>
    <t>For projects subject to prevailing wages, the vendor shall pay the awarded vendor the appropriate prevailing wage rate plus the % of bid rates allotted for Overhead</t>
  </si>
  <si>
    <t>Butler County Standard Wage Rate</t>
  </si>
  <si>
    <t>Clermont County Standard Wage Rate</t>
  </si>
  <si>
    <t>Clinton County Standard Wage Rate</t>
  </si>
  <si>
    <t>Greene County Standard Wage Rate</t>
  </si>
  <si>
    <t>Hamilton County Standard Wage Rate</t>
  </si>
  <si>
    <t>Montgomery County Standard Wage Rate</t>
  </si>
  <si>
    <t>Preble County Standard Wage Rate</t>
  </si>
  <si>
    <t>Warren County Standard Wage Rate</t>
  </si>
  <si>
    <t>BUTLER</t>
  </si>
  <si>
    <t>CLERMONT</t>
  </si>
  <si>
    <t>CLINTON</t>
  </si>
  <si>
    <t>GREENE</t>
  </si>
  <si>
    <t>HAMILTON</t>
  </si>
  <si>
    <t>MONTGOMERY</t>
  </si>
  <si>
    <t>PREBLE</t>
  </si>
  <si>
    <t>WARREN</t>
  </si>
  <si>
    <t>Submit below the the name, email address, organization name, address, telephone numbers of at least three (3) references with whom they have provided public improvement and emergency maintenance and/or repairs to in the last five (5) years (see Section 11 of the Specifications).</t>
  </si>
  <si>
    <t>Fulton County Standard Wage Rate</t>
  </si>
  <si>
    <t>Henry County Standard Wage Rate</t>
  </si>
  <si>
    <t>Lucas County Standard Wage Rate</t>
  </si>
  <si>
    <t>Ottawa County Standard Wage Rate</t>
  </si>
  <si>
    <t>Sandusky County Standard Wage Rate</t>
  </si>
  <si>
    <t>Seneca County Standard Wage Rate</t>
  </si>
  <si>
    <t>Williams County Standard Wage Rate</t>
  </si>
  <si>
    <t>Wood County Standard Wage Rate</t>
  </si>
  <si>
    <t>DISTRICT 8 VENDOR OWNED EQUIPMENT RATES</t>
  </si>
  <si>
    <t>FULTON</t>
  </si>
  <si>
    <t>HENRY</t>
  </si>
  <si>
    <t>LUCAS</t>
  </si>
  <si>
    <t>OTTAWA</t>
  </si>
  <si>
    <t>SANDUSKY</t>
  </si>
  <si>
    <t>SENECA</t>
  </si>
  <si>
    <t>WILLIAMS</t>
  </si>
  <si>
    <t>WOOD</t>
  </si>
  <si>
    <t>Allen County Standard Wage Rate</t>
  </si>
  <si>
    <t>Defiance County Standard Wage Rate</t>
  </si>
  <si>
    <t>Hancock County  Standard Wage Rate</t>
  </si>
  <si>
    <t>Hardin County Standard Wage Rate</t>
  </si>
  <si>
    <t>Paulding County Standard Wage Rate</t>
  </si>
  <si>
    <t>Putnam County Standard Wage Rate</t>
  </si>
  <si>
    <t>Van Wert County Standard Wage Rate</t>
  </si>
  <si>
    <t>Wyandot County Standard Wage Rate</t>
  </si>
  <si>
    <t>ALLEN</t>
  </si>
  <si>
    <t>DEFIANCE</t>
  </si>
  <si>
    <t>HANCOCK</t>
  </si>
  <si>
    <t>HARDIN</t>
  </si>
  <si>
    <t>PAULDING</t>
  </si>
  <si>
    <t>PUTNAM</t>
  </si>
  <si>
    <t>VAN WERT</t>
  </si>
  <si>
    <t>WYANDOT</t>
  </si>
  <si>
    <t>DISTRICT 1 VENDOR OWNED EQUIPMENT RATES</t>
  </si>
  <si>
    <t>Auglaize County Standard Wage Rate</t>
  </si>
  <si>
    <t>Champaign County Standard Wage Rate</t>
  </si>
  <si>
    <t>Clark County  Standard Wage Rate</t>
  </si>
  <si>
    <t>Darke County Standard Wage Rate</t>
  </si>
  <si>
    <t>Logan County Standard Wage Rate</t>
  </si>
  <si>
    <t>Mercer County Standard Wage Rate</t>
  </si>
  <si>
    <t>Miami County Standard Wage Rate</t>
  </si>
  <si>
    <t>Shelby County Standard Wage Rate</t>
  </si>
  <si>
    <t>DISTRICT 7 VENDOR OWNED EQUIPMENT RATES</t>
  </si>
  <si>
    <t>AUGLAIZE</t>
  </si>
  <si>
    <t>CHAMPAIGN</t>
  </si>
  <si>
    <t>CLARK</t>
  </si>
  <si>
    <t>DARKE</t>
  </si>
  <si>
    <t>LOGAN</t>
  </si>
  <si>
    <t>MERCER</t>
  </si>
  <si>
    <t>MIAMI</t>
  </si>
  <si>
    <t>SHELBY</t>
  </si>
  <si>
    <t>District 8 Project Labor Rates and Material Markup Pricing</t>
  </si>
  <si>
    <t>District 7 Project Labor Rates and Material Markup Pricing</t>
  </si>
  <si>
    <t>District 2 Project Labor Rates and Material Markup Pricing</t>
  </si>
  <si>
    <t>District 1 Project Labor Rates and Material Markup Pricing</t>
  </si>
  <si>
    <t>Labor</t>
  </si>
  <si>
    <t>Hours</t>
  </si>
  <si>
    <t>Rate</t>
  </si>
  <si>
    <t>Total</t>
  </si>
  <si>
    <t>Total Labor</t>
  </si>
  <si>
    <t>Rented Equipment</t>
  </si>
  <si>
    <t>Total Cost</t>
  </si>
  <si>
    <t>Total Rented Equipment</t>
  </si>
  <si>
    <t>Owned Equipment</t>
  </si>
  <si>
    <t>Qty</t>
  </si>
  <si>
    <t>Total Owned Equipment</t>
  </si>
  <si>
    <t>Materials</t>
  </si>
  <si>
    <t>Markup %</t>
  </si>
  <si>
    <t>Cost</t>
  </si>
  <si>
    <t>Ext. Cost</t>
  </si>
  <si>
    <t>Markup $</t>
  </si>
  <si>
    <t>Total Materials</t>
  </si>
  <si>
    <t>Subcontractors</t>
  </si>
  <si>
    <t>Work</t>
  </si>
  <si>
    <t>Vendor</t>
  </si>
  <si>
    <t>Total Subcontractors</t>
  </si>
  <si>
    <t>Trip Charge</t>
  </si>
  <si>
    <t>Total Trip Charges</t>
  </si>
  <si>
    <t>TOTAL PROJECT AMOUNT</t>
  </si>
  <si>
    <t>DISTRICT 6 VENDOR OWNED EQUIPMENT RATES</t>
  </si>
  <si>
    <t>District 6 Project Labor Rates and Material Markup Pricing</t>
  </si>
  <si>
    <t>Delaware County Standard Wage Rate</t>
  </si>
  <si>
    <t>Fayette County Standard Wage Rate</t>
  </si>
  <si>
    <t>Franklin County  Standard Wage Rate</t>
  </si>
  <si>
    <t>Madison County Standard Wage Rate</t>
  </si>
  <si>
    <t>Marion County Standard Wage Rate</t>
  </si>
  <si>
    <t>Morrow County Standard Wage Rate</t>
  </si>
  <si>
    <t>Pickaway County Standard Wage Rate</t>
  </si>
  <si>
    <t>Union County Standard Wage Rate</t>
  </si>
  <si>
    <t>DELAWARE</t>
  </si>
  <si>
    <t>FAYETTE</t>
  </si>
  <si>
    <t>FRANKLIN</t>
  </si>
  <si>
    <t>MADISON</t>
  </si>
  <si>
    <t>MARION</t>
  </si>
  <si>
    <t>MORROW</t>
  </si>
  <si>
    <t>PICKAWAY</t>
  </si>
  <si>
    <t>UNION</t>
  </si>
  <si>
    <t>114-21 DISTRICT 1, DISTRICT 2, DISTRICT 6, DISTRICT 7 AND DISTRICT 8 GENERAL MAINTENANCE CONTRACT 09/08/2020</t>
  </si>
  <si>
    <t>STATE OF OHIO</t>
  </si>
  <si>
    <t>Director of Transportation</t>
  </si>
  <si>
    <t>Award Date</t>
  </si>
  <si>
    <t>Invitation</t>
  </si>
  <si>
    <t>114-21</t>
  </si>
  <si>
    <t>Multiple</t>
  </si>
  <si>
    <t>Opened</t>
  </si>
  <si>
    <t>Location</t>
  </si>
  <si>
    <t>Commodity</t>
  </si>
  <si>
    <t>General Maintenance</t>
  </si>
  <si>
    <t>Threshold</t>
  </si>
  <si>
    <t>Vendor Information</t>
  </si>
  <si>
    <t>Remit to Address</t>
  </si>
  <si>
    <t>Link to Bid</t>
  </si>
  <si>
    <t>2K General Company</t>
  </si>
  <si>
    <t>19 Gruber St.</t>
  </si>
  <si>
    <t>Delaware, OH 43015</t>
  </si>
  <si>
    <t>Andy Wyeth</t>
  </si>
  <si>
    <t>740-417-9195</t>
  </si>
  <si>
    <t xml:space="preserve">OAKS ID: </t>
  </si>
  <si>
    <t>andy.wyeth@2kgeneral.com</t>
  </si>
  <si>
    <t>AA Boos &amp; Sons, Inc.</t>
  </si>
  <si>
    <t>2015 Pickle Rd.</t>
  </si>
  <si>
    <t>Oregon, OH 43616</t>
  </si>
  <si>
    <t>John Wilson</t>
  </si>
  <si>
    <t>419-691-2329</t>
  </si>
  <si>
    <t>OAKS ID: 0000073469</t>
  </si>
  <si>
    <t>johnwilson@aaboos.com</t>
  </si>
  <si>
    <t>Midwest Contracting</t>
  </si>
  <si>
    <t>1428 Albon Rd.</t>
  </si>
  <si>
    <t>Holland, OH 43528</t>
  </si>
  <si>
    <t>Aaron Koder</t>
  </si>
  <si>
    <t>419-866-4560</t>
  </si>
  <si>
    <t>OAKS ID: 0000060732</t>
  </si>
  <si>
    <t>aaron.koder@midwest-contracting.com</t>
  </si>
  <si>
    <t>Perkins Carmack Construction, LLc.</t>
  </si>
  <si>
    <t>6005 Meijer Dr.</t>
  </si>
  <si>
    <t>Milford, OH 45150</t>
  </si>
  <si>
    <t>Terry Perkins</t>
  </si>
  <si>
    <t>513-248-4800</t>
  </si>
  <si>
    <t>OAKS ID: 0000142914</t>
  </si>
  <si>
    <t>terryperkins@perkinscarmack.com</t>
  </si>
  <si>
    <t>Robertson Construction Services Inc.</t>
  </si>
  <si>
    <t>1801 Thornwood Drive</t>
  </si>
  <si>
    <t>Heath, OH 43056</t>
  </si>
  <si>
    <t>Christian H. Robertson</t>
  </si>
  <si>
    <t>740-929-1000</t>
  </si>
  <si>
    <t>OAKS ID: 0000060804</t>
  </si>
  <si>
    <t>crobertson@robertsonconstruction.net</t>
  </si>
  <si>
    <t>Setterlin Building Co.</t>
  </si>
  <si>
    <t>560 Harmon Ave.</t>
  </si>
  <si>
    <t>Columbus, OH 43223</t>
  </si>
  <si>
    <t>Rick Martine</t>
  </si>
  <si>
    <t>614-459-7077</t>
  </si>
  <si>
    <t>OAKS ID: 0000043524</t>
  </si>
  <si>
    <t>r.martine@setterlin.com</t>
  </si>
  <si>
    <t>Weigandt Development, LTD.</t>
  </si>
  <si>
    <t>90 North Main St.</t>
  </si>
  <si>
    <t>Minster, OH 45865</t>
  </si>
  <si>
    <t>Dean Kemper</t>
  </si>
  <si>
    <t>419-628-3107</t>
  </si>
  <si>
    <t>OAKS ID: 0000151534</t>
  </si>
  <si>
    <t>weigandt@weigandtdevelopment.com</t>
  </si>
  <si>
    <t>Augst Lococo</t>
  </si>
  <si>
    <t>Cedar Fair Entertainment</t>
  </si>
  <si>
    <t>419-627-2276</t>
  </si>
  <si>
    <t>Dean Ball</t>
  </si>
  <si>
    <t>Key Bank</t>
  </si>
  <si>
    <t>567-249-6745</t>
  </si>
  <si>
    <t>Mark Halley</t>
  </si>
  <si>
    <t>Toledo Refining Company</t>
  </si>
  <si>
    <t>567-225-7141</t>
  </si>
  <si>
    <t>Paul Roadarmel</t>
  </si>
  <si>
    <t>St. Charles Hospital</t>
  </si>
  <si>
    <t>419-262-2320</t>
  </si>
  <si>
    <t>Doug Powell</t>
  </si>
  <si>
    <t>BP - Husky Refinery</t>
  </si>
  <si>
    <t>419-698-6200</t>
  </si>
  <si>
    <t>Jason Toth</t>
  </si>
  <si>
    <t>University of Toledo</t>
  </si>
  <si>
    <t>419-530-1418</t>
  </si>
  <si>
    <t>Jennifer Van Horn</t>
  </si>
  <si>
    <t>Toledo Zoo</t>
  </si>
  <si>
    <t>419-389-6403 x 3030</t>
  </si>
  <si>
    <t>Paul Toth</t>
  </si>
  <si>
    <t>Toledo-Lucas Co. Port Authority</t>
  </si>
  <si>
    <t>419-243-8251</t>
  </si>
  <si>
    <t>Yuri Osterhout</t>
  </si>
  <si>
    <t>ProMedica Health System</t>
  </si>
  <si>
    <t>567-585-8156</t>
  </si>
  <si>
    <t>Jim Shollenberger</t>
  </si>
  <si>
    <t>OmniSource Corporation</t>
  </si>
  <si>
    <t>419-535-8253</t>
  </si>
  <si>
    <t>Air Compressor - High Pressure</t>
  </si>
  <si>
    <t>Bobcat / Skidsteer</t>
  </si>
  <si>
    <t>Concrete Breaker Attachment</t>
  </si>
  <si>
    <t>Concrete Floor Saw</t>
  </si>
  <si>
    <t>Concrete Softcut Saw</t>
  </si>
  <si>
    <t>Concrete Troweling Machine</t>
  </si>
  <si>
    <t>Concrete Vibrator</t>
  </si>
  <si>
    <t>Core Drill</t>
  </si>
  <si>
    <t>Excavator</t>
  </si>
  <si>
    <t>Flat Bed Tamp</t>
  </si>
  <si>
    <t>Floor Scraper - Electric</t>
  </si>
  <si>
    <t>Gradall - All Terrain Forklift</t>
  </si>
  <si>
    <t>Heavy Equipment Trailer</t>
  </si>
  <si>
    <t>HEPA Machine</t>
  </si>
  <si>
    <t>Jack Hammer</t>
  </si>
  <si>
    <t>Mortar Mixer</t>
  </si>
  <si>
    <t>Partner Saw</t>
  </si>
  <si>
    <t>Power Buggy</t>
  </si>
  <si>
    <t>Power Washer</t>
  </si>
  <si>
    <t>Rebar Bender</t>
  </si>
  <si>
    <t>Rotary Chipping Hammer</t>
  </si>
  <si>
    <t>Tile Saw</t>
  </si>
  <si>
    <t xml:space="preserve">Truck - Dump </t>
  </si>
  <si>
    <t>Truck - Pick-up or Flatbed</t>
  </si>
  <si>
    <t>Welder</t>
  </si>
  <si>
    <t>-</t>
  </si>
  <si>
    <t>President / COO</t>
  </si>
  <si>
    <t>Jim Cousino</t>
  </si>
  <si>
    <t>jimcousino@aaboos.com</t>
  </si>
  <si>
    <t>419-466-1863</t>
  </si>
  <si>
    <t>Estimator / Manager</t>
  </si>
  <si>
    <t>John Willson</t>
  </si>
  <si>
    <t>johnwillson@aabos.com</t>
  </si>
  <si>
    <t>419-261-2366</t>
  </si>
  <si>
    <t>Project Superintendent</t>
  </si>
  <si>
    <t>Matt Willard</t>
  </si>
  <si>
    <t>mattwillard@aaboos.com</t>
  </si>
  <si>
    <t>419-461-6808</t>
  </si>
  <si>
    <t>General Superintendent</t>
  </si>
  <si>
    <t>Dan Price</t>
  </si>
  <si>
    <t>danprice@aaboos.com</t>
  </si>
  <si>
    <t>419-466-1861</t>
  </si>
  <si>
    <t>Safety Director</t>
  </si>
  <si>
    <t>Larry Nearhood</t>
  </si>
  <si>
    <t>larrynearhood@aaboos.com</t>
  </si>
  <si>
    <t>419-467-7159</t>
  </si>
  <si>
    <t>CFO</t>
  </si>
  <si>
    <t>Cheryl Koeniger</t>
  </si>
  <si>
    <t>cherylkoeniger@aaboos.com</t>
  </si>
  <si>
    <t>419-450-1755</t>
  </si>
  <si>
    <t>Accounts Receivable</t>
  </si>
  <si>
    <t>Jenny Klocek</t>
  </si>
  <si>
    <t>jennyklocek@aaboos.com</t>
  </si>
  <si>
    <t>734-347-1497</t>
  </si>
  <si>
    <t>Mark Hester</t>
  </si>
  <si>
    <t>mhester@bgsu.edu</t>
  </si>
  <si>
    <t>Bowling Green State University</t>
  </si>
  <si>
    <t>816 Poe Road, Bowling Green</t>
  </si>
  <si>
    <t>(419) 372-7686</t>
  </si>
  <si>
    <t>Howard Hillard</t>
  </si>
  <si>
    <t>howard.hillard@utoledo.edu</t>
  </si>
  <si>
    <t>3000 Arlington Ave., Toledo</t>
  </si>
  <si>
    <t>(419) 383-5711</t>
  </si>
  <si>
    <t>Mark Drennan</t>
  </si>
  <si>
    <t>Mdrennen@co.lucas.oh.us</t>
  </si>
  <si>
    <t>Lucas County Ohio</t>
  </si>
  <si>
    <t>1049 S. McCord Rd., Holland</t>
  </si>
  <si>
    <t>(419) 214-2860</t>
  </si>
  <si>
    <t>President</t>
  </si>
  <si>
    <t>(419) 866-4560 x 1005</t>
  </si>
  <si>
    <t>Senior Estimator</t>
  </si>
  <si>
    <t>Ruben Fuerst</t>
  </si>
  <si>
    <t>ruben.fuerst@midwest-contracting.com</t>
  </si>
  <si>
    <t>(419) 866-4560 x 1000</t>
  </si>
  <si>
    <t>Estimator/Project Manager</t>
  </si>
  <si>
    <t>Marcus Price</t>
  </si>
  <si>
    <t>marcus.price@midwest-contracting.com</t>
  </si>
  <si>
    <t>(419) 866-4560 x 1013</t>
  </si>
  <si>
    <t>Project Engineer</t>
  </si>
  <si>
    <t>Adam Milhouse</t>
  </si>
  <si>
    <t>adam.milhouse@midwest-contracting.com</t>
  </si>
  <si>
    <t>(419) 866-4560 x 1014</t>
  </si>
  <si>
    <t>Controller</t>
  </si>
  <si>
    <t>Jennifer Koder</t>
  </si>
  <si>
    <t>jennifer.koder@midwest-contracting.com</t>
  </si>
  <si>
    <t>(419) 866-4560 x 1002</t>
  </si>
  <si>
    <t>Assistant Controller</t>
  </si>
  <si>
    <t>Christy Tarris</t>
  </si>
  <si>
    <t>christy.tarris@midwest-contracting.com</t>
  </si>
  <si>
    <t>(419) 866-4560 x 1011</t>
  </si>
  <si>
    <t xml:space="preserve">Bobcat </t>
  </si>
  <si>
    <t>Floor Saw</t>
  </si>
  <si>
    <t>SkyTrak</t>
  </si>
  <si>
    <t>Dump Truck</t>
  </si>
  <si>
    <t xml:space="preserve">Truck </t>
  </si>
  <si>
    <t>Bob Montgomery</t>
  </si>
  <si>
    <t>bob.montgomery@dot.ohio.gov</t>
  </si>
  <si>
    <t>ODOT District 8</t>
  </si>
  <si>
    <t>505 S. SR 741 Lebanon, OH 45036</t>
  </si>
  <si>
    <t>513.615.0910</t>
  </si>
  <si>
    <t>Jeff Moore</t>
  </si>
  <si>
    <t>jmoore@interplastic.com</t>
  </si>
  <si>
    <t>Interplastic Corporation</t>
  </si>
  <si>
    <t>3535 Latonia Ave, Fort Wright, KY 41015</t>
  </si>
  <si>
    <t>859.292.7470</t>
  </si>
  <si>
    <t>Mark Phair</t>
  </si>
  <si>
    <t>mark.phair.ext@siemens.com</t>
  </si>
  <si>
    <t>CBRE/Siemens</t>
  </si>
  <si>
    <t>4620 Forest Ave., Norwood, OH 45212</t>
  </si>
  <si>
    <t>513.227.7952</t>
  </si>
  <si>
    <t>Managing Partner</t>
  </si>
  <si>
    <t>513.248.4800</t>
  </si>
  <si>
    <t>513.616.3883</t>
  </si>
  <si>
    <t>Partner</t>
  </si>
  <si>
    <t>Doug Carmack</t>
  </si>
  <si>
    <t>dougcarmack@perkinscarmack.com</t>
  </si>
  <si>
    <t>859.393.0621</t>
  </si>
  <si>
    <t>Project Manager</t>
  </si>
  <si>
    <t>Zack Kuper</t>
  </si>
  <si>
    <t>zackkuper@perkinscarmack.com</t>
  </si>
  <si>
    <t>513.388.6849</t>
  </si>
  <si>
    <t>Bobcat T750 Skid Steer Loader</t>
  </si>
  <si>
    <t>Bobcat E63 Compact Excavator</t>
  </si>
  <si>
    <t>Ford Dumptruck F650 Single Axle</t>
  </si>
  <si>
    <t>Caterpillar D4</t>
  </si>
  <si>
    <t>Bobcat T750 Skid Steer Loader w/hammer</t>
  </si>
  <si>
    <t>Scizzor Lift 25'</t>
  </si>
  <si>
    <t>Snorkel Lift 45'</t>
  </si>
  <si>
    <t>Norm Trowbridge</t>
  </si>
  <si>
    <t>norman.trowbridge@covestro</t>
  </si>
  <si>
    <t>Covestro LLC</t>
  </si>
  <si>
    <t>111 O'Neill Dr. Hebron, Ohio 43025</t>
  </si>
  <si>
    <t>740-818-7392</t>
  </si>
  <si>
    <t>John Gordon</t>
  </si>
  <si>
    <t>jgordon@englefieldoil.com</t>
  </si>
  <si>
    <t>Englefield Oil</t>
  </si>
  <si>
    <t>1935 James Pkwy, Heath, Ohio 43056</t>
  </si>
  <si>
    <t>740-928-8215</t>
  </si>
  <si>
    <t>Frank Rosato</t>
  </si>
  <si>
    <t>frank@southgatecorporation.com</t>
  </si>
  <si>
    <t>Southgate Corporation</t>
  </si>
  <si>
    <t>144 W. Main St. Newark, Ohio 43055</t>
  </si>
  <si>
    <t>740-522-2151</t>
  </si>
  <si>
    <t>Special Projects Coordinator</t>
  </si>
  <si>
    <t>Andy Dorans</t>
  </si>
  <si>
    <t>adorans@robertsonconstruction.net</t>
  </si>
  <si>
    <t>740-404-0146</t>
  </si>
  <si>
    <t>Shaun Turner</t>
  </si>
  <si>
    <t>sturner@robertsonconstruction.net</t>
  </si>
  <si>
    <t>740-777-2584</t>
  </si>
  <si>
    <t>Concrete Superintendent</t>
  </si>
  <si>
    <t>Brandt Mason</t>
  </si>
  <si>
    <t>bmason@robertsonconstruction.net</t>
  </si>
  <si>
    <t>740-777-7910</t>
  </si>
  <si>
    <t xml:space="preserve">Ecavating and Waterline Superintendent       </t>
  </si>
  <si>
    <t>Brent Bigler</t>
  </si>
  <si>
    <t>bbigler@robertsonconstruction.net</t>
  </si>
  <si>
    <t>614-332-1744</t>
  </si>
  <si>
    <t>Industrial Superintendent</t>
  </si>
  <si>
    <t xml:space="preserve">Jim Hillberry </t>
  </si>
  <si>
    <t>jhillberry@robertsonconstruction.net</t>
  </si>
  <si>
    <t>740-404-1587</t>
  </si>
  <si>
    <t>N/A</t>
  </si>
  <si>
    <t>Backhoe 4WD Extended</t>
  </si>
  <si>
    <t>Loader Backhoe 4WD fixed stic</t>
  </si>
  <si>
    <t>Loader Backhoe 4WD extended hoe</t>
  </si>
  <si>
    <t>Hoe Ram</t>
  </si>
  <si>
    <t>Dozer (223)</t>
  </si>
  <si>
    <t>Dozer (Crawler)</t>
  </si>
  <si>
    <t>Dozer, 85 HP w/ Canopy</t>
  </si>
  <si>
    <t>Vibratory Roller (Compactor) smooth drum</t>
  </si>
  <si>
    <t>Vibratory Roller (Compactor) pad foot</t>
  </si>
  <si>
    <t>Crane                                                                   Carry Deck</t>
  </si>
  <si>
    <t>Crane                                                                   644B</t>
  </si>
  <si>
    <t>Dump Truck 20 ton</t>
  </si>
  <si>
    <t>Dump Truck 10 ton</t>
  </si>
  <si>
    <t>Dump Truck Triaxle</t>
  </si>
  <si>
    <t xml:space="preserve">Dump Truck Tandem </t>
  </si>
  <si>
    <t xml:space="preserve">Dump Truck </t>
  </si>
  <si>
    <t xml:space="preserve">Excavator mini track </t>
  </si>
  <si>
    <t>Excavator Mini</t>
  </si>
  <si>
    <t>Excavator track (241) 20,000lbs. 12", 24"</t>
  </si>
  <si>
    <t>Excavator track w/ Hyd Thumb</t>
  </si>
  <si>
    <t>Excavator track</t>
  </si>
  <si>
    <t>Forklift 3,500lb</t>
  </si>
  <si>
    <t>Forklift w/o cab 8,000lb</t>
  </si>
  <si>
    <t>Forklift w/o cab (330) 10,000lb</t>
  </si>
  <si>
    <t>Forklift w/o cab (331) 7,000lb</t>
  </si>
  <si>
    <t xml:space="preserve">Forklift with cab 10,000lb 55' lift  </t>
  </si>
  <si>
    <t>Forklift with cab 12,000lb 55' lift</t>
  </si>
  <si>
    <t>Forklift 15,000lb</t>
  </si>
  <si>
    <t>Electric Forklift</t>
  </si>
  <si>
    <t>Scissor Lift 19'</t>
  </si>
  <si>
    <t>Scissor Lift 20'</t>
  </si>
  <si>
    <t>Man Lift Single</t>
  </si>
  <si>
    <t>Scissor Lift 4WD</t>
  </si>
  <si>
    <t>Lift Telescoping 4x4</t>
  </si>
  <si>
    <t>Lift Telescoping 4x4, 80'</t>
  </si>
  <si>
    <t>Box Grader</t>
  </si>
  <si>
    <t>Skid Steer Loader</t>
  </si>
  <si>
    <t>Skid Steer (397)  ST</t>
  </si>
  <si>
    <t>Skid Steer Loader WT</t>
  </si>
  <si>
    <t>Skid Steer Tracked</t>
  </si>
  <si>
    <t>Skid Steer Loader w/78" bucket</t>
  </si>
  <si>
    <t>Skid Steer  Compact Track Loader</t>
  </si>
  <si>
    <t>Skid Steer Broom</t>
  </si>
  <si>
    <t>Skid Steer Concrete Bucket</t>
  </si>
  <si>
    <t>Truck Utility</t>
  </si>
  <si>
    <t>Truck Stake bed 12'</t>
  </si>
  <si>
    <t xml:space="preserve">Truck 4x4 Super Duty </t>
  </si>
  <si>
    <t xml:space="preserve">Express Van </t>
  </si>
  <si>
    <t>Weld Truck</t>
  </si>
  <si>
    <t>Utility Van</t>
  </si>
  <si>
    <t>Super Int. Truck</t>
  </si>
  <si>
    <t>Concrete Truck</t>
  </si>
  <si>
    <t>Truck Stake Bed 12'</t>
  </si>
  <si>
    <t>Passenger Bus</t>
  </si>
  <si>
    <t>Truck Stake bed 20' w/ lift gate</t>
  </si>
  <si>
    <t>Truck - Flatbed</t>
  </si>
  <si>
    <t>Semi Tractor</t>
  </si>
  <si>
    <t>Trailer 10 ton</t>
  </si>
  <si>
    <t>Trailer 5 ton</t>
  </si>
  <si>
    <t>Trailer tilt 5 ton</t>
  </si>
  <si>
    <t>Trailer Tandem Form (416) 16'</t>
  </si>
  <si>
    <t>Trailer Tandem Form</t>
  </si>
  <si>
    <t>Trailer Triaxle 50 ton</t>
  </si>
  <si>
    <t>Trailer Flat Bed 45'</t>
  </si>
  <si>
    <t>Trailer Landscape</t>
  </si>
  <si>
    <t>Trailer 24' No Ramp</t>
  </si>
  <si>
    <t>Trailer Tandem, 15K, 16'</t>
  </si>
  <si>
    <t>Eric Schoppelrei</t>
  </si>
  <si>
    <t>elschoppelrei@dps.ohio.gov</t>
  </si>
  <si>
    <t>ODPS</t>
  </si>
  <si>
    <t>1970 W. Broad St., Columbus, OH 43223</t>
  </si>
  <si>
    <t>(614) 738-6939</t>
  </si>
  <si>
    <t>Steve Alvarez</t>
  </si>
  <si>
    <t>sealvarez@columbus.gov</t>
  </si>
  <si>
    <t>City of Columbus</t>
  </si>
  <si>
    <t>90 W. Broad St., Columbus, OH 43215</t>
  </si>
  <si>
    <t>(614) 645-8679</t>
  </si>
  <si>
    <t>Aldino Stazzone</t>
  </si>
  <si>
    <t>stazzone1@osu.edu</t>
  </si>
  <si>
    <t>Ohio State University</t>
  </si>
  <si>
    <t>400 Enarson Classroom, 2009 Millikin Road, Columbus, OH 43210</t>
  </si>
  <si>
    <t>(614) 292-1082</t>
  </si>
  <si>
    <t>VP of Special Projects</t>
  </si>
  <si>
    <t>(614) 586-4223</t>
  </si>
  <si>
    <t>(614) 570-5048</t>
  </si>
  <si>
    <t>Special Projects Project Manager</t>
  </si>
  <si>
    <t>Tom Ray</t>
  </si>
  <si>
    <t>t.ray@setterlin.com</t>
  </si>
  <si>
    <t>(614) 407-7672</t>
  </si>
  <si>
    <t>(614) 752-1250</t>
  </si>
  <si>
    <t>Tony Dunnagan</t>
  </si>
  <si>
    <t>t.dunnagan@setterlin.com</t>
  </si>
  <si>
    <t>(614) 586-0247</t>
  </si>
  <si>
    <t>(614) 554-6940</t>
  </si>
  <si>
    <t>Mark Setterlin</t>
  </si>
  <si>
    <t>m.setterlin@setterlin.com</t>
  </si>
  <si>
    <t>(614) 586-0233</t>
  </si>
  <si>
    <t>(614) 886-5883</t>
  </si>
  <si>
    <t>Any required equipment will be rented at cost plus pickup/delivery/fuel</t>
  </si>
  <si>
    <t>Jonathan Pickering</t>
  </si>
  <si>
    <t>Jonathan.J.Pickering@usps.gov</t>
  </si>
  <si>
    <t>USPS</t>
  </si>
  <si>
    <t>850 Twin Rivers Drive,  Columbus, OH 43216</t>
  </si>
  <si>
    <t>(614) 469-4220</t>
  </si>
  <si>
    <t>Trena Hershberger</t>
  </si>
  <si>
    <t>thershberger@osgoodbank.com</t>
  </si>
  <si>
    <t>Osgood Bank</t>
  </si>
  <si>
    <t>275 Main Street,                   Osgood, OH 45351</t>
  </si>
  <si>
    <t>(419) 582-2681</t>
  </si>
  <si>
    <t>John Sweany</t>
  </si>
  <si>
    <t>jsweany@karlrohrer.com</t>
  </si>
  <si>
    <t>Karl Rohrer &amp; Associates</t>
  </si>
  <si>
    <t>1133 Portage Trail Ext,         Akron, OH 44313</t>
  </si>
  <si>
    <t>(330) 923-8461</t>
  </si>
  <si>
    <t>Ryan Noll</t>
  </si>
  <si>
    <t>ryan.noll@dot.ohio.gov</t>
  </si>
  <si>
    <t>ODOT</t>
  </si>
  <si>
    <t>1001 St. Marys Avenue,       Sidney, OH 45365</t>
  </si>
  <si>
    <t>(937) 497-6730</t>
  </si>
  <si>
    <t>Richard Weigandt</t>
  </si>
  <si>
    <t>Vice President</t>
  </si>
  <si>
    <t>Todd Weigandt</t>
  </si>
  <si>
    <t>weigandt@weigandtrealestate.com</t>
  </si>
  <si>
    <t>General Manager</t>
  </si>
  <si>
    <t>deankemper@weigandtdevelopment.com</t>
  </si>
  <si>
    <t>Dan Dues</t>
  </si>
  <si>
    <t>dandues@weigandtdevelopment.com</t>
  </si>
  <si>
    <t>Isaac Hoying</t>
  </si>
  <si>
    <t>isaachoying@weigandtdevelopment.com</t>
  </si>
  <si>
    <t>Matt Werling</t>
  </si>
  <si>
    <t>mattwerling@weigandtdevelopment.com</t>
  </si>
  <si>
    <t>Office Manager</t>
  </si>
  <si>
    <t>Susan Davis</t>
  </si>
  <si>
    <t>susandavis@weigandtdevelopment.com</t>
  </si>
  <si>
    <t>Office Assistant</t>
  </si>
  <si>
    <t>Angela Timmerman</t>
  </si>
  <si>
    <t>angelatimmerman@weigandtdevelopment.com</t>
  </si>
  <si>
    <t>Case Backhoe</t>
  </si>
  <si>
    <t>Bobcat Skidloader</t>
  </si>
  <si>
    <t>Forklift</t>
  </si>
  <si>
    <t>Bulldozer</t>
  </si>
  <si>
    <t>Roller / Compactor</t>
  </si>
  <si>
    <t>JLG Man Lift / Scissor Lift</t>
  </si>
  <si>
    <t>Genie Telehandler</t>
  </si>
  <si>
    <t>Brad Bayliff</t>
  </si>
  <si>
    <t>babayliff@columbus.gov</t>
  </si>
  <si>
    <t>City of Columbus FMD</t>
  </si>
  <si>
    <t>1355 Mckinley Ave Columbus</t>
  </si>
  <si>
    <t>614-724-2011</t>
  </si>
  <si>
    <t>Sara Haupricht</t>
  </si>
  <si>
    <t>sahaupricht@columbus.gov</t>
  </si>
  <si>
    <t>1881 E. 2th Ave Columbus</t>
  </si>
  <si>
    <t>614-645-5676</t>
  </si>
  <si>
    <t>Steve Stadler</t>
  </si>
  <si>
    <t>steve.stadler@cbre.com</t>
  </si>
  <si>
    <t>CBRE</t>
  </si>
  <si>
    <t>375 S. High Street Columbus</t>
  </si>
  <si>
    <t>614-724-5190</t>
  </si>
  <si>
    <t>Bob Gibson</t>
  </si>
  <si>
    <t>bgibson@triadarchitects.com</t>
  </si>
  <si>
    <t>Triad Architects / TFS</t>
  </si>
  <si>
    <t>172 E. State Street #600 Columbus</t>
  </si>
  <si>
    <t>614-354-9628</t>
  </si>
  <si>
    <t>William Morgan</t>
  </si>
  <si>
    <t>bill.morgan@2kgeneral.com</t>
  </si>
  <si>
    <t>614-554-5805</t>
  </si>
  <si>
    <t>Lou Griffith</t>
  </si>
  <si>
    <t>lou.griffith@2kgeneral.com</t>
  </si>
  <si>
    <t>614-769-8848</t>
  </si>
  <si>
    <t>Assistant Project Manager</t>
  </si>
  <si>
    <t>614-425-3714</t>
  </si>
  <si>
    <t>Site Supervisor</t>
  </si>
  <si>
    <t>William Jewett</t>
  </si>
  <si>
    <t>740-456-7301</t>
  </si>
  <si>
    <t>Prevailing Wage / Safety</t>
  </si>
  <si>
    <t>Kris Koons</t>
  </si>
  <si>
    <t>kristin.hill@2kgeneral.com</t>
  </si>
  <si>
    <t>614-357-0830</t>
  </si>
  <si>
    <t>John Deere 450G Dozer</t>
  </si>
  <si>
    <t>John Deere 320 Skid Steer Loader</t>
  </si>
  <si>
    <t>John Deere 555D Back Hoe</t>
  </si>
  <si>
    <t>Ford L8000 Dump Truck</t>
  </si>
  <si>
    <t>White Dump Truck</t>
  </si>
  <si>
    <t>Vermeer 430 Trencher</t>
  </si>
  <si>
    <t>JLG 45' Articulating Boom Lift</t>
  </si>
  <si>
    <t>Gradall 534B-8 Rough Terrain Forklift</t>
  </si>
  <si>
    <t>Bobcat E35 Mini Excavator</t>
  </si>
  <si>
    <t>New Holland E80</t>
  </si>
  <si>
    <t>Chevy 5500 Flatbed Truck</t>
  </si>
  <si>
    <t>Small Equipment Trailer</t>
  </si>
  <si>
    <t>Large Equipment Trailer</t>
  </si>
  <si>
    <t>Electric Scissors Lift</t>
  </si>
  <si>
    <t>1, 2, 6, 7, 8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</si>
</sst>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0.00&quot; &quot;;&quot;(&quot;#,##0.00&quot;)&quot;;&quot;-&quot;#&quot; &quot;;&quot; &quot;@&quot; &quot;"/>
  </numFmts>
  <fonts count="48" x14ac:knownFonts="1">
    <font>
      <sz val="10"/>
      <name val="Arial"/>
      <family val="2"/>
    </font>
    <font>
      <sz val="11"/>
      <color theme="1"/>
      <name val="Calibri"/>
      <family val="2"/>
      <scheme val="minor"/>
    </font>
    <font>
      <sz val="11"/>
      <color theme="1"/>
      <name val="Calibri"/>
      <family val="2"/>
      <scheme val="minor"/>
    </font>
    <font>
      <sz val="10"/>
      <name val="Arial"/>
      <family val="2"/>
    </font>
    <font>
      <sz val="11"/>
      <name val="Arial"/>
      <family val="2"/>
    </font>
    <font>
      <u/>
      <sz val="10"/>
      <color theme="10"/>
      <name val="Arial"/>
      <family val="2"/>
    </font>
    <font>
      <sz val="11"/>
      <color theme="10"/>
      <name val="Arial"/>
      <family val="2"/>
    </font>
    <font>
      <sz val="10"/>
      <name val="Arial"/>
      <family val="2"/>
    </font>
    <font>
      <u/>
      <sz val="11"/>
      <color rgb="FF3333FF"/>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10"/>
      <color indexed="8"/>
      <name val="Arial"/>
      <family val="2"/>
    </font>
    <font>
      <sz val="16"/>
      <color rgb="FFFF0000"/>
      <name val="Arial"/>
      <family val="2"/>
    </font>
    <font>
      <sz val="10"/>
      <color indexed="8"/>
      <name val="Arial"/>
      <family val="2"/>
    </font>
    <font>
      <b/>
      <sz val="10"/>
      <color theme="1"/>
      <name val="Arial"/>
      <family val="2"/>
    </font>
    <font>
      <b/>
      <sz val="12"/>
      <name val="Arial"/>
      <family val="2"/>
    </font>
    <font>
      <u/>
      <sz val="10"/>
      <color indexed="8"/>
      <name val="Arial"/>
      <family val="2"/>
    </font>
    <font>
      <u/>
      <sz val="11"/>
      <color theme="1"/>
      <name val="Calibri"/>
      <family val="2"/>
      <scheme val="minor"/>
    </font>
    <font>
      <b/>
      <i/>
      <sz val="11"/>
      <color theme="1"/>
      <name val="Calibri"/>
      <family val="2"/>
      <scheme val="minor"/>
    </font>
    <font>
      <b/>
      <sz val="14"/>
      <color theme="1"/>
      <name val="Calibri"/>
      <family val="2"/>
      <scheme val="minor"/>
    </font>
    <font>
      <sz val="10"/>
      <color theme="1"/>
      <name val="Arial"/>
      <family val="2"/>
    </font>
    <font>
      <sz val="8"/>
      <name val="Arial"/>
      <family val="2"/>
    </font>
    <font>
      <b/>
      <sz val="10"/>
      <color rgb="FF000000"/>
      <name val="Arial"/>
      <family val="2"/>
    </font>
    <font>
      <b/>
      <sz val="10"/>
      <color rgb="FFFF0000"/>
      <name val="Arial"/>
      <family val="2"/>
    </font>
    <font>
      <b/>
      <sz val="8"/>
      <color rgb="FF000000"/>
      <name val="Arial"/>
      <family val="2"/>
    </font>
    <font>
      <sz val="8"/>
      <color rgb="FF000000"/>
      <name val="Arial"/>
      <family val="2"/>
    </font>
    <font>
      <b/>
      <sz val="8"/>
      <color rgb="FFED1C24"/>
      <name val="Arial"/>
      <family val="2"/>
    </font>
    <font>
      <b/>
      <sz val="10"/>
      <color rgb="FFFFFFFF"/>
      <name val="Arial"/>
      <family val="2"/>
    </font>
    <font>
      <sz val="8"/>
      <color rgb="FFFFFFFF"/>
      <name val="Arial"/>
      <family val="2"/>
    </font>
    <font>
      <u/>
      <sz val="10"/>
      <color indexed="12"/>
      <name val="Arial"/>
      <family val="2"/>
    </font>
    <font>
      <u/>
      <sz val="10"/>
      <color rgb="FF0000FF"/>
      <name val="Arial"/>
      <family val="2"/>
    </font>
    <font>
      <sz val="10"/>
      <color rgb="FF000000"/>
      <name val="Arial"/>
      <family val="2"/>
    </font>
    <font>
      <b/>
      <sz val="12"/>
      <color theme="1"/>
      <name val="Arial"/>
      <family val="2"/>
    </font>
  </fonts>
  <fills count="41">
    <fill>
      <patternFill patternType="none"/>
    </fill>
    <fill>
      <patternFill patternType="gray125"/>
    </fill>
    <fill>
      <patternFill patternType="solid">
        <fgColor rgb="FFCCCCFF"/>
        <bgColor indexed="64"/>
      </patternFill>
    </fill>
    <fill>
      <patternFill patternType="solid">
        <fgColor indexed="54"/>
        <bgColor indexed="64"/>
      </patternFill>
    </fill>
    <fill>
      <patternFill patternType="solid">
        <fgColor indexed="31"/>
        <bgColor indexed="64"/>
      </patternFill>
    </fill>
    <fill>
      <patternFill patternType="solid">
        <fgColor rgb="FF6666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C0C0C0"/>
        <bgColor rgb="FFC0C0C0"/>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222">
    <xf numFmtId="0" fontId="0" fillId="0" borderId="0"/>
    <xf numFmtId="0" fontId="5" fillId="0" borderId="0" applyNumberFormat="0" applyFill="0" applyBorder="0" applyAlignment="0" applyProtection="0"/>
    <xf numFmtId="0" fontId="3" fillId="0" borderId="0"/>
    <xf numFmtId="9" fontId="3" fillId="0" borderId="0" applyFont="0" applyFill="0" applyBorder="0" applyAlignment="0" applyProtection="0"/>
    <xf numFmtId="0" fontId="7" fillId="0" borderId="0"/>
    <xf numFmtId="44" fontId="7" fillId="0" borderId="0" applyFon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9" applyNumberFormat="0" applyAlignment="0" applyProtection="0"/>
    <xf numFmtId="0" fontId="17" fillId="10" borderId="10" applyNumberFormat="0" applyAlignment="0" applyProtection="0"/>
    <xf numFmtId="0" fontId="18" fillId="10" borderId="9" applyNumberFormat="0" applyAlignment="0" applyProtection="0"/>
    <xf numFmtId="0" fontId="19" fillId="0" borderId="11" applyNumberFormat="0" applyFill="0" applyAlignment="0" applyProtection="0"/>
    <xf numFmtId="0" fontId="20" fillId="11"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4" fillId="36" borderId="0" applyNumberFormat="0" applyBorder="0" applyAlignment="0" applyProtection="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14" borderId="0" applyNumberFormat="0" applyBorder="0" applyAlignment="0" applyProtection="0"/>
    <xf numFmtId="0" fontId="2" fillId="14"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0" borderId="0"/>
    <xf numFmtId="0" fontId="2" fillId="12" borderId="13" applyNumberFormat="0" applyFont="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12" borderId="13"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13" applyNumberFormat="0" applyFont="0" applyAlignment="0" applyProtection="0"/>
    <xf numFmtId="0" fontId="2" fillId="0" borderId="0"/>
    <xf numFmtId="0" fontId="2" fillId="12" borderId="13"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xf numFmtId="9" fontId="1" fillId="0" borderId="0" applyFont="0" applyFill="0" applyBorder="0" applyAlignment="0" applyProtection="0"/>
    <xf numFmtId="0" fontId="44" fillId="0" borderId="0" applyNumberFormat="0" applyFill="0" applyBorder="0" applyAlignment="0" applyProtection="0">
      <alignment vertical="top"/>
      <protection locked="0"/>
    </xf>
    <xf numFmtId="0" fontId="45" fillId="0" borderId="0"/>
  </cellStyleXfs>
  <cellXfs count="181">
    <xf numFmtId="0" fontId="0" fillId="0" borderId="0" xfId="0"/>
    <xf numFmtId="0" fontId="4" fillId="0" borderId="0" xfId="0" applyFont="1"/>
    <xf numFmtId="0" fontId="4" fillId="0" borderId="0" xfId="0" applyFont="1" applyBorder="1" applyAlignment="1">
      <alignment horizontal="left" textRotation="80" wrapText="1"/>
    </xf>
    <xf numFmtId="0" fontId="4" fillId="0" borderId="0" xfId="0" applyFont="1" applyBorder="1" applyAlignment="1">
      <alignment horizontal="center" vertical="center" wrapText="1" readingOrder="1"/>
    </xf>
    <xf numFmtId="0" fontId="4" fillId="0" borderId="0" xfId="0" applyFont="1" applyAlignment="1">
      <alignment horizontal="center" vertical="center" wrapText="1" readingOrder="1"/>
    </xf>
    <xf numFmtId="0" fontId="4" fillId="0" borderId="0" xfId="0" applyFont="1" applyAlignment="1">
      <alignment wrapText="1"/>
    </xf>
    <xf numFmtId="0" fontId="0" fillId="0" borderId="0" xfId="0" applyFont="1" applyAlignment="1">
      <alignment vertical="center"/>
    </xf>
    <xf numFmtId="0" fontId="0" fillId="0" borderId="0" xfId="0" applyFont="1"/>
    <xf numFmtId="0" fontId="26" fillId="0" borderId="3" xfId="0" applyFont="1" applyFill="1" applyBorder="1" applyAlignment="1" applyProtection="1">
      <alignment horizontal="right" vertical="center"/>
      <protection hidden="1"/>
    </xf>
    <xf numFmtId="0" fontId="29" fillId="37" borderId="3" xfId="2214" applyFont="1" applyFill="1" applyBorder="1" applyAlignment="1" applyProtection="1">
      <alignment horizontal="center" vertical="center" wrapText="1"/>
    </xf>
    <xf numFmtId="0" fontId="29" fillId="37" borderId="3" xfId="2214" applyFont="1" applyFill="1" applyBorder="1" applyAlignment="1" applyProtection="1">
      <alignment horizontal="center" vertical="center"/>
    </xf>
    <xf numFmtId="49" fontId="28" fillId="0" borderId="3" xfId="0" applyNumberFormat="1" applyFont="1" applyFill="1" applyBorder="1" applyAlignment="1" applyProtection="1">
      <alignment horizontal="left" vertical="center" wrapText="1"/>
      <protection locked="0"/>
    </xf>
    <xf numFmtId="49" fontId="28" fillId="0" borderId="3" xfId="0" applyNumberFormat="1" applyFont="1" applyFill="1" applyBorder="1" applyAlignment="1" applyProtection="1">
      <alignment horizontal="center" vertical="center" wrapText="1"/>
      <protection locked="0"/>
    </xf>
    <xf numFmtId="0" fontId="26" fillId="0" borderId="3" xfId="0" applyFont="1" applyFill="1" applyBorder="1" applyAlignment="1" applyProtection="1">
      <alignment horizontal="right" vertical="center"/>
    </xf>
    <xf numFmtId="44" fontId="0" fillId="0" borderId="3" xfId="0" applyNumberFormat="1" applyFont="1" applyBorder="1" applyAlignment="1" applyProtection="1">
      <alignment horizontal="center" vertical="center"/>
      <protection locked="0"/>
    </xf>
    <xf numFmtId="44" fontId="25" fillId="0" borderId="3" xfId="0" applyNumberFormat="1" applyFont="1" applyBorder="1" applyAlignment="1" applyProtection="1">
      <alignment horizontal="center" vertical="center"/>
    </xf>
    <xf numFmtId="0" fontId="25" fillId="0" borderId="3" xfId="0" applyFont="1" applyBorder="1" applyAlignment="1" applyProtection="1">
      <alignment horizontal="center" vertical="center" wrapText="1"/>
    </xf>
    <xf numFmtId="44" fontId="0" fillId="0" borderId="2" xfId="0" applyNumberFormat="1" applyFont="1" applyBorder="1" applyAlignment="1" applyProtection="1">
      <alignment horizontal="center" vertical="center"/>
      <protection locked="0"/>
    </xf>
    <xf numFmtId="0" fontId="4" fillId="0" borderId="0" xfId="0" applyFont="1" applyBorder="1"/>
    <xf numFmtId="0" fontId="0" fillId="0" borderId="3" xfId="0" applyFont="1" applyBorder="1" applyAlignment="1" applyProtection="1">
      <alignment horizontal="center" vertical="center" textRotation="90" wrapText="1"/>
    </xf>
    <xf numFmtId="0" fontId="0" fillId="0" borderId="2" xfId="0" applyFont="1" applyBorder="1" applyAlignment="1" applyProtection="1">
      <alignment horizontal="center" vertical="center" textRotation="90" wrapText="1"/>
    </xf>
    <xf numFmtId="0" fontId="0" fillId="0" borderId="3" xfId="0" applyFont="1" applyBorder="1" applyAlignment="1" applyProtection="1">
      <alignment horizontal="center" textRotation="90" wrapText="1"/>
    </xf>
    <xf numFmtId="0" fontId="0" fillId="0" borderId="3" xfId="0" applyFont="1" applyBorder="1" applyAlignment="1" applyProtection="1">
      <alignment horizontal="center" vertical="center" wrapText="1" readingOrder="1"/>
    </xf>
    <xf numFmtId="49" fontId="31" fillId="0" borderId="3" xfId="0" applyNumberFormat="1" applyFont="1" applyFill="1" applyBorder="1" applyAlignment="1" applyProtection="1">
      <alignment horizontal="left" vertical="center" wrapText="1"/>
      <protection locked="0"/>
    </xf>
    <xf numFmtId="0" fontId="26" fillId="37" borderId="3" xfId="0" applyFont="1" applyFill="1" applyBorder="1" applyAlignment="1" applyProtection="1">
      <alignment horizontal="center" vertical="center" wrapText="1"/>
    </xf>
    <xf numFmtId="49" fontId="4" fillId="0" borderId="3" xfId="0" applyNumberFormat="1"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center" vertical="center" wrapText="1"/>
      <protection locked="0"/>
    </xf>
    <xf numFmtId="49" fontId="8" fillId="0" borderId="3" xfId="0" applyNumberFormat="1" applyFont="1" applyBorder="1" applyAlignment="1" applyProtection="1">
      <alignment horizontal="left" vertical="center" wrapText="1"/>
      <protection locked="0"/>
    </xf>
    <xf numFmtId="0" fontId="0" fillId="0" borderId="3" xfId="0" applyFont="1" applyBorder="1" applyAlignment="1" applyProtection="1">
      <alignment vertical="center" wrapText="1"/>
      <protection locked="0"/>
    </xf>
    <xf numFmtId="0" fontId="23" fillId="0" borderId="1" xfId="2218" applyFont="1" applyBorder="1"/>
    <xf numFmtId="0" fontId="1" fillId="0" borderId="4" xfId="2218" applyBorder="1"/>
    <xf numFmtId="0" fontId="1" fillId="0" borderId="2" xfId="2218" applyBorder="1" applyAlignment="1">
      <alignment horizontal="right" vertical="center"/>
    </xf>
    <xf numFmtId="0" fontId="1" fillId="0" borderId="0" xfId="2218"/>
    <xf numFmtId="0" fontId="1" fillId="0" borderId="16" xfId="2218" applyBorder="1"/>
    <xf numFmtId="0" fontId="32" fillId="0" borderId="0" xfId="2218" applyFont="1" applyBorder="1" applyAlignment="1">
      <alignment horizontal="center" vertical="center"/>
    </xf>
    <xf numFmtId="0" fontId="32" fillId="0" borderId="17" xfId="2218" applyFont="1" applyBorder="1" applyAlignment="1">
      <alignment horizontal="right" vertical="center"/>
    </xf>
    <xf numFmtId="0" fontId="1" fillId="0" borderId="0" xfId="2218" applyBorder="1" applyAlignment="1">
      <alignment horizontal="center" vertical="center"/>
    </xf>
    <xf numFmtId="164" fontId="1" fillId="0" borderId="0" xfId="2218" applyNumberFormat="1" applyBorder="1" applyAlignment="1">
      <alignment horizontal="center" vertical="center"/>
    </xf>
    <xf numFmtId="164" fontId="1" fillId="0" borderId="17" xfId="2218" applyNumberFormat="1" applyBorder="1" applyAlignment="1">
      <alignment horizontal="right" vertical="center"/>
    </xf>
    <xf numFmtId="0" fontId="33" fillId="0" borderId="18" xfId="2218" applyFont="1" applyBorder="1"/>
    <xf numFmtId="0" fontId="33" fillId="0" borderId="20" xfId="2218" applyFont="1" applyBorder="1" applyAlignment="1">
      <alignment horizontal="center" vertical="center"/>
    </xf>
    <xf numFmtId="164" fontId="33" fillId="0" borderId="19" xfId="2218" applyNumberFormat="1" applyFont="1" applyBorder="1" applyAlignment="1">
      <alignment horizontal="right" vertical="center"/>
    </xf>
    <xf numFmtId="0" fontId="1" fillId="0" borderId="17" xfId="2218" applyBorder="1" applyAlignment="1">
      <alignment horizontal="right" vertical="center"/>
    </xf>
    <xf numFmtId="0" fontId="1" fillId="0" borderId="0" xfId="2218" applyAlignment="1">
      <alignment horizontal="center" vertical="center"/>
    </xf>
    <xf numFmtId="0" fontId="1" fillId="0" borderId="0" xfId="2218" applyAlignment="1">
      <alignment horizontal="right" vertical="center"/>
    </xf>
    <xf numFmtId="0" fontId="23" fillId="0" borderId="4" xfId="2218" applyFont="1" applyBorder="1" applyAlignment="1">
      <alignment horizontal="center" vertical="center"/>
    </xf>
    <xf numFmtId="10" fontId="23" fillId="39" borderId="4" xfId="2219" applyNumberFormat="1" applyFont="1" applyFill="1" applyBorder="1" applyAlignment="1">
      <alignment horizontal="center" vertical="center"/>
    </xf>
    <xf numFmtId="0" fontId="1" fillId="0" borderId="4" xfId="2218" applyBorder="1" applyAlignment="1">
      <alignment horizontal="center" vertical="center"/>
    </xf>
    <xf numFmtId="164" fontId="1" fillId="0" borderId="17" xfId="2218" applyNumberFormat="1" applyFont="1" applyBorder="1" applyAlignment="1">
      <alignment horizontal="right" vertical="center"/>
    </xf>
    <xf numFmtId="0" fontId="1" fillId="0" borderId="16" xfId="2218" applyBorder="1" applyAlignment="1">
      <alignment horizontal="left" vertical="center"/>
    </xf>
    <xf numFmtId="0" fontId="33" fillId="0" borderId="18" xfId="2218" applyFont="1" applyBorder="1" applyAlignment="1">
      <alignment horizontal="left" vertical="center"/>
    </xf>
    <xf numFmtId="164" fontId="33" fillId="0" borderId="20" xfId="2218" applyNumberFormat="1" applyFont="1" applyBorder="1" applyAlignment="1">
      <alignment horizontal="center" vertical="center"/>
    </xf>
    <xf numFmtId="0" fontId="32" fillId="0" borderId="16" xfId="2218" applyFont="1" applyBorder="1"/>
    <xf numFmtId="0" fontId="32" fillId="0" borderId="21" xfId="2218" applyFont="1" applyBorder="1" applyAlignment="1">
      <alignment horizontal="center" vertical="center"/>
    </xf>
    <xf numFmtId="44" fontId="1" fillId="0" borderId="0" xfId="2218" applyNumberFormat="1" applyBorder="1" applyAlignment="1">
      <alignment horizontal="center" vertical="center"/>
    </xf>
    <xf numFmtId="0" fontId="34" fillId="0" borderId="22" xfId="2218" applyFont="1" applyBorder="1"/>
    <xf numFmtId="164" fontId="34" fillId="0" borderId="22" xfId="2218" applyNumberFormat="1" applyFont="1" applyBorder="1" applyAlignment="1">
      <alignment horizontal="right" vertical="center"/>
    </xf>
    <xf numFmtId="0" fontId="26" fillId="37" borderId="3" xfId="0" applyFont="1" applyFill="1" applyBorder="1" applyAlignment="1" applyProtection="1">
      <alignment horizontal="center" vertical="center" wrapText="1"/>
    </xf>
    <xf numFmtId="0" fontId="36" fillId="0" borderId="3" xfId="0" applyFont="1" applyBorder="1"/>
    <xf numFmtId="0" fontId="0" fillId="0" borderId="3" xfId="0" applyBorder="1"/>
    <xf numFmtId="0" fontId="37" fillId="0" borderId="3" xfId="0" applyFont="1" applyBorder="1" applyAlignment="1">
      <alignment vertical="center"/>
    </xf>
    <xf numFmtId="0" fontId="38" fillId="0" borderId="3" xfId="0" applyFont="1" applyBorder="1" applyAlignment="1">
      <alignment vertical="center"/>
    </xf>
    <xf numFmtId="0" fontId="39" fillId="0" borderId="3" xfId="0" applyFont="1" applyBorder="1" applyAlignment="1">
      <alignment vertical="center"/>
    </xf>
    <xf numFmtId="14" fontId="40" fillId="0" borderId="3" xfId="0" applyNumberFormat="1" applyFont="1" applyBorder="1" applyAlignment="1">
      <alignment horizontal="left" vertical="center"/>
    </xf>
    <xf numFmtId="0" fontId="40" fillId="0" borderId="3" xfId="0" applyFont="1" applyBorder="1" applyAlignment="1">
      <alignment vertical="center"/>
    </xf>
    <xf numFmtId="0" fontId="41" fillId="0" borderId="3" xfId="0" applyFont="1" applyBorder="1" applyAlignment="1">
      <alignment vertical="center"/>
    </xf>
    <xf numFmtId="0" fontId="42" fillId="0" borderId="3" xfId="0" applyFont="1" applyBorder="1" applyAlignment="1">
      <alignment vertical="center"/>
    </xf>
    <xf numFmtId="0" fontId="43" fillId="0" borderId="3" xfId="0" applyFont="1" applyBorder="1" applyAlignment="1">
      <alignment vertical="center"/>
    </xf>
    <xf numFmtId="49" fontId="0" fillId="0" borderId="0" xfId="0" applyNumberFormat="1" applyAlignment="1">
      <alignment horizontal="left"/>
    </xf>
    <xf numFmtId="0" fontId="0" fillId="0" borderId="3" xfId="0" applyBorder="1" applyAlignment="1" applyProtection="1">
      <alignment vertical="center" wrapText="1"/>
      <protection locked="0"/>
    </xf>
    <xf numFmtId="44" fontId="0" fillId="0" borderId="3" xfId="0" applyNumberFormat="1" applyBorder="1" applyAlignment="1" applyProtection="1">
      <alignment horizontal="center" vertical="center"/>
      <protection locked="0"/>
    </xf>
    <xf numFmtId="44" fontId="0" fillId="0" borderId="3" xfId="0" quotePrefix="1" applyNumberFormat="1" applyFont="1" applyBorder="1" applyAlignment="1" applyProtection="1">
      <alignment horizontal="center" vertical="center"/>
      <protection locked="0"/>
    </xf>
    <xf numFmtId="49" fontId="28" fillId="0" borderId="3" xfId="0" applyNumberFormat="1" applyFont="1" applyBorder="1" applyAlignment="1" applyProtection="1">
      <alignment horizontal="left" vertical="center" wrapText="1"/>
      <protection locked="0"/>
    </xf>
    <xf numFmtId="49" fontId="5" fillId="0" borderId="3" xfId="1" applyNumberFormat="1" applyFill="1" applyBorder="1" applyAlignment="1" applyProtection="1">
      <alignment horizontal="left" vertical="center" wrapText="1"/>
      <protection locked="0"/>
    </xf>
    <xf numFmtId="49" fontId="28" fillId="0" borderId="3" xfId="0" applyNumberFormat="1" applyFont="1" applyBorder="1" applyAlignment="1" applyProtection="1">
      <alignment horizontal="center" vertical="center" wrapText="1"/>
      <protection locked="0"/>
    </xf>
    <xf numFmtId="49" fontId="0" fillId="0" borderId="3" xfId="0" applyNumberFormat="1" applyBorder="1" applyAlignment="1" applyProtection="1">
      <alignment horizontal="left" wrapText="1"/>
      <protection locked="0"/>
    </xf>
    <xf numFmtId="49" fontId="5" fillId="0" borderId="3" xfId="1" applyNumberFormat="1" applyBorder="1" applyAlignment="1" applyProtection="1">
      <alignment horizontal="left" wrapText="1"/>
      <protection locked="0"/>
    </xf>
    <xf numFmtId="49" fontId="0" fillId="0" borderId="3" xfId="0" applyNumberFormat="1" applyBorder="1" applyAlignment="1" applyProtection="1">
      <alignment horizontal="center" wrapText="1"/>
      <protection locked="0"/>
    </xf>
    <xf numFmtId="49" fontId="3" fillId="0" borderId="3" xfId="1"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left" vertical="center" wrapText="1"/>
      <protection locked="0"/>
    </xf>
    <xf numFmtId="49" fontId="3" fillId="0" borderId="3" xfId="0" applyNumberFormat="1" applyFont="1" applyBorder="1" applyAlignment="1" applyProtection="1">
      <alignment horizontal="left" wrapText="1"/>
      <protection locked="0"/>
    </xf>
    <xf numFmtId="49" fontId="5" fillId="0" borderId="3" xfId="1" applyNumberFormat="1" applyBorder="1" applyAlignment="1" applyProtection="1">
      <alignment horizontal="left" vertical="center" wrapText="1"/>
      <protection locked="0"/>
    </xf>
    <xf numFmtId="8" fontId="0" fillId="0" borderId="3" xfId="0" applyNumberFormat="1" applyFont="1" applyBorder="1" applyAlignment="1" applyProtection="1">
      <alignment horizontal="center" vertical="center"/>
      <protection locked="0"/>
    </xf>
    <xf numFmtId="0" fontId="5" fillId="0" borderId="0" xfId="1" applyAlignment="1">
      <alignment vertical="center"/>
    </xf>
    <xf numFmtId="0" fontId="5" fillId="0" borderId="3" xfId="1" applyBorder="1" applyAlignment="1">
      <alignment vertical="center"/>
    </xf>
    <xf numFmtId="49" fontId="3" fillId="0" borderId="3" xfId="0" applyNumberFormat="1" applyFont="1" applyFill="1" applyBorder="1" applyAlignment="1" applyProtection="1">
      <alignment horizontal="left" vertical="center" wrapText="1"/>
      <protection locked="0"/>
    </xf>
    <xf numFmtId="44" fontId="35" fillId="0" borderId="3" xfId="0" applyNumberFormat="1" applyFont="1" applyBorder="1" applyAlignment="1" applyProtection="1">
      <alignment horizontal="center" vertical="center"/>
      <protection locked="0"/>
    </xf>
    <xf numFmtId="44" fontId="0" fillId="0" borderId="3" xfId="0" applyNumberFormat="1" applyFont="1" applyBorder="1" applyAlignment="1" applyProtection="1">
      <alignment horizontal="left" vertical="center"/>
      <protection locked="0"/>
    </xf>
    <xf numFmtId="49" fontId="0" fillId="0" borderId="23" xfId="0" applyNumberFormat="1" applyFont="1" applyBorder="1" applyAlignment="1" applyProtection="1">
      <alignment horizontal="left" vertical="center" wrapText="1"/>
      <protection locked="0"/>
    </xf>
    <xf numFmtId="49" fontId="45" fillId="0" borderId="23" xfId="2221" applyNumberFormat="1" applyFill="1" applyBorder="1" applyAlignment="1" applyProtection="1">
      <alignment horizontal="left" vertical="center" wrapText="1"/>
      <protection locked="0"/>
    </xf>
    <xf numFmtId="49" fontId="0" fillId="0" borderId="23" xfId="0" applyNumberFormat="1" applyFont="1" applyBorder="1" applyAlignment="1" applyProtection="1">
      <alignment horizontal="center" vertical="center" wrapText="1"/>
      <protection locked="0"/>
    </xf>
    <xf numFmtId="0" fontId="5" fillId="0" borderId="0" xfId="1" applyAlignment="1">
      <alignment horizontal="left" vertical="center"/>
    </xf>
    <xf numFmtId="49" fontId="35" fillId="0" borderId="3" xfId="0" applyNumberFormat="1" applyFont="1" applyBorder="1" applyAlignment="1" applyProtection="1">
      <alignment horizontal="left" wrapText="1"/>
      <protection locked="0"/>
    </xf>
    <xf numFmtId="0" fontId="5" fillId="0" borderId="3" xfId="1" applyBorder="1"/>
    <xf numFmtId="49" fontId="46" fillId="0" borderId="3" xfId="0" applyNumberFormat="1" applyFont="1" applyFill="1" applyBorder="1" applyAlignment="1" applyProtection="1">
      <alignment horizontal="center" vertical="center" wrapText="1"/>
      <protection locked="0"/>
    </xf>
    <xf numFmtId="49" fontId="46" fillId="0" borderId="3" xfId="0" applyNumberFormat="1" applyFont="1" applyFill="1" applyBorder="1" applyAlignment="1" applyProtection="1">
      <alignment horizontal="left" vertical="center" wrapText="1"/>
      <protection locked="0"/>
    </xf>
    <xf numFmtId="49" fontId="45" fillId="0" borderId="3" xfId="2221" applyNumberFormat="1" applyFill="1" applyBorder="1" applyAlignment="1" applyProtection="1">
      <alignment horizontal="left" vertical="center" wrapText="1"/>
      <protection locked="0"/>
    </xf>
    <xf numFmtId="0" fontId="35" fillId="0" borderId="23" xfId="0" applyFont="1" applyBorder="1" applyAlignment="1" applyProtection="1">
      <alignment vertical="center" wrapText="1"/>
      <protection locked="0"/>
    </xf>
    <xf numFmtId="165" fontId="29" fillId="0" borderId="23" xfId="0" applyNumberFormat="1" applyFont="1" applyBorder="1" applyAlignment="1" applyProtection="1">
      <alignment horizontal="center" vertical="center"/>
    </xf>
    <xf numFmtId="0" fontId="29" fillId="0" borderId="23" xfId="0" applyFont="1" applyBorder="1" applyAlignment="1" applyProtection="1">
      <alignment horizontal="center" vertical="center" wrapText="1"/>
    </xf>
    <xf numFmtId="164" fontId="35" fillId="0" borderId="23" xfId="0" applyNumberFormat="1" applyFont="1" applyBorder="1" applyAlignment="1" applyProtection="1">
      <alignment horizontal="center" vertical="center"/>
      <protection locked="0"/>
    </xf>
    <xf numFmtId="44" fontId="35" fillId="0" borderId="23" xfId="0" applyNumberFormat="1" applyFont="1" applyBorder="1" applyAlignment="1" applyProtection="1">
      <alignment horizontal="center" vertical="center"/>
      <protection locked="0"/>
    </xf>
    <xf numFmtId="44" fontId="35" fillId="0" borderId="26" xfId="0" applyNumberFormat="1" applyFont="1" applyBorder="1" applyAlignment="1" applyProtection="1">
      <alignment horizontal="center" vertical="center"/>
      <protection locked="0"/>
    </xf>
    <xf numFmtId="0" fontId="0" fillId="0" borderId="3" xfId="0" applyBorder="1" applyAlignment="1">
      <alignment horizontal="center"/>
    </xf>
    <xf numFmtId="0" fontId="25" fillId="0" borderId="3" xfId="0" applyFont="1" applyBorder="1" applyAlignment="1">
      <alignment horizontal="center"/>
    </xf>
    <xf numFmtId="0" fontId="36" fillId="0" borderId="3" xfId="0" applyFont="1" applyBorder="1" applyAlignment="1">
      <alignment horizontal="center" vertical="top"/>
    </xf>
    <xf numFmtId="0" fontId="27" fillId="0" borderId="1" xfId="0" applyNumberFormat="1" applyFont="1" applyBorder="1" applyAlignment="1" applyProtection="1">
      <alignment horizontal="left" vertical="center"/>
      <protection locked="0"/>
    </xf>
    <xf numFmtId="0" fontId="27" fillId="0" borderId="4" xfId="0" applyNumberFormat="1" applyFont="1" applyBorder="1" applyAlignment="1" applyProtection="1">
      <alignment horizontal="left" vertical="center"/>
      <protection locked="0"/>
    </xf>
    <xf numFmtId="0" fontId="27" fillId="0" borderId="2" xfId="0" applyNumberFormat="1" applyFont="1" applyBorder="1" applyAlignment="1" applyProtection="1">
      <alignment horizontal="left" vertical="center"/>
      <protection locked="0"/>
    </xf>
    <xf numFmtId="0" fontId="26" fillId="37" borderId="3" xfId="0" applyFont="1" applyFill="1" applyBorder="1" applyAlignment="1" applyProtection="1">
      <alignment horizontal="center" vertical="center" wrapText="1"/>
    </xf>
    <xf numFmtId="0" fontId="0" fillId="37" borderId="3" xfId="0" applyFont="1" applyFill="1" applyBorder="1" applyAlignment="1" applyProtection="1">
      <alignment horizontal="center" vertical="center" wrapText="1"/>
    </xf>
    <xf numFmtId="0" fontId="4" fillId="3" borderId="3" xfId="0" applyFont="1" applyFill="1" applyBorder="1" applyAlignment="1" applyProtection="1"/>
    <xf numFmtId="0" fontId="25" fillId="2" borderId="1"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6" fillId="4" borderId="3"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27" fillId="0" borderId="1" xfId="0" applyFont="1" applyFill="1" applyBorder="1" applyAlignment="1" applyProtection="1">
      <alignment horizontal="left" vertical="center"/>
    </xf>
    <xf numFmtId="0" fontId="27" fillId="0" borderId="4" xfId="0" applyFont="1" applyFill="1" applyBorder="1" applyAlignment="1" applyProtection="1">
      <alignment horizontal="left" vertical="center"/>
    </xf>
    <xf numFmtId="0" fontId="27" fillId="0" borderId="4" xfId="0" applyFont="1" applyBorder="1" applyAlignment="1" applyProtection="1">
      <alignment horizontal="left" vertical="center"/>
    </xf>
    <xf numFmtId="0" fontId="27" fillId="0" borderId="2" xfId="0" applyFont="1" applyBorder="1" applyAlignment="1" applyProtection="1">
      <alignment horizontal="left" vertical="center"/>
    </xf>
    <xf numFmtId="0" fontId="25" fillId="2" borderId="2" xfId="0" applyFont="1" applyFill="1" applyBorder="1" applyAlignment="1" applyProtection="1">
      <alignment horizontal="center" vertical="center"/>
    </xf>
    <xf numFmtId="0" fontId="26" fillId="2" borderId="1" xfId="2" applyFont="1" applyFill="1" applyBorder="1" applyAlignment="1" applyProtection="1">
      <alignment horizontal="center" vertical="center"/>
    </xf>
    <xf numFmtId="0" fontId="26" fillId="2" borderId="4" xfId="2" applyFont="1" applyFill="1" applyBorder="1" applyAlignment="1" applyProtection="1">
      <alignment horizontal="center" vertical="center"/>
    </xf>
    <xf numFmtId="0" fontId="26" fillId="2" borderId="2" xfId="2" applyFont="1" applyFill="1" applyBorder="1" applyAlignment="1" applyProtection="1">
      <alignment horizontal="center" vertical="center"/>
    </xf>
    <xf numFmtId="0" fontId="0" fillId="5" borderId="3" xfId="0" applyFont="1" applyFill="1" applyBorder="1" applyAlignment="1" applyProtection="1">
      <alignment horizontal="center"/>
    </xf>
    <xf numFmtId="0" fontId="29" fillId="40" borderId="23" xfId="0" applyFont="1" applyFill="1" applyBorder="1" applyAlignment="1" applyProtection="1">
      <alignment horizontal="center" vertical="center" wrapText="1"/>
    </xf>
    <xf numFmtId="165" fontId="29" fillId="0" borderId="23" xfId="0" applyNumberFormat="1" applyFont="1" applyFill="1" applyBorder="1" applyAlignment="1" applyProtection="1">
      <alignment horizontal="center" vertical="center" wrapText="1"/>
    </xf>
    <xf numFmtId="10" fontId="47" fillId="0" borderId="23" xfId="0" applyNumberFormat="1" applyFont="1" applyFill="1" applyBorder="1" applyAlignment="1" applyProtection="1">
      <alignment horizontal="center" vertical="center"/>
      <protection locked="0"/>
    </xf>
    <xf numFmtId="0" fontId="29" fillId="40" borderId="24" xfId="0" applyFont="1" applyFill="1" applyBorder="1" applyAlignment="1" applyProtection="1">
      <alignment horizontal="center" vertical="center" wrapText="1"/>
    </xf>
    <xf numFmtId="0" fontId="29" fillId="0" borderId="25" xfId="0" applyFont="1" applyFill="1" applyBorder="1" applyAlignment="1" applyProtection="1">
      <alignment horizontal="center" vertical="center" wrapText="1"/>
    </xf>
    <xf numFmtId="0" fontId="29" fillId="0" borderId="23" xfId="0" applyFont="1" applyFill="1" applyBorder="1" applyAlignment="1" applyProtection="1">
      <alignment horizontal="left" vertical="center" wrapText="1"/>
    </xf>
    <xf numFmtId="0" fontId="0" fillId="0" borderId="3" xfId="0" applyFont="1" applyBorder="1" applyAlignment="1" applyProtection="1">
      <alignment horizontal="center" vertical="center" wrapText="1"/>
    </xf>
    <xf numFmtId="0" fontId="0" fillId="0" borderId="3" xfId="0" applyFont="1" applyBorder="1" applyAlignment="1" applyProtection="1">
      <alignment horizontal="right" vertical="center" wrapText="1" readingOrder="1"/>
    </xf>
    <xf numFmtId="0" fontId="25" fillId="37" borderId="1" xfId="0" applyFont="1" applyFill="1" applyBorder="1" applyAlignment="1" applyProtection="1">
      <alignment horizontal="center" vertical="center" wrapText="1"/>
    </xf>
    <xf numFmtId="0" fontId="25" fillId="37" borderId="4" xfId="0" applyFont="1" applyFill="1" applyBorder="1" applyAlignment="1" applyProtection="1">
      <alignment horizontal="center" vertical="center" wrapText="1"/>
    </xf>
    <xf numFmtId="0" fontId="25" fillId="0" borderId="4" xfId="0" applyFont="1" applyBorder="1" applyAlignment="1" applyProtection="1">
      <alignment horizontal="center" vertical="center" wrapText="1"/>
    </xf>
    <xf numFmtId="10" fontId="30" fillId="0" borderId="3" xfId="0" applyNumberFormat="1" applyFont="1" applyBorder="1" applyAlignment="1" applyProtection="1">
      <alignment horizontal="center" vertical="center"/>
      <protection locked="0"/>
    </xf>
    <xf numFmtId="0" fontId="25" fillId="0" borderId="3" xfId="0" applyFont="1" applyBorder="1" applyAlignment="1" applyProtection="1">
      <alignment horizontal="right" vertical="center"/>
    </xf>
    <xf numFmtId="0" fontId="27" fillId="0" borderId="3" xfId="0" applyFont="1" applyBorder="1" applyAlignment="1" applyProtection="1">
      <alignment horizontal="left" vertical="center"/>
    </xf>
    <xf numFmtId="0" fontId="25" fillId="0" borderId="3" xfId="0" applyFont="1" applyBorder="1" applyAlignment="1" applyProtection="1">
      <alignment horizontal="left" vertical="center" wrapText="1"/>
    </xf>
    <xf numFmtId="0" fontId="25" fillId="37" borderId="2" xfId="0" applyFont="1" applyFill="1" applyBorder="1" applyAlignment="1" applyProtection="1">
      <alignment horizontal="center" vertical="center" wrapText="1"/>
    </xf>
    <xf numFmtId="44" fontId="25" fillId="0" borderId="1" xfId="0" applyNumberFormat="1" applyFont="1" applyBorder="1" applyAlignment="1" applyProtection="1">
      <alignment horizontal="center" vertical="center" wrapText="1"/>
    </xf>
    <xf numFmtId="44" fontId="25" fillId="0" borderId="2" xfId="0" applyNumberFormat="1" applyFont="1" applyBorder="1" applyAlignment="1" applyProtection="1">
      <alignment horizontal="center" vertical="center" wrapText="1"/>
    </xf>
    <xf numFmtId="0" fontId="25" fillId="2" borderId="3" xfId="0" applyFont="1" applyFill="1" applyBorder="1" applyAlignment="1" applyProtection="1">
      <alignment horizontal="center" vertical="center"/>
    </xf>
    <xf numFmtId="0" fontId="35" fillId="0" borderId="2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center"/>
    </xf>
    <xf numFmtId="0" fontId="0" fillId="5" borderId="4" xfId="0" applyFont="1" applyFill="1" applyBorder="1" applyAlignment="1" applyProtection="1">
      <alignment horizontal="center"/>
    </xf>
    <xf numFmtId="0" fontId="0" fillId="5" borderId="2" xfId="0" applyFont="1" applyFill="1" applyBorder="1" applyAlignment="1" applyProtection="1">
      <alignment horizontal="center"/>
    </xf>
    <xf numFmtId="0" fontId="25" fillId="0" borderId="1" xfId="0" applyFont="1" applyBorder="1" applyAlignment="1" applyProtection="1">
      <alignment horizontal="right" vertical="center"/>
    </xf>
    <xf numFmtId="0" fontId="25" fillId="0" borderId="4" xfId="0" applyFont="1" applyBorder="1" applyAlignment="1" applyProtection="1">
      <alignment horizontal="right" vertical="center"/>
    </xf>
    <xf numFmtId="0" fontId="25" fillId="0" borderId="2" xfId="0" applyFont="1" applyBorder="1" applyAlignment="1" applyProtection="1">
      <alignment horizontal="right" vertical="center"/>
    </xf>
    <xf numFmtId="0" fontId="27" fillId="0" borderId="1" xfId="0" applyFont="1" applyBorder="1" applyAlignment="1" applyProtection="1">
      <alignment horizontal="left" vertical="center"/>
    </xf>
    <xf numFmtId="0" fontId="0"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1" xfId="0" applyFont="1" applyBorder="1" applyAlignment="1" applyProtection="1">
      <alignment horizontal="left" vertical="center" wrapText="1" readingOrder="1"/>
    </xf>
    <xf numFmtId="0" fontId="0" fillId="0" borderId="4" xfId="0" applyFont="1" applyBorder="1" applyAlignment="1" applyProtection="1">
      <alignment horizontal="left" vertical="center" wrapText="1" readingOrder="1"/>
    </xf>
    <xf numFmtId="0" fontId="0" fillId="0" borderId="2" xfId="0" applyFont="1" applyBorder="1" applyAlignment="1" applyProtection="1">
      <alignment horizontal="left" vertical="center" wrapText="1" readingOrder="1"/>
    </xf>
    <xf numFmtId="0" fontId="30" fillId="38" borderId="1" xfId="0" applyFont="1" applyFill="1" applyBorder="1" applyAlignment="1" applyProtection="1">
      <alignment horizontal="center" vertical="center" wrapText="1" readingOrder="1"/>
    </xf>
    <xf numFmtId="0" fontId="30" fillId="38" borderId="4" xfId="0" applyFont="1" applyFill="1" applyBorder="1" applyAlignment="1" applyProtection="1">
      <alignment horizontal="center" vertical="center" wrapText="1" readingOrder="1"/>
    </xf>
    <xf numFmtId="0" fontId="30" fillId="38" borderId="2" xfId="0" applyFont="1" applyFill="1" applyBorder="1" applyAlignment="1" applyProtection="1">
      <alignment horizontal="center" vertical="center" wrapText="1" readingOrder="1"/>
    </xf>
    <xf numFmtId="0" fontId="0" fillId="0" borderId="15"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1" fillId="0" borderId="16" xfId="2218" applyBorder="1"/>
    <xf numFmtId="0" fontId="1" fillId="0" borderId="0" xfId="2218" applyBorder="1"/>
    <xf numFmtId="0" fontId="1" fillId="0" borderId="0" xfId="2218" applyBorder="1" applyAlignment="1">
      <alignment horizontal="left" vertical="center"/>
    </xf>
    <xf numFmtId="0" fontId="1" fillId="0" borderId="16" xfId="2218" applyBorder="1" applyAlignment="1">
      <alignment horizontal="left"/>
    </xf>
    <xf numFmtId="0" fontId="1" fillId="0" borderId="0" xfId="2218" applyBorder="1" applyAlignment="1">
      <alignment horizontal="left"/>
    </xf>
    <xf numFmtId="0" fontId="32" fillId="0" borderId="21" xfId="2218" applyFont="1" applyBorder="1" applyAlignment="1">
      <alignment horizontal="center" vertical="center"/>
    </xf>
    <xf numFmtId="0" fontId="0" fillId="0" borderId="0" xfId="0" applyFill="1"/>
  </cellXfs>
  <cellStyles count="2222">
    <cellStyle name="20% - Accent1" xfId="23" builtinId="30" customBuiltin="1"/>
    <cellStyle name="20% - Accent1 10" xfId="1241" xr:uid="{00000000-0005-0000-0000-000001000000}"/>
    <cellStyle name="20% - Accent1 11" xfId="1869" xr:uid="{00000000-0005-0000-0000-000002000000}"/>
    <cellStyle name="20% - Accent1 12" xfId="613" xr:uid="{00000000-0005-0000-0000-000003000000}"/>
    <cellStyle name="20% - Accent1 2" xfId="57" xr:uid="{00000000-0005-0000-0000-000004000000}"/>
    <cellStyle name="20% - Accent1 2 2" xfId="105" xr:uid="{00000000-0005-0000-0000-000005000000}"/>
    <cellStyle name="20% - Accent1 2 2 2" xfId="249" xr:uid="{00000000-0005-0000-0000-000006000000}"/>
    <cellStyle name="20% - Accent1 2 2 2 2" xfId="850" xr:uid="{00000000-0005-0000-0000-000007000000}"/>
    <cellStyle name="20% - Accent1 2 2 2 2 2" xfId="1478" xr:uid="{00000000-0005-0000-0000-000008000000}"/>
    <cellStyle name="20% - Accent1 2 2 2 2 3" xfId="2106" xr:uid="{00000000-0005-0000-0000-000009000000}"/>
    <cellStyle name="20% - Accent1 2 2 2 3" xfId="1164" xr:uid="{00000000-0005-0000-0000-00000A000000}"/>
    <cellStyle name="20% - Accent1 2 2 2 4" xfId="1792" xr:uid="{00000000-0005-0000-0000-00000B000000}"/>
    <cellStyle name="20% - Accent1 2 2 2 5" xfId="536" xr:uid="{00000000-0005-0000-0000-00000C000000}"/>
    <cellStyle name="20% - Accent1 2 2 3" xfId="707" xr:uid="{00000000-0005-0000-0000-00000D000000}"/>
    <cellStyle name="20% - Accent1 2 2 3 2" xfId="1335" xr:uid="{00000000-0005-0000-0000-00000E000000}"/>
    <cellStyle name="20% - Accent1 2 2 3 3" xfId="1963" xr:uid="{00000000-0005-0000-0000-00000F000000}"/>
    <cellStyle name="20% - Accent1 2 2 4" xfId="1021" xr:uid="{00000000-0005-0000-0000-000010000000}"/>
    <cellStyle name="20% - Accent1 2 2 5" xfId="1649" xr:uid="{00000000-0005-0000-0000-000011000000}"/>
    <cellStyle name="20% - Accent1 2 2 6" xfId="393" xr:uid="{00000000-0005-0000-0000-000012000000}"/>
    <cellStyle name="20% - Accent1 2 3" xfId="104" xr:uid="{00000000-0005-0000-0000-000013000000}"/>
    <cellStyle name="20% - Accent1 2 3 2" xfId="248" xr:uid="{00000000-0005-0000-0000-000014000000}"/>
    <cellStyle name="20% - Accent1 2 3 2 2" xfId="849" xr:uid="{00000000-0005-0000-0000-000015000000}"/>
    <cellStyle name="20% - Accent1 2 3 2 2 2" xfId="1477" xr:uid="{00000000-0005-0000-0000-000016000000}"/>
    <cellStyle name="20% - Accent1 2 3 2 2 3" xfId="2105" xr:uid="{00000000-0005-0000-0000-000017000000}"/>
    <cellStyle name="20% - Accent1 2 3 2 3" xfId="1163" xr:uid="{00000000-0005-0000-0000-000018000000}"/>
    <cellStyle name="20% - Accent1 2 3 2 4" xfId="1791" xr:uid="{00000000-0005-0000-0000-000019000000}"/>
    <cellStyle name="20% - Accent1 2 3 2 5" xfId="535" xr:uid="{00000000-0005-0000-0000-00001A000000}"/>
    <cellStyle name="20% - Accent1 2 3 3" xfId="706" xr:uid="{00000000-0005-0000-0000-00001B000000}"/>
    <cellStyle name="20% - Accent1 2 3 3 2" xfId="1334" xr:uid="{00000000-0005-0000-0000-00001C000000}"/>
    <cellStyle name="20% - Accent1 2 3 3 3" xfId="1962" xr:uid="{00000000-0005-0000-0000-00001D000000}"/>
    <cellStyle name="20% - Accent1 2 3 4" xfId="1020" xr:uid="{00000000-0005-0000-0000-00001E000000}"/>
    <cellStyle name="20% - Accent1 2 3 5" xfId="1648" xr:uid="{00000000-0005-0000-0000-00001F000000}"/>
    <cellStyle name="20% - Accent1 2 3 6" xfId="392" xr:uid="{00000000-0005-0000-0000-000020000000}"/>
    <cellStyle name="20% - Accent1 2 4" xfId="201" xr:uid="{00000000-0005-0000-0000-000021000000}"/>
    <cellStyle name="20% - Accent1 2 4 2" xfId="802" xr:uid="{00000000-0005-0000-0000-000022000000}"/>
    <cellStyle name="20% - Accent1 2 4 2 2" xfId="1430" xr:uid="{00000000-0005-0000-0000-000023000000}"/>
    <cellStyle name="20% - Accent1 2 4 2 3" xfId="2058" xr:uid="{00000000-0005-0000-0000-000024000000}"/>
    <cellStyle name="20% - Accent1 2 4 3" xfId="1116" xr:uid="{00000000-0005-0000-0000-000025000000}"/>
    <cellStyle name="20% - Accent1 2 4 4" xfId="1744" xr:uid="{00000000-0005-0000-0000-000026000000}"/>
    <cellStyle name="20% - Accent1 2 4 5" xfId="488" xr:uid="{00000000-0005-0000-0000-000027000000}"/>
    <cellStyle name="20% - Accent1 2 5" xfId="662" xr:uid="{00000000-0005-0000-0000-000028000000}"/>
    <cellStyle name="20% - Accent1 2 5 2" xfId="1290" xr:uid="{00000000-0005-0000-0000-000029000000}"/>
    <cellStyle name="20% - Accent1 2 5 3" xfId="1918" xr:uid="{00000000-0005-0000-0000-00002A000000}"/>
    <cellStyle name="20% - Accent1 2 6" xfId="976" xr:uid="{00000000-0005-0000-0000-00002B000000}"/>
    <cellStyle name="20% - Accent1 2 7" xfId="1604" xr:uid="{00000000-0005-0000-0000-00002C000000}"/>
    <cellStyle name="20% - Accent1 2 8" xfId="348" xr:uid="{00000000-0005-0000-0000-00002D000000}"/>
    <cellStyle name="20% - Accent1 3" xfId="75" xr:uid="{00000000-0005-0000-0000-00002E000000}"/>
    <cellStyle name="20% - Accent1 3 2" xfId="101" xr:uid="{00000000-0005-0000-0000-00002F000000}"/>
    <cellStyle name="20% - Accent1 3 2 2" xfId="245" xr:uid="{00000000-0005-0000-0000-000030000000}"/>
    <cellStyle name="20% - Accent1 3 2 2 2" xfId="846" xr:uid="{00000000-0005-0000-0000-000031000000}"/>
    <cellStyle name="20% - Accent1 3 2 2 2 2" xfId="1474" xr:uid="{00000000-0005-0000-0000-000032000000}"/>
    <cellStyle name="20% - Accent1 3 2 2 2 3" xfId="2102" xr:uid="{00000000-0005-0000-0000-000033000000}"/>
    <cellStyle name="20% - Accent1 3 2 2 3" xfId="1160" xr:uid="{00000000-0005-0000-0000-000034000000}"/>
    <cellStyle name="20% - Accent1 3 2 2 4" xfId="1788" xr:uid="{00000000-0005-0000-0000-000035000000}"/>
    <cellStyle name="20% - Accent1 3 2 2 5" xfId="532" xr:uid="{00000000-0005-0000-0000-000036000000}"/>
    <cellStyle name="20% - Accent1 3 2 3" xfId="703" xr:uid="{00000000-0005-0000-0000-000037000000}"/>
    <cellStyle name="20% - Accent1 3 2 3 2" xfId="1331" xr:uid="{00000000-0005-0000-0000-000038000000}"/>
    <cellStyle name="20% - Accent1 3 2 3 3" xfId="1959" xr:uid="{00000000-0005-0000-0000-000039000000}"/>
    <cellStyle name="20% - Accent1 3 2 4" xfId="1017" xr:uid="{00000000-0005-0000-0000-00003A000000}"/>
    <cellStyle name="20% - Accent1 3 2 5" xfId="1645" xr:uid="{00000000-0005-0000-0000-00003B000000}"/>
    <cellStyle name="20% - Accent1 3 2 6" xfId="389" xr:uid="{00000000-0005-0000-0000-00003C000000}"/>
    <cellStyle name="20% - Accent1 3 3" xfId="102" xr:uid="{00000000-0005-0000-0000-00003D000000}"/>
    <cellStyle name="20% - Accent1 3 3 2" xfId="246" xr:uid="{00000000-0005-0000-0000-00003E000000}"/>
    <cellStyle name="20% - Accent1 3 3 2 2" xfId="847" xr:uid="{00000000-0005-0000-0000-00003F000000}"/>
    <cellStyle name="20% - Accent1 3 3 2 2 2" xfId="1475" xr:uid="{00000000-0005-0000-0000-000040000000}"/>
    <cellStyle name="20% - Accent1 3 3 2 2 3" xfId="2103" xr:uid="{00000000-0005-0000-0000-000041000000}"/>
    <cellStyle name="20% - Accent1 3 3 2 3" xfId="1161" xr:uid="{00000000-0005-0000-0000-000042000000}"/>
    <cellStyle name="20% - Accent1 3 3 2 4" xfId="1789" xr:uid="{00000000-0005-0000-0000-000043000000}"/>
    <cellStyle name="20% - Accent1 3 3 2 5" xfId="533" xr:uid="{00000000-0005-0000-0000-000044000000}"/>
    <cellStyle name="20% - Accent1 3 3 3" xfId="704" xr:uid="{00000000-0005-0000-0000-000045000000}"/>
    <cellStyle name="20% - Accent1 3 3 3 2" xfId="1332" xr:uid="{00000000-0005-0000-0000-000046000000}"/>
    <cellStyle name="20% - Accent1 3 3 3 3" xfId="1960" xr:uid="{00000000-0005-0000-0000-000047000000}"/>
    <cellStyle name="20% - Accent1 3 3 4" xfId="1018" xr:uid="{00000000-0005-0000-0000-000048000000}"/>
    <cellStyle name="20% - Accent1 3 3 5" xfId="1646" xr:uid="{00000000-0005-0000-0000-000049000000}"/>
    <cellStyle name="20% - Accent1 3 3 6" xfId="390" xr:uid="{00000000-0005-0000-0000-00004A000000}"/>
    <cellStyle name="20% - Accent1 3 4" xfId="219" xr:uid="{00000000-0005-0000-0000-00004B000000}"/>
    <cellStyle name="20% - Accent1 3 4 2" xfId="820" xr:uid="{00000000-0005-0000-0000-00004C000000}"/>
    <cellStyle name="20% - Accent1 3 4 2 2" xfId="1448" xr:uid="{00000000-0005-0000-0000-00004D000000}"/>
    <cellStyle name="20% - Accent1 3 4 2 3" xfId="2076" xr:uid="{00000000-0005-0000-0000-00004E000000}"/>
    <cellStyle name="20% - Accent1 3 4 3" xfId="1134" xr:uid="{00000000-0005-0000-0000-00004F000000}"/>
    <cellStyle name="20% - Accent1 3 4 4" xfId="1762" xr:uid="{00000000-0005-0000-0000-000050000000}"/>
    <cellStyle name="20% - Accent1 3 4 5" xfId="506" xr:uid="{00000000-0005-0000-0000-000051000000}"/>
    <cellStyle name="20% - Accent1 3 5" xfId="678" xr:uid="{00000000-0005-0000-0000-000052000000}"/>
    <cellStyle name="20% - Accent1 3 5 2" xfId="1306" xr:uid="{00000000-0005-0000-0000-000053000000}"/>
    <cellStyle name="20% - Accent1 3 5 3" xfId="1934" xr:uid="{00000000-0005-0000-0000-000054000000}"/>
    <cellStyle name="20% - Accent1 3 6" xfId="992" xr:uid="{00000000-0005-0000-0000-000055000000}"/>
    <cellStyle name="20% - Accent1 3 7" xfId="1620" xr:uid="{00000000-0005-0000-0000-000056000000}"/>
    <cellStyle name="20% - Accent1 3 8" xfId="364" xr:uid="{00000000-0005-0000-0000-000057000000}"/>
    <cellStyle name="20% - Accent1 4" xfId="89" xr:uid="{00000000-0005-0000-0000-000058000000}"/>
    <cellStyle name="20% - Accent1 4 2" xfId="233" xr:uid="{00000000-0005-0000-0000-000059000000}"/>
    <cellStyle name="20% - Accent1 4 2 2" xfId="834" xr:uid="{00000000-0005-0000-0000-00005A000000}"/>
    <cellStyle name="20% - Accent1 4 2 2 2" xfId="1462" xr:uid="{00000000-0005-0000-0000-00005B000000}"/>
    <cellStyle name="20% - Accent1 4 2 2 3" xfId="2090" xr:uid="{00000000-0005-0000-0000-00005C000000}"/>
    <cellStyle name="20% - Accent1 4 2 3" xfId="1148" xr:uid="{00000000-0005-0000-0000-00005D000000}"/>
    <cellStyle name="20% - Accent1 4 2 4" xfId="1776" xr:uid="{00000000-0005-0000-0000-00005E000000}"/>
    <cellStyle name="20% - Accent1 4 2 5" xfId="520" xr:uid="{00000000-0005-0000-0000-00005F000000}"/>
    <cellStyle name="20% - Accent1 4 3" xfId="691" xr:uid="{00000000-0005-0000-0000-000060000000}"/>
    <cellStyle name="20% - Accent1 4 3 2" xfId="1319" xr:uid="{00000000-0005-0000-0000-000061000000}"/>
    <cellStyle name="20% - Accent1 4 3 3" xfId="1947" xr:uid="{00000000-0005-0000-0000-000062000000}"/>
    <cellStyle name="20% - Accent1 4 4" xfId="1005" xr:uid="{00000000-0005-0000-0000-000063000000}"/>
    <cellStyle name="20% - Accent1 4 5" xfId="1633" xr:uid="{00000000-0005-0000-0000-000064000000}"/>
    <cellStyle name="20% - Accent1 4 6" xfId="377" xr:uid="{00000000-0005-0000-0000-000065000000}"/>
    <cellStyle name="20% - Accent1 5" xfId="120" xr:uid="{00000000-0005-0000-0000-000066000000}"/>
    <cellStyle name="20% - Accent1 5 2" xfId="264" xr:uid="{00000000-0005-0000-0000-000067000000}"/>
    <cellStyle name="20% - Accent1 5 2 2" xfId="865" xr:uid="{00000000-0005-0000-0000-000068000000}"/>
    <cellStyle name="20% - Accent1 5 2 2 2" xfId="1493" xr:uid="{00000000-0005-0000-0000-000069000000}"/>
    <cellStyle name="20% - Accent1 5 2 2 3" xfId="2121" xr:uid="{00000000-0005-0000-0000-00006A000000}"/>
    <cellStyle name="20% - Accent1 5 2 3" xfId="1179" xr:uid="{00000000-0005-0000-0000-00006B000000}"/>
    <cellStyle name="20% - Accent1 5 2 4" xfId="1807" xr:uid="{00000000-0005-0000-0000-00006C000000}"/>
    <cellStyle name="20% - Accent1 5 2 5" xfId="551" xr:uid="{00000000-0005-0000-0000-00006D000000}"/>
    <cellStyle name="20% - Accent1 5 3" xfId="722" xr:uid="{00000000-0005-0000-0000-00006E000000}"/>
    <cellStyle name="20% - Accent1 5 3 2" xfId="1350" xr:uid="{00000000-0005-0000-0000-00006F000000}"/>
    <cellStyle name="20% - Accent1 5 3 3" xfId="1978" xr:uid="{00000000-0005-0000-0000-000070000000}"/>
    <cellStyle name="20% - Accent1 5 4" xfId="1036" xr:uid="{00000000-0005-0000-0000-000071000000}"/>
    <cellStyle name="20% - Accent1 5 5" xfId="1664" xr:uid="{00000000-0005-0000-0000-000072000000}"/>
    <cellStyle name="20% - Accent1 5 6" xfId="408" xr:uid="{00000000-0005-0000-0000-000073000000}"/>
    <cellStyle name="20% - Accent1 6" xfId="183" xr:uid="{00000000-0005-0000-0000-000074000000}"/>
    <cellStyle name="20% - Accent1 6 2" xfId="784" xr:uid="{00000000-0005-0000-0000-000075000000}"/>
    <cellStyle name="20% - Accent1 6 2 2" xfId="1412" xr:uid="{00000000-0005-0000-0000-000076000000}"/>
    <cellStyle name="20% - Accent1 6 2 3" xfId="2040" xr:uid="{00000000-0005-0000-0000-000077000000}"/>
    <cellStyle name="20% - Accent1 6 3" xfId="1098" xr:uid="{00000000-0005-0000-0000-000078000000}"/>
    <cellStyle name="20% - Accent1 6 4" xfId="1726" xr:uid="{00000000-0005-0000-0000-000079000000}"/>
    <cellStyle name="20% - Accent1 6 5" xfId="470" xr:uid="{00000000-0005-0000-0000-00007A000000}"/>
    <cellStyle name="20% - Accent1 7" xfId="332" xr:uid="{00000000-0005-0000-0000-00007B000000}"/>
    <cellStyle name="20% - Accent1 7 2" xfId="646" xr:uid="{00000000-0005-0000-0000-00007C000000}"/>
    <cellStyle name="20% - Accent1 7 2 2" xfId="1274" xr:uid="{00000000-0005-0000-0000-00007D000000}"/>
    <cellStyle name="20% - Accent1 7 2 3" xfId="1902" xr:uid="{00000000-0005-0000-0000-00007E000000}"/>
    <cellStyle name="20% - Accent1 7 3" xfId="960" xr:uid="{00000000-0005-0000-0000-00007F000000}"/>
    <cellStyle name="20% - Accent1 7 4" xfId="1588" xr:uid="{00000000-0005-0000-0000-000080000000}"/>
    <cellStyle name="20% - Accent1 8" xfId="629" xr:uid="{00000000-0005-0000-0000-000081000000}"/>
    <cellStyle name="20% - Accent1 8 2" xfId="943" xr:uid="{00000000-0005-0000-0000-000082000000}"/>
    <cellStyle name="20% - Accent1 8 2 2" xfId="1571" xr:uid="{00000000-0005-0000-0000-000083000000}"/>
    <cellStyle name="20% - Accent1 8 2 3" xfId="2199" xr:uid="{00000000-0005-0000-0000-000084000000}"/>
    <cellStyle name="20% - Accent1 8 3" xfId="1257" xr:uid="{00000000-0005-0000-0000-000085000000}"/>
    <cellStyle name="20% - Accent1 8 4" xfId="1885" xr:uid="{00000000-0005-0000-0000-000086000000}"/>
    <cellStyle name="20% - Accent1 9" xfId="927" xr:uid="{00000000-0005-0000-0000-000087000000}"/>
    <cellStyle name="20% - Accent1 9 2" xfId="1555" xr:uid="{00000000-0005-0000-0000-000088000000}"/>
    <cellStyle name="20% - Accent1 9 3" xfId="2183" xr:uid="{00000000-0005-0000-0000-000089000000}"/>
    <cellStyle name="20% - Accent2" xfId="27" builtinId="34" customBuiltin="1"/>
    <cellStyle name="20% - Accent2 10" xfId="1243" xr:uid="{00000000-0005-0000-0000-00008B000000}"/>
    <cellStyle name="20% - Accent2 11" xfId="1871" xr:uid="{00000000-0005-0000-0000-00008C000000}"/>
    <cellStyle name="20% - Accent2 12" xfId="615" xr:uid="{00000000-0005-0000-0000-00008D000000}"/>
    <cellStyle name="20% - Accent2 2" xfId="59" xr:uid="{00000000-0005-0000-0000-00008E000000}"/>
    <cellStyle name="20% - Accent2 2 2" xfId="116" xr:uid="{00000000-0005-0000-0000-00008F000000}"/>
    <cellStyle name="20% - Accent2 2 2 2" xfId="260" xr:uid="{00000000-0005-0000-0000-000090000000}"/>
    <cellStyle name="20% - Accent2 2 2 2 2" xfId="861" xr:uid="{00000000-0005-0000-0000-000091000000}"/>
    <cellStyle name="20% - Accent2 2 2 2 2 2" xfId="1489" xr:uid="{00000000-0005-0000-0000-000092000000}"/>
    <cellStyle name="20% - Accent2 2 2 2 2 3" xfId="2117" xr:uid="{00000000-0005-0000-0000-000093000000}"/>
    <cellStyle name="20% - Accent2 2 2 2 3" xfId="1175" xr:uid="{00000000-0005-0000-0000-000094000000}"/>
    <cellStyle name="20% - Accent2 2 2 2 4" xfId="1803" xr:uid="{00000000-0005-0000-0000-000095000000}"/>
    <cellStyle name="20% - Accent2 2 2 2 5" xfId="547" xr:uid="{00000000-0005-0000-0000-000096000000}"/>
    <cellStyle name="20% - Accent2 2 2 3" xfId="718" xr:uid="{00000000-0005-0000-0000-000097000000}"/>
    <cellStyle name="20% - Accent2 2 2 3 2" xfId="1346" xr:uid="{00000000-0005-0000-0000-000098000000}"/>
    <cellStyle name="20% - Accent2 2 2 3 3" xfId="1974" xr:uid="{00000000-0005-0000-0000-000099000000}"/>
    <cellStyle name="20% - Accent2 2 2 4" xfId="1032" xr:uid="{00000000-0005-0000-0000-00009A000000}"/>
    <cellStyle name="20% - Accent2 2 2 5" xfId="1660" xr:uid="{00000000-0005-0000-0000-00009B000000}"/>
    <cellStyle name="20% - Accent2 2 2 6" xfId="404" xr:uid="{00000000-0005-0000-0000-00009C000000}"/>
    <cellStyle name="20% - Accent2 2 3" xfId="113" xr:uid="{00000000-0005-0000-0000-00009D000000}"/>
    <cellStyle name="20% - Accent2 2 3 2" xfId="257" xr:uid="{00000000-0005-0000-0000-00009E000000}"/>
    <cellStyle name="20% - Accent2 2 3 2 2" xfId="858" xr:uid="{00000000-0005-0000-0000-00009F000000}"/>
    <cellStyle name="20% - Accent2 2 3 2 2 2" xfId="1486" xr:uid="{00000000-0005-0000-0000-0000A0000000}"/>
    <cellStyle name="20% - Accent2 2 3 2 2 3" xfId="2114" xr:uid="{00000000-0005-0000-0000-0000A1000000}"/>
    <cellStyle name="20% - Accent2 2 3 2 3" xfId="1172" xr:uid="{00000000-0005-0000-0000-0000A2000000}"/>
    <cellStyle name="20% - Accent2 2 3 2 4" xfId="1800" xr:uid="{00000000-0005-0000-0000-0000A3000000}"/>
    <cellStyle name="20% - Accent2 2 3 2 5" xfId="544" xr:uid="{00000000-0005-0000-0000-0000A4000000}"/>
    <cellStyle name="20% - Accent2 2 3 3" xfId="715" xr:uid="{00000000-0005-0000-0000-0000A5000000}"/>
    <cellStyle name="20% - Accent2 2 3 3 2" xfId="1343" xr:uid="{00000000-0005-0000-0000-0000A6000000}"/>
    <cellStyle name="20% - Accent2 2 3 3 3" xfId="1971" xr:uid="{00000000-0005-0000-0000-0000A7000000}"/>
    <cellStyle name="20% - Accent2 2 3 4" xfId="1029" xr:uid="{00000000-0005-0000-0000-0000A8000000}"/>
    <cellStyle name="20% - Accent2 2 3 5" xfId="1657" xr:uid="{00000000-0005-0000-0000-0000A9000000}"/>
    <cellStyle name="20% - Accent2 2 3 6" xfId="401" xr:uid="{00000000-0005-0000-0000-0000AA000000}"/>
    <cellStyle name="20% - Accent2 2 4" xfId="203" xr:uid="{00000000-0005-0000-0000-0000AB000000}"/>
    <cellStyle name="20% - Accent2 2 4 2" xfId="804" xr:uid="{00000000-0005-0000-0000-0000AC000000}"/>
    <cellStyle name="20% - Accent2 2 4 2 2" xfId="1432" xr:uid="{00000000-0005-0000-0000-0000AD000000}"/>
    <cellStyle name="20% - Accent2 2 4 2 3" xfId="2060" xr:uid="{00000000-0005-0000-0000-0000AE000000}"/>
    <cellStyle name="20% - Accent2 2 4 3" xfId="1118" xr:uid="{00000000-0005-0000-0000-0000AF000000}"/>
    <cellStyle name="20% - Accent2 2 4 4" xfId="1746" xr:uid="{00000000-0005-0000-0000-0000B0000000}"/>
    <cellStyle name="20% - Accent2 2 4 5" xfId="490" xr:uid="{00000000-0005-0000-0000-0000B1000000}"/>
    <cellStyle name="20% - Accent2 2 5" xfId="664" xr:uid="{00000000-0005-0000-0000-0000B2000000}"/>
    <cellStyle name="20% - Accent2 2 5 2" xfId="1292" xr:uid="{00000000-0005-0000-0000-0000B3000000}"/>
    <cellStyle name="20% - Accent2 2 5 3" xfId="1920" xr:uid="{00000000-0005-0000-0000-0000B4000000}"/>
    <cellStyle name="20% - Accent2 2 6" xfId="978" xr:uid="{00000000-0005-0000-0000-0000B5000000}"/>
    <cellStyle name="20% - Accent2 2 7" xfId="1606" xr:uid="{00000000-0005-0000-0000-0000B6000000}"/>
    <cellStyle name="20% - Accent2 2 8" xfId="350" xr:uid="{00000000-0005-0000-0000-0000B7000000}"/>
    <cellStyle name="20% - Accent2 3" xfId="77" xr:uid="{00000000-0005-0000-0000-0000B8000000}"/>
    <cellStyle name="20% - Accent2 3 2" xfId="110" xr:uid="{00000000-0005-0000-0000-0000B9000000}"/>
    <cellStyle name="20% - Accent2 3 2 2" xfId="254" xr:uid="{00000000-0005-0000-0000-0000BA000000}"/>
    <cellStyle name="20% - Accent2 3 2 2 2" xfId="855" xr:uid="{00000000-0005-0000-0000-0000BB000000}"/>
    <cellStyle name="20% - Accent2 3 2 2 2 2" xfId="1483" xr:uid="{00000000-0005-0000-0000-0000BC000000}"/>
    <cellStyle name="20% - Accent2 3 2 2 2 3" xfId="2111" xr:uid="{00000000-0005-0000-0000-0000BD000000}"/>
    <cellStyle name="20% - Accent2 3 2 2 3" xfId="1169" xr:uid="{00000000-0005-0000-0000-0000BE000000}"/>
    <cellStyle name="20% - Accent2 3 2 2 4" xfId="1797" xr:uid="{00000000-0005-0000-0000-0000BF000000}"/>
    <cellStyle name="20% - Accent2 3 2 2 5" xfId="541" xr:uid="{00000000-0005-0000-0000-0000C0000000}"/>
    <cellStyle name="20% - Accent2 3 2 3" xfId="712" xr:uid="{00000000-0005-0000-0000-0000C1000000}"/>
    <cellStyle name="20% - Accent2 3 2 3 2" xfId="1340" xr:uid="{00000000-0005-0000-0000-0000C2000000}"/>
    <cellStyle name="20% - Accent2 3 2 3 3" xfId="1968" xr:uid="{00000000-0005-0000-0000-0000C3000000}"/>
    <cellStyle name="20% - Accent2 3 2 4" xfId="1026" xr:uid="{00000000-0005-0000-0000-0000C4000000}"/>
    <cellStyle name="20% - Accent2 3 2 5" xfId="1654" xr:uid="{00000000-0005-0000-0000-0000C5000000}"/>
    <cellStyle name="20% - Accent2 3 2 6" xfId="398" xr:uid="{00000000-0005-0000-0000-0000C6000000}"/>
    <cellStyle name="20% - Accent2 3 3" xfId="114" xr:uid="{00000000-0005-0000-0000-0000C7000000}"/>
    <cellStyle name="20% - Accent2 3 3 2" xfId="258" xr:uid="{00000000-0005-0000-0000-0000C8000000}"/>
    <cellStyle name="20% - Accent2 3 3 2 2" xfId="859" xr:uid="{00000000-0005-0000-0000-0000C9000000}"/>
    <cellStyle name="20% - Accent2 3 3 2 2 2" xfId="1487" xr:uid="{00000000-0005-0000-0000-0000CA000000}"/>
    <cellStyle name="20% - Accent2 3 3 2 2 3" xfId="2115" xr:uid="{00000000-0005-0000-0000-0000CB000000}"/>
    <cellStyle name="20% - Accent2 3 3 2 3" xfId="1173" xr:uid="{00000000-0005-0000-0000-0000CC000000}"/>
    <cellStyle name="20% - Accent2 3 3 2 4" xfId="1801" xr:uid="{00000000-0005-0000-0000-0000CD000000}"/>
    <cellStyle name="20% - Accent2 3 3 2 5" xfId="545" xr:uid="{00000000-0005-0000-0000-0000CE000000}"/>
    <cellStyle name="20% - Accent2 3 3 3" xfId="716" xr:uid="{00000000-0005-0000-0000-0000CF000000}"/>
    <cellStyle name="20% - Accent2 3 3 3 2" xfId="1344" xr:uid="{00000000-0005-0000-0000-0000D0000000}"/>
    <cellStyle name="20% - Accent2 3 3 3 3" xfId="1972" xr:uid="{00000000-0005-0000-0000-0000D1000000}"/>
    <cellStyle name="20% - Accent2 3 3 4" xfId="1030" xr:uid="{00000000-0005-0000-0000-0000D2000000}"/>
    <cellStyle name="20% - Accent2 3 3 5" xfId="1658" xr:uid="{00000000-0005-0000-0000-0000D3000000}"/>
    <cellStyle name="20% - Accent2 3 3 6" xfId="402" xr:uid="{00000000-0005-0000-0000-0000D4000000}"/>
    <cellStyle name="20% - Accent2 3 4" xfId="221" xr:uid="{00000000-0005-0000-0000-0000D5000000}"/>
    <cellStyle name="20% - Accent2 3 4 2" xfId="822" xr:uid="{00000000-0005-0000-0000-0000D6000000}"/>
    <cellStyle name="20% - Accent2 3 4 2 2" xfId="1450" xr:uid="{00000000-0005-0000-0000-0000D7000000}"/>
    <cellStyle name="20% - Accent2 3 4 2 3" xfId="2078" xr:uid="{00000000-0005-0000-0000-0000D8000000}"/>
    <cellStyle name="20% - Accent2 3 4 3" xfId="1136" xr:uid="{00000000-0005-0000-0000-0000D9000000}"/>
    <cellStyle name="20% - Accent2 3 4 4" xfId="1764" xr:uid="{00000000-0005-0000-0000-0000DA000000}"/>
    <cellStyle name="20% - Accent2 3 4 5" xfId="508" xr:uid="{00000000-0005-0000-0000-0000DB000000}"/>
    <cellStyle name="20% - Accent2 3 5" xfId="680" xr:uid="{00000000-0005-0000-0000-0000DC000000}"/>
    <cellStyle name="20% - Accent2 3 5 2" xfId="1308" xr:uid="{00000000-0005-0000-0000-0000DD000000}"/>
    <cellStyle name="20% - Accent2 3 5 3" xfId="1936" xr:uid="{00000000-0005-0000-0000-0000DE000000}"/>
    <cellStyle name="20% - Accent2 3 6" xfId="994" xr:uid="{00000000-0005-0000-0000-0000DF000000}"/>
    <cellStyle name="20% - Accent2 3 7" xfId="1622" xr:uid="{00000000-0005-0000-0000-0000E0000000}"/>
    <cellStyle name="20% - Accent2 3 8" xfId="366" xr:uid="{00000000-0005-0000-0000-0000E1000000}"/>
    <cellStyle name="20% - Accent2 4" xfId="91" xr:uid="{00000000-0005-0000-0000-0000E2000000}"/>
    <cellStyle name="20% - Accent2 4 2" xfId="235" xr:uid="{00000000-0005-0000-0000-0000E3000000}"/>
    <cellStyle name="20% - Accent2 4 2 2" xfId="836" xr:uid="{00000000-0005-0000-0000-0000E4000000}"/>
    <cellStyle name="20% - Accent2 4 2 2 2" xfId="1464" xr:uid="{00000000-0005-0000-0000-0000E5000000}"/>
    <cellStyle name="20% - Accent2 4 2 2 3" xfId="2092" xr:uid="{00000000-0005-0000-0000-0000E6000000}"/>
    <cellStyle name="20% - Accent2 4 2 3" xfId="1150" xr:uid="{00000000-0005-0000-0000-0000E7000000}"/>
    <cellStyle name="20% - Accent2 4 2 4" xfId="1778" xr:uid="{00000000-0005-0000-0000-0000E8000000}"/>
    <cellStyle name="20% - Accent2 4 2 5" xfId="522" xr:uid="{00000000-0005-0000-0000-0000E9000000}"/>
    <cellStyle name="20% - Accent2 4 3" xfId="693" xr:uid="{00000000-0005-0000-0000-0000EA000000}"/>
    <cellStyle name="20% - Accent2 4 3 2" xfId="1321" xr:uid="{00000000-0005-0000-0000-0000EB000000}"/>
    <cellStyle name="20% - Accent2 4 3 3" xfId="1949" xr:uid="{00000000-0005-0000-0000-0000EC000000}"/>
    <cellStyle name="20% - Accent2 4 4" xfId="1007" xr:uid="{00000000-0005-0000-0000-0000ED000000}"/>
    <cellStyle name="20% - Accent2 4 5" xfId="1635" xr:uid="{00000000-0005-0000-0000-0000EE000000}"/>
    <cellStyle name="20% - Accent2 4 6" xfId="379" xr:uid="{00000000-0005-0000-0000-0000EF000000}"/>
    <cellStyle name="20% - Accent2 5" xfId="124" xr:uid="{00000000-0005-0000-0000-0000F0000000}"/>
    <cellStyle name="20% - Accent2 5 2" xfId="268" xr:uid="{00000000-0005-0000-0000-0000F1000000}"/>
    <cellStyle name="20% - Accent2 5 2 2" xfId="869" xr:uid="{00000000-0005-0000-0000-0000F2000000}"/>
    <cellStyle name="20% - Accent2 5 2 2 2" xfId="1497" xr:uid="{00000000-0005-0000-0000-0000F3000000}"/>
    <cellStyle name="20% - Accent2 5 2 2 3" xfId="2125" xr:uid="{00000000-0005-0000-0000-0000F4000000}"/>
    <cellStyle name="20% - Accent2 5 2 3" xfId="1183" xr:uid="{00000000-0005-0000-0000-0000F5000000}"/>
    <cellStyle name="20% - Accent2 5 2 4" xfId="1811" xr:uid="{00000000-0005-0000-0000-0000F6000000}"/>
    <cellStyle name="20% - Accent2 5 2 5" xfId="555" xr:uid="{00000000-0005-0000-0000-0000F7000000}"/>
    <cellStyle name="20% - Accent2 5 3" xfId="726" xr:uid="{00000000-0005-0000-0000-0000F8000000}"/>
    <cellStyle name="20% - Accent2 5 3 2" xfId="1354" xr:uid="{00000000-0005-0000-0000-0000F9000000}"/>
    <cellStyle name="20% - Accent2 5 3 3" xfId="1982" xr:uid="{00000000-0005-0000-0000-0000FA000000}"/>
    <cellStyle name="20% - Accent2 5 4" xfId="1040" xr:uid="{00000000-0005-0000-0000-0000FB000000}"/>
    <cellStyle name="20% - Accent2 5 5" xfId="1668" xr:uid="{00000000-0005-0000-0000-0000FC000000}"/>
    <cellStyle name="20% - Accent2 5 6" xfId="412" xr:uid="{00000000-0005-0000-0000-0000FD000000}"/>
    <cellStyle name="20% - Accent2 6" xfId="185" xr:uid="{00000000-0005-0000-0000-0000FE000000}"/>
    <cellStyle name="20% - Accent2 6 2" xfId="786" xr:uid="{00000000-0005-0000-0000-0000FF000000}"/>
    <cellStyle name="20% - Accent2 6 2 2" xfId="1414" xr:uid="{00000000-0005-0000-0000-000000010000}"/>
    <cellStyle name="20% - Accent2 6 2 3" xfId="2042" xr:uid="{00000000-0005-0000-0000-000001010000}"/>
    <cellStyle name="20% - Accent2 6 3" xfId="1100" xr:uid="{00000000-0005-0000-0000-000002010000}"/>
    <cellStyle name="20% - Accent2 6 4" xfId="1728" xr:uid="{00000000-0005-0000-0000-000003010000}"/>
    <cellStyle name="20% - Accent2 6 5" xfId="472" xr:uid="{00000000-0005-0000-0000-000004010000}"/>
    <cellStyle name="20% - Accent2 7" xfId="334" xr:uid="{00000000-0005-0000-0000-000005010000}"/>
    <cellStyle name="20% - Accent2 7 2" xfId="648" xr:uid="{00000000-0005-0000-0000-000006010000}"/>
    <cellStyle name="20% - Accent2 7 2 2" xfId="1276" xr:uid="{00000000-0005-0000-0000-000007010000}"/>
    <cellStyle name="20% - Accent2 7 2 3" xfId="1904" xr:uid="{00000000-0005-0000-0000-000008010000}"/>
    <cellStyle name="20% - Accent2 7 3" xfId="962" xr:uid="{00000000-0005-0000-0000-000009010000}"/>
    <cellStyle name="20% - Accent2 7 4" xfId="1590" xr:uid="{00000000-0005-0000-0000-00000A010000}"/>
    <cellStyle name="20% - Accent2 8" xfId="631" xr:uid="{00000000-0005-0000-0000-00000B010000}"/>
    <cellStyle name="20% - Accent2 8 2" xfId="945" xr:uid="{00000000-0005-0000-0000-00000C010000}"/>
    <cellStyle name="20% - Accent2 8 2 2" xfId="1573" xr:uid="{00000000-0005-0000-0000-00000D010000}"/>
    <cellStyle name="20% - Accent2 8 2 3" xfId="2201" xr:uid="{00000000-0005-0000-0000-00000E010000}"/>
    <cellStyle name="20% - Accent2 8 3" xfId="1259" xr:uid="{00000000-0005-0000-0000-00000F010000}"/>
    <cellStyle name="20% - Accent2 8 4" xfId="1887" xr:uid="{00000000-0005-0000-0000-000010010000}"/>
    <cellStyle name="20% - Accent2 9" xfId="929" xr:uid="{00000000-0005-0000-0000-000011010000}"/>
    <cellStyle name="20% - Accent2 9 2" xfId="1557" xr:uid="{00000000-0005-0000-0000-000012010000}"/>
    <cellStyle name="20% - Accent2 9 3" xfId="2185" xr:uid="{00000000-0005-0000-0000-000013010000}"/>
    <cellStyle name="20% - Accent3" xfId="31" builtinId="38" customBuiltin="1"/>
    <cellStyle name="20% - Accent3 10" xfId="1245" xr:uid="{00000000-0005-0000-0000-000015010000}"/>
    <cellStyle name="20% - Accent3 11" xfId="1873" xr:uid="{00000000-0005-0000-0000-000016010000}"/>
    <cellStyle name="20% - Accent3 12" xfId="617" xr:uid="{00000000-0005-0000-0000-000017010000}"/>
    <cellStyle name="20% - Accent3 2" xfId="61" xr:uid="{00000000-0005-0000-0000-000018010000}"/>
    <cellStyle name="20% - Accent3 2 2" xfId="108" xr:uid="{00000000-0005-0000-0000-000019010000}"/>
    <cellStyle name="20% - Accent3 2 2 2" xfId="252" xr:uid="{00000000-0005-0000-0000-00001A010000}"/>
    <cellStyle name="20% - Accent3 2 2 2 2" xfId="853" xr:uid="{00000000-0005-0000-0000-00001B010000}"/>
    <cellStyle name="20% - Accent3 2 2 2 2 2" xfId="1481" xr:uid="{00000000-0005-0000-0000-00001C010000}"/>
    <cellStyle name="20% - Accent3 2 2 2 2 3" xfId="2109" xr:uid="{00000000-0005-0000-0000-00001D010000}"/>
    <cellStyle name="20% - Accent3 2 2 2 3" xfId="1167" xr:uid="{00000000-0005-0000-0000-00001E010000}"/>
    <cellStyle name="20% - Accent3 2 2 2 4" xfId="1795" xr:uid="{00000000-0005-0000-0000-00001F010000}"/>
    <cellStyle name="20% - Accent3 2 2 2 5" xfId="539" xr:uid="{00000000-0005-0000-0000-000020010000}"/>
    <cellStyle name="20% - Accent3 2 2 3" xfId="710" xr:uid="{00000000-0005-0000-0000-000021010000}"/>
    <cellStyle name="20% - Accent3 2 2 3 2" xfId="1338" xr:uid="{00000000-0005-0000-0000-000022010000}"/>
    <cellStyle name="20% - Accent3 2 2 3 3" xfId="1966" xr:uid="{00000000-0005-0000-0000-000023010000}"/>
    <cellStyle name="20% - Accent3 2 2 4" xfId="1024" xr:uid="{00000000-0005-0000-0000-000024010000}"/>
    <cellStyle name="20% - Accent3 2 2 5" xfId="1652" xr:uid="{00000000-0005-0000-0000-000025010000}"/>
    <cellStyle name="20% - Accent3 2 2 6" xfId="396" xr:uid="{00000000-0005-0000-0000-000026010000}"/>
    <cellStyle name="20% - Accent3 2 3" xfId="109" xr:uid="{00000000-0005-0000-0000-000027010000}"/>
    <cellStyle name="20% - Accent3 2 3 2" xfId="253" xr:uid="{00000000-0005-0000-0000-000028010000}"/>
    <cellStyle name="20% - Accent3 2 3 2 2" xfId="854" xr:uid="{00000000-0005-0000-0000-000029010000}"/>
    <cellStyle name="20% - Accent3 2 3 2 2 2" xfId="1482" xr:uid="{00000000-0005-0000-0000-00002A010000}"/>
    <cellStyle name="20% - Accent3 2 3 2 2 3" xfId="2110" xr:uid="{00000000-0005-0000-0000-00002B010000}"/>
    <cellStyle name="20% - Accent3 2 3 2 3" xfId="1168" xr:uid="{00000000-0005-0000-0000-00002C010000}"/>
    <cellStyle name="20% - Accent3 2 3 2 4" xfId="1796" xr:uid="{00000000-0005-0000-0000-00002D010000}"/>
    <cellStyle name="20% - Accent3 2 3 2 5" xfId="540" xr:uid="{00000000-0005-0000-0000-00002E010000}"/>
    <cellStyle name="20% - Accent3 2 3 3" xfId="711" xr:uid="{00000000-0005-0000-0000-00002F010000}"/>
    <cellStyle name="20% - Accent3 2 3 3 2" xfId="1339" xr:uid="{00000000-0005-0000-0000-000030010000}"/>
    <cellStyle name="20% - Accent3 2 3 3 3" xfId="1967" xr:uid="{00000000-0005-0000-0000-000031010000}"/>
    <cellStyle name="20% - Accent3 2 3 4" xfId="1025" xr:uid="{00000000-0005-0000-0000-000032010000}"/>
    <cellStyle name="20% - Accent3 2 3 5" xfId="1653" xr:uid="{00000000-0005-0000-0000-000033010000}"/>
    <cellStyle name="20% - Accent3 2 3 6" xfId="397" xr:uid="{00000000-0005-0000-0000-000034010000}"/>
    <cellStyle name="20% - Accent3 2 4" xfId="205" xr:uid="{00000000-0005-0000-0000-000035010000}"/>
    <cellStyle name="20% - Accent3 2 4 2" xfId="806" xr:uid="{00000000-0005-0000-0000-000036010000}"/>
    <cellStyle name="20% - Accent3 2 4 2 2" xfId="1434" xr:uid="{00000000-0005-0000-0000-000037010000}"/>
    <cellStyle name="20% - Accent3 2 4 2 3" xfId="2062" xr:uid="{00000000-0005-0000-0000-000038010000}"/>
    <cellStyle name="20% - Accent3 2 4 3" xfId="1120" xr:uid="{00000000-0005-0000-0000-000039010000}"/>
    <cellStyle name="20% - Accent3 2 4 4" xfId="1748" xr:uid="{00000000-0005-0000-0000-00003A010000}"/>
    <cellStyle name="20% - Accent3 2 4 5" xfId="492" xr:uid="{00000000-0005-0000-0000-00003B010000}"/>
    <cellStyle name="20% - Accent3 2 5" xfId="666" xr:uid="{00000000-0005-0000-0000-00003C010000}"/>
    <cellStyle name="20% - Accent3 2 5 2" xfId="1294" xr:uid="{00000000-0005-0000-0000-00003D010000}"/>
    <cellStyle name="20% - Accent3 2 5 3" xfId="1922" xr:uid="{00000000-0005-0000-0000-00003E010000}"/>
    <cellStyle name="20% - Accent3 2 6" xfId="980" xr:uid="{00000000-0005-0000-0000-00003F010000}"/>
    <cellStyle name="20% - Accent3 2 7" xfId="1608" xr:uid="{00000000-0005-0000-0000-000040010000}"/>
    <cellStyle name="20% - Accent3 2 8" xfId="352" xr:uid="{00000000-0005-0000-0000-000041010000}"/>
    <cellStyle name="20% - Accent3 3" xfId="79" xr:uid="{00000000-0005-0000-0000-000042010000}"/>
    <cellStyle name="20% - Accent3 3 2" xfId="111" xr:uid="{00000000-0005-0000-0000-000043010000}"/>
    <cellStyle name="20% - Accent3 3 2 2" xfId="255" xr:uid="{00000000-0005-0000-0000-000044010000}"/>
    <cellStyle name="20% - Accent3 3 2 2 2" xfId="856" xr:uid="{00000000-0005-0000-0000-000045010000}"/>
    <cellStyle name="20% - Accent3 3 2 2 2 2" xfId="1484" xr:uid="{00000000-0005-0000-0000-000046010000}"/>
    <cellStyle name="20% - Accent3 3 2 2 2 3" xfId="2112" xr:uid="{00000000-0005-0000-0000-000047010000}"/>
    <cellStyle name="20% - Accent3 3 2 2 3" xfId="1170" xr:uid="{00000000-0005-0000-0000-000048010000}"/>
    <cellStyle name="20% - Accent3 3 2 2 4" xfId="1798" xr:uid="{00000000-0005-0000-0000-000049010000}"/>
    <cellStyle name="20% - Accent3 3 2 2 5" xfId="542" xr:uid="{00000000-0005-0000-0000-00004A010000}"/>
    <cellStyle name="20% - Accent3 3 2 3" xfId="713" xr:uid="{00000000-0005-0000-0000-00004B010000}"/>
    <cellStyle name="20% - Accent3 3 2 3 2" xfId="1341" xr:uid="{00000000-0005-0000-0000-00004C010000}"/>
    <cellStyle name="20% - Accent3 3 2 3 3" xfId="1969" xr:uid="{00000000-0005-0000-0000-00004D010000}"/>
    <cellStyle name="20% - Accent3 3 2 4" xfId="1027" xr:uid="{00000000-0005-0000-0000-00004E010000}"/>
    <cellStyle name="20% - Accent3 3 2 5" xfId="1655" xr:uid="{00000000-0005-0000-0000-00004F010000}"/>
    <cellStyle name="20% - Accent3 3 2 6" xfId="399" xr:uid="{00000000-0005-0000-0000-000050010000}"/>
    <cellStyle name="20% - Accent3 3 3" xfId="107" xr:uid="{00000000-0005-0000-0000-000051010000}"/>
    <cellStyle name="20% - Accent3 3 3 2" xfId="251" xr:uid="{00000000-0005-0000-0000-000052010000}"/>
    <cellStyle name="20% - Accent3 3 3 2 2" xfId="852" xr:uid="{00000000-0005-0000-0000-000053010000}"/>
    <cellStyle name="20% - Accent3 3 3 2 2 2" xfId="1480" xr:uid="{00000000-0005-0000-0000-000054010000}"/>
    <cellStyle name="20% - Accent3 3 3 2 2 3" xfId="2108" xr:uid="{00000000-0005-0000-0000-000055010000}"/>
    <cellStyle name="20% - Accent3 3 3 2 3" xfId="1166" xr:uid="{00000000-0005-0000-0000-000056010000}"/>
    <cellStyle name="20% - Accent3 3 3 2 4" xfId="1794" xr:uid="{00000000-0005-0000-0000-000057010000}"/>
    <cellStyle name="20% - Accent3 3 3 2 5" xfId="538" xr:uid="{00000000-0005-0000-0000-000058010000}"/>
    <cellStyle name="20% - Accent3 3 3 3" xfId="709" xr:uid="{00000000-0005-0000-0000-000059010000}"/>
    <cellStyle name="20% - Accent3 3 3 3 2" xfId="1337" xr:uid="{00000000-0005-0000-0000-00005A010000}"/>
    <cellStyle name="20% - Accent3 3 3 3 3" xfId="1965" xr:uid="{00000000-0005-0000-0000-00005B010000}"/>
    <cellStyle name="20% - Accent3 3 3 4" xfId="1023" xr:uid="{00000000-0005-0000-0000-00005C010000}"/>
    <cellStyle name="20% - Accent3 3 3 5" xfId="1651" xr:uid="{00000000-0005-0000-0000-00005D010000}"/>
    <cellStyle name="20% - Accent3 3 3 6" xfId="395" xr:uid="{00000000-0005-0000-0000-00005E010000}"/>
    <cellStyle name="20% - Accent3 3 4" xfId="223" xr:uid="{00000000-0005-0000-0000-00005F010000}"/>
    <cellStyle name="20% - Accent3 3 4 2" xfId="824" xr:uid="{00000000-0005-0000-0000-000060010000}"/>
    <cellStyle name="20% - Accent3 3 4 2 2" xfId="1452" xr:uid="{00000000-0005-0000-0000-000061010000}"/>
    <cellStyle name="20% - Accent3 3 4 2 3" xfId="2080" xr:uid="{00000000-0005-0000-0000-000062010000}"/>
    <cellStyle name="20% - Accent3 3 4 3" xfId="1138" xr:uid="{00000000-0005-0000-0000-000063010000}"/>
    <cellStyle name="20% - Accent3 3 4 4" xfId="1766" xr:uid="{00000000-0005-0000-0000-000064010000}"/>
    <cellStyle name="20% - Accent3 3 4 5" xfId="510" xr:uid="{00000000-0005-0000-0000-000065010000}"/>
    <cellStyle name="20% - Accent3 3 5" xfId="682" xr:uid="{00000000-0005-0000-0000-000066010000}"/>
    <cellStyle name="20% - Accent3 3 5 2" xfId="1310" xr:uid="{00000000-0005-0000-0000-000067010000}"/>
    <cellStyle name="20% - Accent3 3 5 3" xfId="1938" xr:uid="{00000000-0005-0000-0000-000068010000}"/>
    <cellStyle name="20% - Accent3 3 6" xfId="996" xr:uid="{00000000-0005-0000-0000-000069010000}"/>
    <cellStyle name="20% - Accent3 3 7" xfId="1624" xr:uid="{00000000-0005-0000-0000-00006A010000}"/>
    <cellStyle name="20% - Accent3 3 8" xfId="368" xr:uid="{00000000-0005-0000-0000-00006B010000}"/>
    <cellStyle name="20% - Accent3 4" xfId="93" xr:uid="{00000000-0005-0000-0000-00006C010000}"/>
    <cellStyle name="20% - Accent3 4 2" xfId="237" xr:uid="{00000000-0005-0000-0000-00006D010000}"/>
    <cellStyle name="20% - Accent3 4 2 2" xfId="838" xr:uid="{00000000-0005-0000-0000-00006E010000}"/>
    <cellStyle name="20% - Accent3 4 2 2 2" xfId="1466" xr:uid="{00000000-0005-0000-0000-00006F010000}"/>
    <cellStyle name="20% - Accent3 4 2 2 3" xfId="2094" xr:uid="{00000000-0005-0000-0000-000070010000}"/>
    <cellStyle name="20% - Accent3 4 2 3" xfId="1152" xr:uid="{00000000-0005-0000-0000-000071010000}"/>
    <cellStyle name="20% - Accent3 4 2 4" xfId="1780" xr:uid="{00000000-0005-0000-0000-000072010000}"/>
    <cellStyle name="20% - Accent3 4 2 5" xfId="524" xr:uid="{00000000-0005-0000-0000-000073010000}"/>
    <cellStyle name="20% - Accent3 4 3" xfId="695" xr:uid="{00000000-0005-0000-0000-000074010000}"/>
    <cellStyle name="20% - Accent3 4 3 2" xfId="1323" xr:uid="{00000000-0005-0000-0000-000075010000}"/>
    <cellStyle name="20% - Accent3 4 3 3" xfId="1951" xr:uid="{00000000-0005-0000-0000-000076010000}"/>
    <cellStyle name="20% - Accent3 4 4" xfId="1009" xr:uid="{00000000-0005-0000-0000-000077010000}"/>
    <cellStyle name="20% - Accent3 4 5" xfId="1637" xr:uid="{00000000-0005-0000-0000-000078010000}"/>
    <cellStyle name="20% - Accent3 4 6" xfId="381" xr:uid="{00000000-0005-0000-0000-000079010000}"/>
    <cellStyle name="20% - Accent3 5" xfId="128" xr:uid="{00000000-0005-0000-0000-00007A010000}"/>
    <cellStyle name="20% - Accent3 5 2" xfId="272" xr:uid="{00000000-0005-0000-0000-00007B010000}"/>
    <cellStyle name="20% - Accent3 5 2 2" xfId="873" xr:uid="{00000000-0005-0000-0000-00007C010000}"/>
    <cellStyle name="20% - Accent3 5 2 2 2" xfId="1501" xr:uid="{00000000-0005-0000-0000-00007D010000}"/>
    <cellStyle name="20% - Accent3 5 2 2 3" xfId="2129" xr:uid="{00000000-0005-0000-0000-00007E010000}"/>
    <cellStyle name="20% - Accent3 5 2 3" xfId="1187" xr:uid="{00000000-0005-0000-0000-00007F010000}"/>
    <cellStyle name="20% - Accent3 5 2 4" xfId="1815" xr:uid="{00000000-0005-0000-0000-000080010000}"/>
    <cellStyle name="20% - Accent3 5 2 5" xfId="559" xr:uid="{00000000-0005-0000-0000-000081010000}"/>
    <cellStyle name="20% - Accent3 5 3" xfId="730" xr:uid="{00000000-0005-0000-0000-000082010000}"/>
    <cellStyle name="20% - Accent3 5 3 2" xfId="1358" xr:uid="{00000000-0005-0000-0000-000083010000}"/>
    <cellStyle name="20% - Accent3 5 3 3" xfId="1986" xr:uid="{00000000-0005-0000-0000-000084010000}"/>
    <cellStyle name="20% - Accent3 5 4" xfId="1044" xr:uid="{00000000-0005-0000-0000-000085010000}"/>
    <cellStyle name="20% - Accent3 5 5" xfId="1672" xr:uid="{00000000-0005-0000-0000-000086010000}"/>
    <cellStyle name="20% - Accent3 5 6" xfId="416" xr:uid="{00000000-0005-0000-0000-000087010000}"/>
    <cellStyle name="20% - Accent3 6" xfId="187" xr:uid="{00000000-0005-0000-0000-000088010000}"/>
    <cellStyle name="20% - Accent3 6 2" xfId="788" xr:uid="{00000000-0005-0000-0000-000089010000}"/>
    <cellStyle name="20% - Accent3 6 2 2" xfId="1416" xr:uid="{00000000-0005-0000-0000-00008A010000}"/>
    <cellStyle name="20% - Accent3 6 2 3" xfId="2044" xr:uid="{00000000-0005-0000-0000-00008B010000}"/>
    <cellStyle name="20% - Accent3 6 3" xfId="1102" xr:uid="{00000000-0005-0000-0000-00008C010000}"/>
    <cellStyle name="20% - Accent3 6 4" xfId="1730" xr:uid="{00000000-0005-0000-0000-00008D010000}"/>
    <cellStyle name="20% - Accent3 6 5" xfId="474" xr:uid="{00000000-0005-0000-0000-00008E010000}"/>
    <cellStyle name="20% - Accent3 7" xfId="336" xr:uid="{00000000-0005-0000-0000-00008F010000}"/>
    <cellStyle name="20% - Accent3 7 2" xfId="650" xr:uid="{00000000-0005-0000-0000-000090010000}"/>
    <cellStyle name="20% - Accent3 7 2 2" xfId="1278" xr:uid="{00000000-0005-0000-0000-000091010000}"/>
    <cellStyle name="20% - Accent3 7 2 3" xfId="1906" xr:uid="{00000000-0005-0000-0000-000092010000}"/>
    <cellStyle name="20% - Accent3 7 3" xfId="964" xr:uid="{00000000-0005-0000-0000-000093010000}"/>
    <cellStyle name="20% - Accent3 7 4" xfId="1592" xr:uid="{00000000-0005-0000-0000-000094010000}"/>
    <cellStyle name="20% - Accent3 8" xfId="633" xr:uid="{00000000-0005-0000-0000-000095010000}"/>
    <cellStyle name="20% - Accent3 8 2" xfId="947" xr:uid="{00000000-0005-0000-0000-000096010000}"/>
    <cellStyle name="20% - Accent3 8 2 2" xfId="1575" xr:uid="{00000000-0005-0000-0000-000097010000}"/>
    <cellStyle name="20% - Accent3 8 2 3" xfId="2203" xr:uid="{00000000-0005-0000-0000-000098010000}"/>
    <cellStyle name="20% - Accent3 8 3" xfId="1261" xr:uid="{00000000-0005-0000-0000-000099010000}"/>
    <cellStyle name="20% - Accent3 8 4" xfId="1889" xr:uid="{00000000-0005-0000-0000-00009A010000}"/>
    <cellStyle name="20% - Accent3 9" xfId="931" xr:uid="{00000000-0005-0000-0000-00009B010000}"/>
    <cellStyle name="20% - Accent3 9 2" xfId="1559" xr:uid="{00000000-0005-0000-0000-00009C010000}"/>
    <cellStyle name="20% - Accent3 9 3" xfId="2187" xr:uid="{00000000-0005-0000-0000-00009D010000}"/>
    <cellStyle name="20% - Accent4" xfId="35" builtinId="42" customBuiltin="1"/>
    <cellStyle name="20% - Accent4 10" xfId="1247" xr:uid="{00000000-0005-0000-0000-00009F010000}"/>
    <cellStyle name="20% - Accent4 11" xfId="1875" xr:uid="{00000000-0005-0000-0000-0000A0010000}"/>
    <cellStyle name="20% - Accent4 12" xfId="619" xr:uid="{00000000-0005-0000-0000-0000A1010000}"/>
    <cellStyle name="20% - Accent4 2" xfId="63" xr:uid="{00000000-0005-0000-0000-0000A2010000}"/>
    <cellStyle name="20% - Accent4 2 2" xfId="117" xr:uid="{00000000-0005-0000-0000-0000A3010000}"/>
    <cellStyle name="20% - Accent4 2 2 2" xfId="261" xr:uid="{00000000-0005-0000-0000-0000A4010000}"/>
    <cellStyle name="20% - Accent4 2 2 2 2" xfId="862" xr:uid="{00000000-0005-0000-0000-0000A5010000}"/>
    <cellStyle name="20% - Accent4 2 2 2 2 2" xfId="1490" xr:uid="{00000000-0005-0000-0000-0000A6010000}"/>
    <cellStyle name="20% - Accent4 2 2 2 2 3" xfId="2118" xr:uid="{00000000-0005-0000-0000-0000A7010000}"/>
    <cellStyle name="20% - Accent4 2 2 2 3" xfId="1176" xr:uid="{00000000-0005-0000-0000-0000A8010000}"/>
    <cellStyle name="20% - Accent4 2 2 2 4" xfId="1804" xr:uid="{00000000-0005-0000-0000-0000A9010000}"/>
    <cellStyle name="20% - Accent4 2 2 2 5" xfId="548" xr:uid="{00000000-0005-0000-0000-0000AA010000}"/>
    <cellStyle name="20% - Accent4 2 2 3" xfId="719" xr:uid="{00000000-0005-0000-0000-0000AB010000}"/>
    <cellStyle name="20% - Accent4 2 2 3 2" xfId="1347" xr:uid="{00000000-0005-0000-0000-0000AC010000}"/>
    <cellStyle name="20% - Accent4 2 2 3 3" xfId="1975" xr:uid="{00000000-0005-0000-0000-0000AD010000}"/>
    <cellStyle name="20% - Accent4 2 2 4" xfId="1033" xr:uid="{00000000-0005-0000-0000-0000AE010000}"/>
    <cellStyle name="20% - Accent4 2 2 5" xfId="1661" xr:uid="{00000000-0005-0000-0000-0000AF010000}"/>
    <cellStyle name="20% - Accent4 2 2 6" xfId="405" xr:uid="{00000000-0005-0000-0000-0000B0010000}"/>
    <cellStyle name="20% - Accent4 2 3" xfId="118" xr:uid="{00000000-0005-0000-0000-0000B1010000}"/>
    <cellStyle name="20% - Accent4 2 3 2" xfId="262" xr:uid="{00000000-0005-0000-0000-0000B2010000}"/>
    <cellStyle name="20% - Accent4 2 3 2 2" xfId="863" xr:uid="{00000000-0005-0000-0000-0000B3010000}"/>
    <cellStyle name="20% - Accent4 2 3 2 2 2" xfId="1491" xr:uid="{00000000-0005-0000-0000-0000B4010000}"/>
    <cellStyle name="20% - Accent4 2 3 2 2 3" xfId="2119" xr:uid="{00000000-0005-0000-0000-0000B5010000}"/>
    <cellStyle name="20% - Accent4 2 3 2 3" xfId="1177" xr:uid="{00000000-0005-0000-0000-0000B6010000}"/>
    <cellStyle name="20% - Accent4 2 3 2 4" xfId="1805" xr:uid="{00000000-0005-0000-0000-0000B7010000}"/>
    <cellStyle name="20% - Accent4 2 3 2 5" xfId="549" xr:uid="{00000000-0005-0000-0000-0000B8010000}"/>
    <cellStyle name="20% - Accent4 2 3 3" xfId="720" xr:uid="{00000000-0005-0000-0000-0000B9010000}"/>
    <cellStyle name="20% - Accent4 2 3 3 2" xfId="1348" xr:uid="{00000000-0005-0000-0000-0000BA010000}"/>
    <cellStyle name="20% - Accent4 2 3 3 3" xfId="1976" xr:uid="{00000000-0005-0000-0000-0000BB010000}"/>
    <cellStyle name="20% - Accent4 2 3 4" xfId="1034" xr:uid="{00000000-0005-0000-0000-0000BC010000}"/>
    <cellStyle name="20% - Accent4 2 3 5" xfId="1662" xr:uid="{00000000-0005-0000-0000-0000BD010000}"/>
    <cellStyle name="20% - Accent4 2 3 6" xfId="406" xr:uid="{00000000-0005-0000-0000-0000BE010000}"/>
    <cellStyle name="20% - Accent4 2 4" xfId="207" xr:uid="{00000000-0005-0000-0000-0000BF010000}"/>
    <cellStyle name="20% - Accent4 2 4 2" xfId="808" xr:uid="{00000000-0005-0000-0000-0000C0010000}"/>
    <cellStyle name="20% - Accent4 2 4 2 2" xfId="1436" xr:uid="{00000000-0005-0000-0000-0000C1010000}"/>
    <cellStyle name="20% - Accent4 2 4 2 3" xfId="2064" xr:uid="{00000000-0005-0000-0000-0000C2010000}"/>
    <cellStyle name="20% - Accent4 2 4 3" xfId="1122" xr:uid="{00000000-0005-0000-0000-0000C3010000}"/>
    <cellStyle name="20% - Accent4 2 4 4" xfId="1750" xr:uid="{00000000-0005-0000-0000-0000C4010000}"/>
    <cellStyle name="20% - Accent4 2 4 5" xfId="494" xr:uid="{00000000-0005-0000-0000-0000C5010000}"/>
    <cellStyle name="20% - Accent4 2 5" xfId="668" xr:uid="{00000000-0005-0000-0000-0000C6010000}"/>
    <cellStyle name="20% - Accent4 2 5 2" xfId="1296" xr:uid="{00000000-0005-0000-0000-0000C7010000}"/>
    <cellStyle name="20% - Accent4 2 5 3" xfId="1924" xr:uid="{00000000-0005-0000-0000-0000C8010000}"/>
    <cellStyle name="20% - Accent4 2 6" xfId="982" xr:uid="{00000000-0005-0000-0000-0000C9010000}"/>
    <cellStyle name="20% - Accent4 2 7" xfId="1610" xr:uid="{00000000-0005-0000-0000-0000CA010000}"/>
    <cellStyle name="20% - Accent4 2 8" xfId="354" xr:uid="{00000000-0005-0000-0000-0000CB010000}"/>
    <cellStyle name="20% - Accent4 3" xfId="81" xr:uid="{00000000-0005-0000-0000-0000CC010000}"/>
    <cellStyle name="20% - Accent4 3 2" xfId="112" xr:uid="{00000000-0005-0000-0000-0000CD010000}"/>
    <cellStyle name="20% - Accent4 3 2 2" xfId="256" xr:uid="{00000000-0005-0000-0000-0000CE010000}"/>
    <cellStyle name="20% - Accent4 3 2 2 2" xfId="857" xr:uid="{00000000-0005-0000-0000-0000CF010000}"/>
    <cellStyle name="20% - Accent4 3 2 2 2 2" xfId="1485" xr:uid="{00000000-0005-0000-0000-0000D0010000}"/>
    <cellStyle name="20% - Accent4 3 2 2 2 3" xfId="2113" xr:uid="{00000000-0005-0000-0000-0000D1010000}"/>
    <cellStyle name="20% - Accent4 3 2 2 3" xfId="1171" xr:uid="{00000000-0005-0000-0000-0000D2010000}"/>
    <cellStyle name="20% - Accent4 3 2 2 4" xfId="1799" xr:uid="{00000000-0005-0000-0000-0000D3010000}"/>
    <cellStyle name="20% - Accent4 3 2 2 5" xfId="543" xr:uid="{00000000-0005-0000-0000-0000D4010000}"/>
    <cellStyle name="20% - Accent4 3 2 3" xfId="714" xr:uid="{00000000-0005-0000-0000-0000D5010000}"/>
    <cellStyle name="20% - Accent4 3 2 3 2" xfId="1342" xr:uid="{00000000-0005-0000-0000-0000D6010000}"/>
    <cellStyle name="20% - Accent4 3 2 3 3" xfId="1970" xr:uid="{00000000-0005-0000-0000-0000D7010000}"/>
    <cellStyle name="20% - Accent4 3 2 4" xfId="1028" xr:uid="{00000000-0005-0000-0000-0000D8010000}"/>
    <cellStyle name="20% - Accent4 3 2 5" xfId="1656" xr:uid="{00000000-0005-0000-0000-0000D9010000}"/>
    <cellStyle name="20% - Accent4 3 2 6" xfId="400" xr:uid="{00000000-0005-0000-0000-0000DA010000}"/>
    <cellStyle name="20% - Accent4 3 3" xfId="115" xr:uid="{00000000-0005-0000-0000-0000DB010000}"/>
    <cellStyle name="20% - Accent4 3 3 2" xfId="259" xr:uid="{00000000-0005-0000-0000-0000DC010000}"/>
    <cellStyle name="20% - Accent4 3 3 2 2" xfId="860" xr:uid="{00000000-0005-0000-0000-0000DD010000}"/>
    <cellStyle name="20% - Accent4 3 3 2 2 2" xfId="1488" xr:uid="{00000000-0005-0000-0000-0000DE010000}"/>
    <cellStyle name="20% - Accent4 3 3 2 2 3" xfId="2116" xr:uid="{00000000-0005-0000-0000-0000DF010000}"/>
    <cellStyle name="20% - Accent4 3 3 2 3" xfId="1174" xr:uid="{00000000-0005-0000-0000-0000E0010000}"/>
    <cellStyle name="20% - Accent4 3 3 2 4" xfId="1802" xr:uid="{00000000-0005-0000-0000-0000E1010000}"/>
    <cellStyle name="20% - Accent4 3 3 2 5" xfId="546" xr:uid="{00000000-0005-0000-0000-0000E2010000}"/>
    <cellStyle name="20% - Accent4 3 3 3" xfId="717" xr:uid="{00000000-0005-0000-0000-0000E3010000}"/>
    <cellStyle name="20% - Accent4 3 3 3 2" xfId="1345" xr:uid="{00000000-0005-0000-0000-0000E4010000}"/>
    <cellStyle name="20% - Accent4 3 3 3 3" xfId="1973" xr:uid="{00000000-0005-0000-0000-0000E5010000}"/>
    <cellStyle name="20% - Accent4 3 3 4" xfId="1031" xr:uid="{00000000-0005-0000-0000-0000E6010000}"/>
    <cellStyle name="20% - Accent4 3 3 5" xfId="1659" xr:uid="{00000000-0005-0000-0000-0000E7010000}"/>
    <cellStyle name="20% - Accent4 3 3 6" xfId="403" xr:uid="{00000000-0005-0000-0000-0000E8010000}"/>
    <cellStyle name="20% - Accent4 3 4" xfId="225" xr:uid="{00000000-0005-0000-0000-0000E9010000}"/>
    <cellStyle name="20% - Accent4 3 4 2" xfId="826" xr:uid="{00000000-0005-0000-0000-0000EA010000}"/>
    <cellStyle name="20% - Accent4 3 4 2 2" xfId="1454" xr:uid="{00000000-0005-0000-0000-0000EB010000}"/>
    <cellStyle name="20% - Accent4 3 4 2 3" xfId="2082" xr:uid="{00000000-0005-0000-0000-0000EC010000}"/>
    <cellStyle name="20% - Accent4 3 4 3" xfId="1140" xr:uid="{00000000-0005-0000-0000-0000ED010000}"/>
    <cellStyle name="20% - Accent4 3 4 4" xfId="1768" xr:uid="{00000000-0005-0000-0000-0000EE010000}"/>
    <cellStyle name="20% - Accent4 3 4 5" xfId="512" xr:uid="{00000000-0005-0000-0000-0000EF010000}"/>
    <cellStyle name="20% - Accent4 3 5" xfId="684" xr:uid="{00000000-0005-0000-0000-0000F0010000}"/>
    <cellStyle name="20% - Accent4 3 5 2" xfId="1312" xr:uid="{00000000-0005-0000-0000-0000F1010000}"/>
    <cellStyle name="20% - Accent4 3 5 3" xfId="1940" xr:uid="{00000000-0005-0000-0000-0000F2010000}"/>
    <cellStyle name="20% - Accent4 3 6" xfId="998" xr:uid="{00000000-0005-0000-0000-0000F3010000}"/>
    <cellStyle name="20% - Accent4 3 7" xfId="1626" xr:uid="{00000000-0005-0000-0000-0000F4010000}"/>
    <cellStyle name="20% - Accent4 3 8" xfId="370" xr:uid="{00000000-0005-0000-0000-0000F5010000}"/>
    <cellStyle name="20% - Accent4 4" xfId="95" xr:uid="{00000000-0005-0000-0000-0000F6010000}"/>
    <cellStyle name="20% - Accent4 4 2" xfId="239" xr:uid="{00000000-0005-0000-0000-0000F7010000}"/>
    <cellStyle name="20% - Accent4 4 2 2" xfId="840" xr:uid="{00000000-0005-0000-0000-0000F8010000}"/>
    <cellStyle name="20% - Accent4 4 2 2 2" xfId="1468" xr:uid="{00000000-0005-0000-0000-0000F9010000}"/>
    <cellStyle name="20% - Accent4 4 2 2 3" xfId="2096" xr:uid="{00000000-0005-0000-0000-0000FA010000}"/>
    <cellStyle name="20% - Accent4 4 2 3" xfId="1154" xr:uid="{00000000-0005-0000-0000-0000FB010000}"/>
    <cellStyle name="20% - Accent4 4 2 4" xfId="1782" xr:uid="{00000000-0005-0000-0000-0000FC010000}"/>
    <cellStyle name="20% - Accent4 4 2 5" xfId="526" xr:uid="{00000000-0005-0000-0000-0000FD010000}"/>
    <cellStyle name="20% - Accent4 4 3" xfId="697" xr:uid="{00000000-0005-0000-0000-0000FE010000}"/>
    <cellStyle name="20% - Accent4 4 3 2" xfId="1325" xr:uid="{00000000-0005-0000-0000-0000FF010000}"/>
    <cellStyle name="20% - Accent4 4 3 3" xfId="1953" xr:uid="{00000000-0005-0000-0000-000000020000}"/>
    <cellStyle name="20% - Accent4 4 4" xfId="1011" xr:uid="{00000000-0005-0000-0000-000001020000}"/>
    <cellStyle name="20% - Accent4 4 5" xfId="1639" xr:uid="{00000000-0005-0000-0000-000002020000}"/>
    <cellStyle name="20% - Accent4 4 6" xfId="383" xr:uid="{00000000-0005-0000-0000-000003020000}"/>
    <cellStyle name="20% - Accent4 5" xfId="132" xr:uid="{00000000-0005-0000-0000-000004020000}"/>
    <cellStyle name="20% - Accent4 5 2" xfId="276" xr:uid="{00000000-0005-0000-0000-000005020000}"/>
    <cellStyle name="20% - Accent4 5 2 2" xfId="877" xr:uid="{00000000-0005-0000-0000-000006020000}"/>
    <cellStyle name="20% - Accent4 5 2 2 2" xfId="1505" xr:uid="{00000000-0005-0000-0000-000007020000}"/>
    <cellStyle name="20% - Accent4 5 2 2 3" xfId="2133" xr:uid="{00000000-0005-0000-0000-000008020000}"/>
    <cellStyle name="20% - Accent4 5 2 3" xfId="1191" xr:uid="{00000000-0005-0000-0000-000009020000}"/>
    <cellStyle name="20% - Accent4 5 2 4" xfId="1819" xr:uid="{00000000-0005-0000-0000-00000A020000}"/>
    <cellStyle name="20% - Accent4 5 2 5" xfId="563" xr:uid="{00000000-0005-0000-0000-00000B020000}"/>
    <cellStyle name="20% - Accent4 5 3" xfId="734" xr:uid="{00000000-0005-0000-0000-00000C020000}"/>
    <cellStyle name="20% - Accent4 5 3 2" xfId="1362" xr:uid="{00000000-0005-0000-0000-00000D020000}"/>
    <cellStyle name="20% - Accent4 5 3 3" xfId="1990" xr:uid="{00000000-0005-0000-0000-00000E020000}"/>
    <cellStyle name="20% - Accent4 5 4" xfId="1048" xr:uid="{00000000-0005-0000-0000-00000F020000}"/>
    <cellStyle name="20% - Accent4 5 5" xfId="1676" xr:uid="{00000000-0005-0000-0000-000010020000}"/>
    <cellStyle name="20% - Accent4 5 6" xfId="420" xr:uid="{00000000-0005-0000-0000-000011020000}"/>
    <cellStyle name="20% - Accent4 6" xfId="189" xr:uid="{00000000-0005-0000-0000-000012020000}"/>
    <cellStyle name="20% - Accent4 6 2" xfId="790" xr:uid="{00000000-0005-0000-0000-000013020000}"/>
    <cellStyle name="20% - Accent4 6 2 2" xfId="1418" xr:uid="{00000000-0005-0000-0000-000014020000}"/>
    <cellStyle name="20% - Accent4 6 2 3" xfId="2046" xr:uid="{00000000-0005-0000-0000-000015020000}"/>
    <cellStyle name="20% - Accent4 6 3" xfId="1104" xr:uid="{00000000-0005-0000-0000-000016020000}"/>
    <cellStyle name="20% - Accent4 6 4" xfId="1732" xr:uid="{00000000-0005-0000-0000-000017020000}"/>
    <cellStyle name="20% - Accent4 6 5" xfId="476" xr:uid="{00000000-0005-0000-0000-000018020000}"/>
    <cellStyle name="20% - Accent4 7" xfId="338" xr:uid="{00000000-0005-0000-0000-000019020000}"/>
    <cellStyle name="20% - Accent4 7 2" xfId="652" xr:uid="{00000000-0005-0000-0000-00001A020000}"/>
    <cellStyle name="20% - Accent4 7 2 2" xfId="1280" xr:uid="{00000000-0005-0000-0000-00001B020000}"/>
    <cellStyle name="20% - Accent4 7 2 3" xfId="1908" xr:uid="{00000000-0005-0000-0000-00001C020000}"/>
    <cellStyle name="20% - Accent4 7 3" xfId="966" xr:uid="{00000000-0005-0000-0000-00001D020000}"/>
    <cellStyle name="20% - Accent4 7 4" xfId="1594" xr:uid="{00000000-0005-0000-0000-00001E020000}"/>
    <cellStyle name="20% - Accent4 8" xfId="635" xr:uid="{00000000-0005-0000-0000-00001F020000}"/>
    <cellStyle name="20% - Accent4 8 2" xfId="949" xr:uid="{00000000-0005-0000-0000-000020020000}"/>
    <cellStyle name="20% - Accent4 8 2 2" xfId="1577" xr:uid="{00000000-0005-0000-0000-000021020000}"/>
    <cellStyle name="20% - Accent4 8 2 3" xfId="2205" xr:uid="{00000000-0005-0000-0000-000022020000}"/>
    <cellStyle name="20% - Accent4 8 3" xfId="1263" xr:uid="{00000000-0005-0000-0000-000023020000}"/>
    <cellStyle name="20% - Accent4 8 4" xfId="1891" xr:uid="{00000000-0005-0000-0000-000024020000}"/>
    <cellStyle name="20% - Accent4 9" xfId="933" xr:uid="{00000000-0005-0000-0000-000025020000}"/>
    <cellStyle name="20% - Accent4 9 2" xfId="1561" xr:uid="{00000000-0005-0000-0000-000026020000}"/>
    <cellStyle name="20% - Accent4 9 3" xfId="2189" xr:uid="{00000000-0005-0000-0000-000027020000}"/>
    <cellStyle name="20% - Accent5" xfId="39" builtinId="46" customBuiltin="1"/>
    <cellStyle name="20% - Accent5 10" xfId="1249" xr:uid="{00000000-0005-0000-0000-000029020000}"/>
    <cellStyle name="20% - Accent5 11" xfId="1877" xr:uid="{00000000-0005-0000-0000-00002A020000}"/>
    <cellStyle name="20% - Accent5 12" xfId="621" xr:uid="{00000000-0005-0000-0000-00002B020000}"/>
    <cellStyle name="20% - Accent5 2" xfId="65" xr:uid="{00000000-0005-0000-0000-00002C020000}"/>
    <cellStyle name="20% - Accent5 2 2" xfId="135" xr:uid="{00000000-0005-0000-0000-00002D020000}"/>
    <cellStyle name="20% - Accent5 2 2 2" xfId="279" xr:uid="{00000000-0005-0000-0000-00002E020000}"/>
    <cellStyle name="20% - Accent5 2 2 2 2" xfId="880" xr:uid="{00000000-0005-0000-0000-00002F020000}"/>
    <cellStyle name="20% - Accent5 2 2 2 2 2" xfId="1508" xr:uid="{00000000-0005-0000-0000-000030020000}"/>
    <cellStyle name="20% - Accent5 2 2 2 2 3" xfId="2136" xr:uid="{00000000-0005-0000-0000-000031020000}"/>
    <cellStyle name="20% - Accent5 2 2 2 3" xfId="1194" xr:uid="{00000000-0005-0000-0000-000032020000}"/>
    <cellStyle name="20% - Accent5 2 2 2 4" xfId="1822" xr:uid="{00000000-0005-0000-0000-000033020000}"/>
    <cellStyle name="20% - Accent5 2 2 2 5" xfId="566" xr:uid="{00000000-0005-0000-0000-000034020000}"/>
    <cellStyle name="20% - Accent5 2 2 3" xfId="737" xr:uid="{00000000-0005-0000-0000-000035020000}"/>
    <cellStyle name="20% - Accent5 2 2 3 2" xfId="1365" xr:uid="{00000000-0005-0000-0000-000036020000}"/>
    <cellStyle name="20% - Accent5 2 2 3 3" xfId="1993" xr:uid="{00000000-0005-0000-0000-000037020000}"/>
    <cellStyle name="20% - Accent5 2 2 4" xfId="1051" xr:uid="{00000000-0005-0000-0000-000038020000}"/>
    <cellStyle name="20% - Accent5 2 2 5" xfId="1679" xr:uid="{00000000-0005-0000-0000-000039020000}"/>
    <cellStyle name="20% - Accent5 2 2 6" xfId="423" xr:uid="{00000000-0005-0000-0000-00003A020000}"/>
    <cellStyle name="20% - Accent5 2 3" xfId="139" xr:uid="{00000000-0005-0000-0000-00003B020000}"/>
    <cellStyle name="20% - Accent5 2 3 2" xfId="283" xr:uid="{00000000-0005-0000-0000-00003C020000}"/>
    <cellStyle name="20% - Accent5 2 3 2 2" xfId="884" xr:uid="{00000000-0005-0000-0000-00003D020000}"/>
    <cellStyle name="20% - Accent5 2 3 2 2 2" xfId="1512" xr:uid="{00000000-0005-0000-0000-00003E020000}"/>
    <cellStyle name="20% - Accent5 2 3 2 2 3" xfId="2140" xr:uid="{00000000-0005-0000-0000-00003F020000}"/>
    <cellStyle name="20% - Accent5 2 3 2 3" xfId="1198" xr:uid="{00000000-0005-0000-0000-000040020000}"/>
    <cellStyle name="20% - Accent5 2 3 2 4" xfId="1826" xr:uid="{00000000-0005-0000-0000-000041020000}"/>
    <cellStyle name="20% - Accent5 2 3 2 5" xfId="570" xr:uid="{00000000-0005-0000-0000-000042020000}"/>
    <cellStyle name="20% - Accent5 2 3 3" xfId="741" xr:uid="{00000000-0005-0000-0000-000043020000}"/>
    <cellStyle name="20% - Accent5 2 3 3 2" xfId="1369" xr:uid="{00000000-0005-0000-0000-000044020000}"/>
    <cellStyle name="20% - Accent5 2 3 3 3" xfId="1997" xr:uid="{00000000-0005-0000-0000-000045020000}"/>
    <cellStyle name="20% - Accent5 2 3 4" xfId="1055" xr:uid="{00000000-0005-0000-0000-000046020000}"/>
    <cellStyle name="20% - Accent5 2 3 5" xfId="1683" xr:uid="{00000000-0005-0000-0000-000047020000}"/>
    <cellStyle name="20% - Accent5 2 3 6" xfId="427" xr:uid="{00000000-0005-0000-0000-000048020000}"/>
    <cellStyle name="20% - Accent5 2 4" xfId="209" xr:uid="{00000000-0005-0000-0000-000049020000}"/>
    <cellStyle name="20% - Accent5 2 4 2" xfId="810" xr:uid="{00000000-0005-0000-0000-00004A020000}"/>
    <cellStyle name="20% - Accent5 2 4 2 2" xfId="1438" xr:uid="{00000000-0005-0000-0000-00004B020000}"/>
    <cellStyle name="20% - Accent5 2 4 2 3" xfId="2066" xr:uid="{00000000-0005-0000-0000-00004C020000}"/>
    <cellStyle name="20% - Accent5 2 4 3" xfId="1124" xr:uid="{00000000-0005-0000-0000-00004D020000}"/>
    <cellStyle name="20% - Accent5 2 4 4" xfId="1752" xr:uid="{00000000-0005-0000-0000-00004E020000}"/>
    <cellStyle name="20% - Accent5 2 4 5" xfId="496" xr:uid="{00000000-0005-0000-0000-00004F020000}"/>
    <cellStyle name="20% - Accent5 2 5" xfId="670" xr:uid="{00000000-0005-0000-0000-000050020000}"/>
    <cellStyle name="20% - Accent5 2 5 2" xfId="1298" xr:uid="{00000000-0005-0000-0000-000051020000}"/>
    <cellStyle name="20% - Accent5 2 5 3" xfId="1926" xr:uid="{00000000-0005-0000-0000-000052020000}"/>
    <cellStyle name="20% - Accent5 2 6" xfId="984" xr:uid="{00000000-0005-0000-0000-000053020000}"/>
    <cellStyle name="20% - Accent5 2 7" xfId="1612" xr:uid="{00000000-0005-0000-0000-000054020000}"/>
    <cellStyle name="20% - Accent5 2 8" xfId="356" xr:uid="{00000000-0005-0000-0000-000055020000}"/>
    <cellStyle name="20% - Accent5 3" xfId="83" xr:uid="{00000000-0005-0000-0000-000056020000}"/>
    <cellStyle name="20% - Accent5 3 2" xfId="127" xr:uid="{00000000-0005-0000-0000-000057020000}"/>
    <cellStyle name="20% - Accent5 3 2 2" xfId="271" xr:uid="{00000000-0005-0000-0000-000058020000}"/>
    <cellStyle name="20% - Accent5 3 2 2 2" xfId="872" xr:uid="{00000000-0005-0000-0000-000059020000}"/>
    <cellStyle name="20% - Accent5 3 2 2 2 2" xfId="1500" xr:uid="{00000000-0005-0000-0000-00005A020000}"/>
    <cellStyle name="20% - Accent5 3 2 2 2 3" xfId="2128" xr:uid="{00000000-0005-0000-0000-00005B020000}"/>
    <cellStyle name="20% - Accent5 3 2 2 3" xfId="1186" xr:uid="{00000000-0005-0000-0000-00005C020000}"/>
    <cellStyle name="20% - Accent5 3 2 2 4" xfId="1814" xr:uid="{00000000-0005-0000-0000-00005D020000}"/>
    <cellStyle name="20% - Accent5 3 2 2 5" xfId="558" xr:uid="{00000000-0005-0000-0000-00005E020000}"/>
    <cellStyle name="20% - Accent5 3 2 3" xfId="729" xr:uid="{00000000-0005-0000-0000-00005F020000}"/>
    <cellStyle name="20% - Accent5 3 2 3 2" xfId="1357" xr:uid="{00000000-0005-0000-0000-000060020000}"/>
    <cellStyle name="20% - Accent5 3 2 3 3" xfId="1985" xr:uid="{00000000-0005-0000-0000-000061020000}"/>
    <cellStyle name="20% - Accent5 3 2 4" xfId="1043" xr:uid="{00000000-0005-0000-0000-000062020000}"/>
    <cellStyle name="20% - Accent5 3 2 5" xfId="1671" xr:uid="{00000000-0005-0000-0000-000063020000}"/>
    <cellStyle name="20% - Accent5 3 2 6" xfId="415" xr:uid="{00000000-0005-0000-0000-000064020000}"/>
    <cellStyle name="20% - Accent5 3 3" xfId="131" xr:uid="{00000000-0005-0000-0000-000065020000}"/>
    <cellStyle name="20% - Accent5 3 3 2" xfId="275" xr:uid="{00000000-0005-0000-0000-000066020000}"/>
    <cellStyle name="20% - Accent5 3 3 2 2" xfId="876" xr:uid="{00000000-0005-0000-0000-000067020000}"/>
    <cellStyle name="20% - Accent5 3 3 2 2 2" xfId="1504" xr:uid="{00000000-0005-0000-0000-000068020000}"/>
    <cellStyle name="20% - Accent5 3 3 2 2 3" xfId="2132" xr:uid="{00000000-0005-0000-0000-000069020000}"/>
    <cellStyle name="20% - Accent5 3 3 2 3" xfId="1190" xr:uid="{00000000-0005-0000-0000-00006A020000}"/>
    <cellStyle name="20% - Accent5 3 3 2 4" xfId="1818" xr:uid="{00000000-0005-0000-0000-00006B020000}"/>
    <cellStyle name="20% - Accent5 3 3 2 5" xfId="562" xr:uid="{00000000-0005-0000-0000-00006C020000}"/>
    <cellStyle name="20% - Accent5 3 3 3" xfId="733" xr:uid="{00000000-0005-0000-0000-00006D020000}"/>
    <cellStyle name="20% - Accent5 3 3 3 2" xfId="1361" xr:uid="{00000000-0005-0000-0000-00006E020000}"/>
    <cellStyle name="20% - Accent5 3 3 3 3" xfId="1989" xr:uid="{00000000-0005-0000-0000-00006F020000}"/>
    <cellStyle name="20% - Accent5 3 3 4" xfId="1047" xr:uid="{00000000-0005-0000-0000-000070020000}"/>
    <cellStyle name="20% - Accent5 3 3 5" xfId="1675" xr:uid="{00000000-0005-0000-0000-000071020000}"/>
    <cellStyle name="20% - Accent5 3 3 6" xfId="419" xr:uid="{00000000-0005-0000-0000-000072020000}"/>
    <cellStyle name="20% - Accent5 3 4" xfId="227" xr:uid="{00000000-0005-0000-0000-000073020000}"/>
    <cellStyle name="20% - Accent5 3 4 2" xfId="828" xr:uid="{00000000-0005-0000-0000-000074020000}"/>
    <cellStyle name="20% - Accent5 3 4 2 2" xfId="1456" xr:uid="{00000000-0005-0000-0000-000075020000}"/>
    <cellStyle name="20% - Accent5 3 4 2 3" xfId="2084" xr:uid="{00000000-0005-0000-0000-000076020000}"/>
    <cellStyle name="20% - Accent5 3 4 3" xfId="1142" xr:uid="{00000000-0005-0000-0000-000077020000}"/>
    <cellStyle name="20% - Accent5 3 4 4" xfId="1770" xr:uid="{00000000-0005-0000-0000-000078020000}"/>
    <cellStyle name="20% - Accent5 3 4 5" xfId="514" xr:uid="{00000000-0005-0000-0000-000079020000}"/>
    <cellStyle name="20% - Accent5 3 5" xfId="686" xr:uid="{00000000-0005-0000-0000-00007A020000}"/>
    <cellStyle name="20% - Accent5 3 5 2" xfId="1314" xr:uid="{00000000-0005-0000-0000-00007B020000}"/>
    <cellStyle name="20% - Accent5 3 5 3" xfId="1942" xr:uid="{00000000-0005-0000-0000-00007C020000}"/>
    <cellStyle name="20% - Accent5 3 6" xfId="1000" xr:uid="{00000000-0005-0000-0000-00007D020000}"/>
    <cellStyle name="20% - Accent5 3 7" xfId="1628" xr:uid="{00000000-0005-0000-0000-00007E020000}"/>
    <cellStyle name="20% - Accent5 3 8" xfId="372" xr:uid="{00000000-0005-0000-0000-00007F020000}"/>
    <cellStyle name="20% - Accent5 4" xfId="97" xr:uid="{00000000-0005-0000-0000-000080020000}"/>
    <cellStyle name="20% - Accent5 4 2" xfId="241" xr:uid="{00000000-0005-0000-0000-000081020000}"/>
    <cellStyle name="20% - Accent5 4 2 2" xfId="842" xr:uid="{00000000-0005-0000-0000-000082020000}"/>
    <cellStyle name="20% - Accent5 4 2 2 2" xfId="1470" xr:uid="{00000000-0005-0000-0000-000083020000}"/>
    <cellStyle name="20% - Accent5 4 2 2 3" xfId="2098" xr:uid="{00000000-0005-0000-0000-000084020000}"/>
    <cellStyle name="20% - Accent5 4 2 3" xfId="1156" xr:uid="{00000000-0005-0000-0000-000085020000}"/>
    <cellStyle name="20% - Accent5 4 2 4" xfId="1784" xr:uid="{00000000-0005-0000-0000-000086020000}"/>
    <cellStyle name="20% - Accent5 4 2 5" xfId="528" xr:uid="{00000000-0005-0000-0000-000087020000}"/>
    <cellStyle name="20% - Accent5 4 3" xfId="699" xr:uid="{00000000-0005-0000-0000-000088020000}"/>
    <cellStyle name="20% - Accent5 4 3 2" xfId="1327" xr:uid="{00000000-0005-0000-0000-000089020000}"/>
    <cellStyle name="20% - Accent5 4 3 3" xfId="1955" xr:uid="{00000000-0005-0000-0000-00008A020000}"/>
    <cellStyle name="20% - Accent5 4 4" xfId="1013" xr:uid="{00000000-0005-0000-0000-00008B020000}"/>
    <cellStyle name="20% - Accent5 4 5" xfId="1641" xr:uid="{00000000-0005-0000-0000-00008C020000}"/>
    <cellStyle name="20% - Accent5 4 6" xfId="385" xr:uid="{00000000-0005-0000-0000-00008D020000}"/>
    <cellStyle name="20% - Accent5 5" xfId="136" xr:uid="{00000000-0005-0000-0000-00008E020000}"/>
    <cellStyle name="20% - Accent5 5 2" xfId="280" xr:uid="{00000000-0005-0000-0000-00008F020000}"/>
    <cellStyle name="20% - Accent5 5 2 2" xfId="881" xr:uid="{00000000-0005-0000-0000-000090020000}"/>
    <cellStyle name="20% - Accent5 5 2 2 2" xfId="1509" xr:uid="{00000000-0005-0000-0000-000091020000}"/>
    <cellStyle name="20% - Accent5 5 2 2 3" xfId="2137" xr:uid="{00000000-0005-0000-0000-000092020000}"/>
    <cellStyle name="20% - Accent5 5 2 3" xfId="1195" xr:uid="{00000000-0005-0000-0000-000093020000}"/>
    <cellStyle name="20% - Accent5 5 2 4" xfId="1823" xr:uid="{00000000-0005-0000-0000-000094020000}"/>
    <cellStyle name="20% - Accent5 5 2 5" xfId="567" xr:uid="{00000000-0005-0000-0000-000095020000}"/>
    <cellStyle name="20% - Accent5 5 3" xfId="738" xr:uid="{00000000-0005-0000-0000-000096020000}"/>
    <cellStyle name="20% - Accent5 5 3 2" xfId="1366" xr:uid="{00000000-0005-0000-0000-000097020000}"/>
    <cellStyle name="20% - Accent5 5 3 3" xfId="1994" xr:uid="{00000000-0005-0000-0000-000098020000}"/>
    <cellStyle name="20% - Accent5 5 4" xfId="1052" xr:uid="{00000000-0005-0000-0000-000099020000}"/>
    <cellStyle name="20% - Accent5 5 5" xfId="1680" xr:uid="{00000000-0005-0000-0000-00009A020000}"/>
    <cellStyle name="20% - Accent5 5 6" xfId="424" xr:uid="{00000000-0005-0000-0000-00009B020000}"/>
    <cellStyle name="20% - Accent5 6" xfId="191" xr:uid="{00000000-0005-0000-0000-00009C020000}"/>
    <cellStyle name="20% - Accent5 6 2" xfId="792" xr:uid="{00000000-0005-0000-0000-00009D020000}"/>
    <cellStyle name="20% - Accent5 6 2 2" xfId="1420" xr:uid="{00000000-0005-0000-0000-00009E020000}"/>
    <cellStyle name="20% - Accent5 6 2 3" xfId="2048" xr:uid="{00000000-0005-0000-0000-00009F020000}"/>
    <cellStyle name="20% - Accent5 6 3" xfId="1106" xr:uid="{00000000-0005-0000-0000-0000A0020000}"/>
    <cellStyle name="20% - Accent5 6 4" xfId="1734" xr:uid="{00000000-0005-0000-0000-0000A1020000}"/>
    <cellStyle name="20% - Accent5 6 5" xfId="478" xr:uid="{00000000-0005-0000-0000-0000A2020000}"/>
    <cellStyle name="20% - Accent5 7" xfId="340" xr:uid="{00000000-0005-0000-0000-0000A3020000}"/>
    <cellStyle name="20% - Accent5 7 2" xfId="654" xr:uid="{00000000-0005-0000-0000-0000A4020000}"/>
    <cellStyle name="20% - Accent5 7 2 2" xfId="1282" xr:uid="{00000000-0005-0000-0000-0000A5020000}"/>
    <cellStyle name="20% - Accent5 7 2 3" xfId="1910" xr:uid="{00000000-0005-0000-0000-0000A6020000}"/>
    <cellStyle name="20% - Accent5 7 3" xfId="968" xr:uid="{00000000-0005-0000-0000-0000A7020000}"/>
    <cellStyle name="20% - Accent5 7 4" xfId="1596" xr:uid="{00000000-0005-0000-0000-0000A8020000}"/>
    <cellStyle name="20% - Accent5 8" xfId="637" xr:uid="{00000000-0005-0000-0000-0000A9020000}"/>
    <cellStyle name="20% - Accent5 8 2" xfId="951" xr:uid="{00000000-0005-0000-0000-0000AA020000}"/>
    <cellStyle name="20% - Accent5 8 2 2" xfId="1579" xr:uid="{00000000-0005-0000-0000-0000AB020000}"/>
    <cellStyle name="20% - Accent5 8 2 3" xfId="2207" xr:uid="{00000000-0005-0000-0000-0000AC020000}"/>
    <cellStyle name="20% - Accent5 8 3" xfId="1265" xr:uid="{00000000-0005-0000-0000-0000AD020000}"/>
    <cellStyle name="20% - Accent5 8 4" xfId="1893" xr:uid="{00000000-0005-0000-0000-0000AE020000}"/>
    <cellStyle name="20% - Accent5 9" xfId="935" xr:uid="{00000000-0005-0000-0000-0000AF020000}"/>
    <cellStyle name="20% - Accent5 9 2" xfId="1563" xr:uid="{00000000-0005-0000-0000-0000B0020000}"/>
    <cellStyle name="20% - Accent5 9 3" xfId="2191" xr:uid="{00000000-0005-0000-0000-0000B1020000}"/>
    <cellStyle name="20% - Accent6" xfId="43" builtinId="50" customBuiltin="1"/>
    <cellStyle name="20% - Accent6 10" xfId="1251" xr:uid="{00000000-0005-0000-0000-0000B3020000}"/>
    <cellStyle name="20% - Accent6 11" xfId="1879" xr:uid="{00000000-0005-0000-0000-0000B4020000}"/>
    <cellStyle name="20% - Accent6 12" xfId="623" xr:uid="{00000000-0005-0000-0000-0000B5020000}"/>
    <cellStyle name="20% - Accent6 2" xfId="67" xr:uid="{00000000-0005-0000-0000-0000B6020000}"/>
    <cellStyle name="20% - Accent6 2 2" xfId="119" xr:uid="{00000000-0005-0000-0000-0000B7020000}"/>
    <cellStyle name="20% - Accent6 2 2 2" xfId="263" xr:uid="{00000000-0005-0000-0000-0000B8020000}"/>
    <cellStyle name="20% - Accent6 2 2 2 2" xfId="864" xr:uid="{00000000-0005-0000-0000-0000B9020000}"/>
    <cellStyle name="20% - Accent6 2 2 2 2 2" xfId="1492" xr:uid="{00000000-0005-0000-0000-0000BA020000}"/>
    <cellStyle name="20% - Accent6 2 2 2 2 3" xfId="2120" xr:uid="{00000000-0005-0000-0000-0000BB020000}"/>
    <cellStyle name="20% - Accent6 2 2 2 3" xfId="1178" xr:uid="{00000000-0005-0000-0000-0000BC020000}"/>
    <cellStyle name="20% - Accent6 2 2 2 4" xfId="1806" xr:uid="{00000000-0005-0000-0000-0000BD020000}"/>
    <cellStyle name="20% - Accent6 2 2 2 5" xfId="550" xr:uid="{00000000-0005-0000-0000-0000BE020000}"/>
    <cellStyle name="20% - Accent6 2 2 3" xfId="721" xr:uid="{00000000-0005-0000-0000-0000BF020000}"/>
    <cellStyle name="20% - Accent6 2 2 3 2" xfId="1349" xr:uid="{00000000-0005-0000-0000-0000C0020000}"/>
    <cellStyle name="20% - Accent6 2 2 3 3" xfId="1977" xr:uid="{00000000-0005-0000-0000-0000C1020000}"/>
    <cellStyle name="20% - Accent6 2 2 4" xfId="1035" xr:uid="{00000000-0005-0000-0000-0000C2020000}"/>
    <cellStyle name="20% - Accent6 2 2 5" xfId="1663" xr:uid="{00000000-0005-0000-0000-0000C3020000}"/>
    <cellStyle name="20% - Accent6 2 2 6" xfId="407" xr:uid="{00000000-0005-0000-0000-0000C4020000}"/>
    <cellStyle name="20% - Accent6 2 3" xfId="123" xr:uid="{00000000-0005-0000-0000-0000C5020000}"/>
    <cellStyle name="20% - Accent6 2 3 2" xfId="267" xr:uid="{00000000-0005-0000-0000-0000C6020000}"/>
    <cellStyle name="20% - Accent6 2 3 2 2" xfId="868" xr:uid="{00000000-0005-0000-0000-0000C7020000}"/>
    <cellStyle name="20% - Accent6 2 3 2 2 2" xfId="1496" xr:uid="{00000000-0005-0000-0000-0000C8020000}"/>
    <cellStyle name="20% - Accent6 2 3 2 2 3" xfId="2124" xr:uid="{00000000-0005-0000-0000-0000C9020000}"/>
    <cellStyle name="20% - Accent6 2 3 2 3" xfId="1182" xr:uid="{00000000-0005-0000-0000-0000CA020000}"/>
    <cellStyle name="20% - Accent6 2 3 2 4" xfId="1810" xr:uid="{00000000-0005-0000-0000-0000CB020000}"/>
    <cellStyle name="20% - Accent6 2 3 2 5" xfId="554" xr:uid="{00000000-0005-0000-0000-0000CC020000}"/>
    <cellStyle name="20% - Accent6 2 3 3" xfId="725" xr:uid="{00000000-0005-0000-0000-0000CD020000}"/>
    <cellStyle name="20% - Accent6 2 3 3 2" xfId="1353" xr:uid="{00000000-0005-0000-0000-0000CE020000}"/>
    <cellStyle name="20% - Accent6 2 3 3 3" xfId="1981" xr:uid="{00000000-0005-0000-0000-0000CF020000}"/>
    <cellStyle name="20% - Accent6 2 3 4" xfId="1039" xr:uid="{00000000-0005-0000-0000-0000D0020000}"/>
    <cellStyle name="20% - Accent6 2 3 5" xfId="1667" xr:uid="{00000000-0005-0000-0000-0000D1020000}"/>
    <cellStyle name="20% - Accent6 2 3 6" xfId="411" xr:uid="{00000000-0005-0000-0000-0000D2020000}"/>
    <cellStyle name="20% - Accent6 2 4" xfId="211" xr:uid="{00000000-0005-0000-0000-0000D3020000}"/>
    <cellStyle name="20% - Accent6 2 4 2" xfId="812" xr:uid="{00000000-0005-0000-0000-0000D4020000}"/>
    <cellStyle name="20% - Accent6 2 4 2 2" xfId="1440" xr:uid="{00000000-0005-0000-0000-0000D5020000}"/>
    <cellStyle name="20% - Accent6 2 4 2 3" xfId="2068" xr:uid="{00000000-0005-0000-0000-0000D6020000}"/>
    <cellStyle name="20% - Accent6 2 4 3" xfId="1126" xr:uid="{00000000-0005-0000-0000-0000D7020000}"/>
    <cellStyle name="20% - Accent6 2 4 4" xfId="1754" xr:uid="{00000000-0005-0000-0000-0000D8020000}"/>
    <cellStyle name="20% - Accent6 2 4 5" xfId="498" xr:uid="{00000000-0005-0000-0000-0000D9020000}"/>
    <cellStyle name="20% - Accent6 2 5" xfId="672" xr:uid="{00000000-0005-0000-0000-0000DA020000}"/>
    <cellStyle name="20% - Accent6 2 5 2" xfId="1300" xr:uid="{00000000-0005-0000-0000-0000DB020000}"/>
    <cellStyle name="20% - Accent6 2 5 3" xfId="1928" xr:uid="{00000000-0005-0000-0000-0000DC020000}"/>
    <cellStyle name="20% - Accent6 2 6" xfId="986" xr:uid="{00000000-0005-0000-0000-0000DD020000}"/>
    <cellStyle name="20% - Accent6 2 7" xfId="1614" xr:uid="{00000000-0005-0000-0000-0000DE020000}"/>
    <cellStyle name="20% - Accent6 2 8" xfId="358" xr:uid="{00000000-0005-0000-0000-0000DF020000}"/>
    <cellStyle name="20% - Accent6 3" xfId="85" xr:uid="{00000000-0005-0000-0000-0000E0020000}"/>
    <cellStyle name="20% - Accent6 3 2" xfId="138" xr:uid="{00000000-0005-0000-0000-0000E1020000}"/>
    <cellStyle name="20% - Accent6 3 2 2" xfId="282" xr:uid="{00000000-0005-0000-0000-0000E2020000}"/>
    <cellStyle name="20% - Accent6 3 2 2 2" xfId="883" xr:uid="{00000000-0005-0000-0000-0000E3020000}"/>
    <cellStyle name="20% - Accent6 3 2 2 2 2" xfId="1511" xr:uid="{00000000-0005-0000-0000-0000E4020000}"/>
    <cellStyle name="20% - Accent6 3 2 2 2 3" xfId="2139" xr:uid="{00000000-0005-0000-0000-0000E5020000}"/>
    <cellStyle name="20% - Accent6 3 2 2 3" xfId="1197" xr:uid="{00000000-0005-0000-0000-0000E6020000}"/>
    <cellStyle name="20% - Accent6 3 2 2 4" xfId="1825" xr:uid="{00000000-0005-0000-0000-0000E7020000}"/>
    <cellStyle name="20% - Accent6 3 2 2 5" xfId="569" xr:uid="{00000000-0005-0000-0000-0000E8020000}"/>
    <cellStyle name="20% - Accent6 3 2 3" xfId="740" xr:uid="{00000000-0005-0000-0000-0000E9020000}"/>
    <cellStyle name="20% - Accent6 3 2 3 2" xfId="1368" xr:uid="{00000000-0005-0000-0000-0000EA020000}"/>
    <cellStyle name="20% - Accent6 3 2 3 3" xfId="1996" xr:uid="{00000000-0005-0000-0000-0000EB020000}"/>
    <cellStyle name="20% - Accent6 3 2 4" xfId="1054" xr:uid="{00000000-0005-0000-0000-0000EC020000}"/>
    <cellStyle name="20% - Accent6 3 2 5" xfId="1682" xr:uid="{00000000-0005-0000-0000-0000ED020000}"/>
    <cellStyle name="20% - Accent6 3 2 6" xfId="426" xr:uid="{00000000-0005-0000-0000-0000EE020000}"/>
    <cellStyle name="20% - Accent6 3 3" xfId="142" xr:uid="{00000000-0005-0000-0000-0000EF020000}"/>
    <cellStyle name="20% - Accent6 3 3 2" xfId="286" xr:uid="{00000000-0005-0000-0000-0000F0020000}"/>
    <cellStyle name="20% - Accent6 3 3 2 2" xfId="887" xr:uid="{00000000-0005-0000-0000-0000F1020000}"/>
    <cellStyle name="20% - Accent6 3 3 2 2 2" xfId="1515" xr:uid="{00000000-0005-0000-0000-0000F2020000}"/>
    <cellStyle name="20% - Accent6 3 3 2 2 3" xfId="2143" xr:uid="{00000000-0005-0000-0000-0000F3020000}"/>
    <cellStyle name="20% - Accent6 3 3 2 3" xfId="1201" xr:uid="{00000000-0005-0000-0000-0000F4020000}"/>
    <cellStyle name="20% - Accent6 3 3 2 4" xfId="1829" xr:uid="{00000000-0005-0000-0000-0000F5020000}"/>
    <cellStyle name="20% - Accent6 3 3 2 5" xfId="573" xr:uid="{00000000-0005-0000-0000-0000F6020000}"/>
    <cellStyle name="20% - Accent6 3 3 3" xfId="744" xr:uid="{00000000-0005-0000-0000-0000F7020000}"/>
    <cellStyle name="20% - Accent6 3 3 3 2" xfId="1372" xr:uid="{00000000-0005-0000-0000-0000F8020000}"/>
    <cellStyle name="20% - Accent6 3 3 3 3" xfId="2000" xr:uid="{00000000-0005-0000-0000-0000F9020000}"/>
    <cellStyle name="20% - Accent6 3 3 4" xfId="1058" xr:uid="{00000000-0005-0000-0000-0000FA020000}"/>
    <cellStyle name="20% - Accent6 3 3 5" xfId="1686" xr:uid="{00000000-0005-0000-0000-0000FB020000}"/>
    <cellStyle name="20% - Accent6 3 3 6" xfId="430" xr:uid="{00000000-0005-0000-0000-0000FC020000}"/>
    <cellStyle name="20% - Accent6 3 4" xfId="229" xr:uid="{00000000-0005-0000-0000-0000FD020000}"/>
    <cellStyle name="20% - Accent6 3 4 2" xfId="830" xr:uid="{00000000-0005-0000-0000-0000FE020000}"/>
    <cellStyle name="20% - Accent6 3 4 2 2" xfId="1458" xr:uid="{00000000-0005-0000-0000-0000FF020000}"/>
    <cellStyle name="20% - Accent6 3 4 2 3" xfId="2086" xr:uid="{00000000-0005-0000-0000-000000030000}"/>
    <cellStyle name="20% - Accent6 3 4 3" xfId="1144" xr:uid="{00000000-0005-0000-0000-000001030000}"/>
    <cellStyle name="20% - Accent6 3 4 4" xfId="1772" xr:uid="{00000000-0005-0000-0000-000002030000}"/>
    <cellStyle name="20% - Accent6 3 4 5" xfId="516" xr:uid="{00000000-0005-0000-0000-000003030000}"/>
    <cellStyle name="20% - Accent6 3 5" xfId="688" xr:uid="{00000000-0005-0000-0000-000004030000}"/>
    <cellStyle name="20% - Accent6 3 5 2" xfId="1316" xr:uid="{00000000-0005-0000-0000-000005030000}"/>
    <cellStyle name="20% - Accent6 3 5 3" xfId="1944" xr:uid="{00000000-0005-0000-0000-000006030000}"/>
    <cellStyle name="20% - Accent6 3 6" xfId="1002" xr:uid="{00000000-0005-0000-0000-000007030000}"/>
    <cellStyle name="20% - Accent6 3 7" xfId="1630" xr:uid="{00000000-0005-0000-0000-000008030000}"/>
    <cellStyle name="20% - Accent6 3 8" xfId="374" xr:uid="{00000000-0005-0000-0000-000009030000}"/>
    <cellStyle name="20% - Accent6 4" xfId="99" xr:uid="{00000000-0005-0000-0000-00000A030000}"/>
    <cellStyle name="20% - Accent6 4 2" xfId="243" xr:uid="{00000000-0005-0000-0000-00000B030000}"/>
    <cellStyle name="20% - Accent6 4 2 2" xfId="844" xr:uid="{00000000-0005-0000-0000-00000C030000}"/>
    <cellStyle name="20% - Accent6 4 2 2 2" xfId="1472" xr:uid="{00000000-0005-0000-0000-00000D030000}"/>
    <cellStyle name="20% - Accent6 4 2 2 3" xfId="2100" xr:uid="{00000000-0005-0000-0000-00000E030000}"/>
    <cellStyle name="20% - Accent6 4 2 3" xfId="1158" xr:uid="{00000000-0005-0000-0000-00000F030000}"/>
    <cellStyle name="20% - Accent6 4 2 4" xfId="1786" xr:uid="{00000000-0005-0000-0000-000010030000}"/>
    <cellStyle name="20% - Accent6 4 2 5" xfId="530" xr:uid="{00000000-0005-0000-0000-000011030000}"/>
    <cellStyle name="20% - Accent6 4 3" xfId="701" xr:uid="{00000000-0005-0000-0000-000012030000}"/>
    <cellStyle name="20% - Accent6 4 3 2" xfId="1329" xr:uid="{00000000-0005-0000-0000-000013030000}"/>
    <cellStyle name="20% - Accent6 4 3 3" xfId="1957" xr:uid="{00000000-0005-0000-0000-000014030000}"/>
    <cellStyle name="20% - Accent6 4 4" xfId="1015" xr:uid="{00000000-0005-0000-0000-000015030000}"/>
    <cellStyle name="20% - Accent6 4 5" xfId="1643" xr:uid="{00000000-0005-0000-0000-000016030000}"/>
    <cellStyle name="20% - Accent6 4 6" xfId="387" xr:uid="{00000000-0005-0000-0000-000017030000}"/>
    <cellStyle name="20% - Accent6 5" xfId="140" xr:uid="{00000000-0005-0000-0000-000018030000}"/>
    <cellStyle name="20% - Accent6 5 2" xfId="284" xr:uid="{00000000-0005-0000-0000-000019030000}"/>
    <cellStyle name="20% - Accent6 5 2 2" xfId="885" xr:uid="{00000000-0005-0000-0000-00001A030000}"/>
    <cellStyle name="20% - Accent6 5 2 2 2" xfId="1513" xr:uid="{00000000-0005-0000-0000-00001B030000}"/>
    <cellStyle name="20% - Accent6 5 2 2 3" xfId="2141" xr:uid="{00000000-0005-0000-0000-00001C030000}"/>
    <cellStyle name="20% - Accent6 5 2 3" xfId="1199" xr:uid="{00000000-0005-0000-0000-00001D030000}"/>
    <cellStyle name="20% - Accent6 5 2 4" xfId="1827" xr:uid="{00000000-0005-0000-0000-00001E030000}"/>
    <cellStyle name="20% - Accent6 5 2 5" xfId="571" xr:uid="{00000000-0005-0000-0000-00001F030000}"/>
    <cellStyle name="20% - Accent6 5 3" xfId="742" xr:uid="{00000000-0005-0000-0000-000020030000}"/>
    <cellStyle name="20% - Accent6 5 3 2" xfId="1370" xr:uid="{00000000-0005-0000-0000-000021030000}"/>
    <cellStyle name="20% - Accent6 5 3 3" xfId="1998" xr:uid="{00000000-0005-0000-0000-000022030000}"/>
    <cellStyle name="20% - Accent6 5 4" xfId="1056" xr:uid="{00000000-0005-0000-0000-000023030000}"/>
    <cellStyle name="20% - Accent6 5 5" xfId="1684" xr:uid="{00000000-0005-0000-0000-000024030000}"/>
    <cellStyle name="20% - Accent6 5 6" xfId="428" xr:uid="{00000000-0005-0000-0000-000025030000}"/>
    <cellStyle name="20% - Accent6 6" xfId="193" xr:uid="{00000000-0005-0000-0000-000026030000}"/>
    <cellStyle name="20% - Accent6 6 2" xfId="794" xr:uid="{00000000-0005-0000-0000-000027030000}"/>
    <cellStyle name="20% - Accent6 6 2 2" xfId="1422" xr:uid="{00000000-0005-0000-0000-000028030000}"/>
    <cellStyle name="20% - Accent6 6 2 3" xfId="2050" xr:uid="{00000000-0005-0000-0000-000029030000}"/>
    <cellStyle name="20% - Accent6 6 3" xfId="1108" xr:uid="{00000000-0005-0000-0000-00002A030000}"/>
    <cellStyle name="20% - Accent6 6 4" xfId="1736" xr:uid="{00000000-0005-0000-0000-00002B030000}"/>
    <cellStyle name="20% - Accent6 6 5" xfId="480" xr:uid="{00000000-0005-0000-0000-00002C030000}"/>
    <cellStyle name="20% - Accent6 7" xfId="342" xr:uid="{00000000-0005-0000-0000-00002D030000}"/>
    <cellStyle name="20% - Accent6 7 2" xfId="656" xr:uid="{00000000-0005-0000-0000-00002E030000}"/>
    <cellStyle name="20% - Accent6 7 2 2" xfId="1284" xr:uid="{00000000-0005-0000-0000-00002F030000}"/>
    <cellStyle name="20% - Accent6 7 2 3" xfId="1912" xr:uid="{00000000-0005-0000-0000-000030030000}"/>
    <cellStyle name="20% - Accent6 7 3" xfId="970" xr:uid="{00000000-0005-0000-0000-000031030000}"/>
    <cellStyle name="20% - Accent6 7 4" xfId="1598" xr:uid="{00000000-0005-0000-0000-000032030000}"/>
    <cellStyle name="20% - Accent6 8" xfId="639" xr:uid="{00000000-0005-0000-0000-000033030000}"/>
    <cellStyle name="20% - Accent6 8 2" xfId="953" xr:uid="{00000000-0005-0000-0000-000034030000}"/>
    <cellStyle name="20% - Accent6 8 2 2" xfId="1581" xr:uid="{00000000-0005-0000-0000-000035030000}"/>
    <cellStyle name="20% - Accent6 8 2 3" xfId="2209" xr:uid="{00000000-0005-0000-0000-000036030000}"/>
    <cellStyle name="20% - Accent6 8 3" xfId="1267" xr:uid="{00000000-0005-0000-0000-000037030000}"/>
    <cellStyle name="20% - Accent6 8 4" xfId="1895" xr:uid="{00000000-0005-0000-0000-000038030000}"/>
    <cellStyle name="20% - Accent6 9" xfId="937" xr:uid="{00000000-0005-0000-0000-000039030000}"/>
    <cellStyle name="20% - Accent6 9 2" xfId="1565" xr:uid="{00000000-0005-0000-0000-00003A030000}"/>
    <cellStyle name="20% - Accent6 9 3" xfId="2193" xr:uid="{00000000-0005-0000-0000-00003B030000}"/>
    <cellStyle name="40% - Accent1" xfId="24" builtinId="31" customBuiltin="1"/>
    <cellStyle name="40% - Accent1 10" xfId="1242" xr:uid="{00000000-0005-0000-0000-00003D030000}"/>
    <cellStyle name="40% - Accent1 11" xfId="1870" xr:uid="{00000000-0005-0000-0000-00003E030000}"/>
    <cellStyle name="40% - Accent1 12" xfId="614" xr:uid="{00000000-0005-0000-0000-00003F030000}"/>
    <cellStyle name="40% - Accent1 2" xfId="58" xr:uid="{00000000-0005-0000-0000-000040030000}"/>
    <cellStyle name="40% - Accent1 2 2" xfId="130" xr:uid="{00000000-0005-0000-0000-000041030000}"/>
    <cellStyle name="40% - Accent1 2 2 2" xfId="274" xr:uid="{00000000-0005-0000-0000-000042030000}"/>
    <cellStyle name="40% - Accent1 2 2 2 2" xfId="875" xr:uid="{00000000-0005-0000-0000-000043030000}"/>
    <cellStyle name="40% - Accent1 2 2 2 2 2" xfId="1503" xr:uid="{00000000-0005-0000-0000-000044030000}"/>
    <cellStyle name="40% - Accent1 2 2 2 2 3" xfId="2131" xr:uid="{00000000-0005-0000-0000-000045030000}"/>
    <cellStyle name="40% - Accent1 2 2 2 3" xfId="1189" xr:uid="{00000000-0005-0000-0000-000046030000}"/>
    <cellStyle name="40% - Accent1 2 2 2 4" xfId="1817" xr:uid="{00000000-0005-0000-0000-000047030000}"/>
    <cellStyle name="40% - Accent1 2 2 2 5" xfId="561" xr:uid="{00000000-0005-0000-0000-000048030000}"/>
    <cellStyle name="40% - Accent1 2 2 3" xfId="732" xr:uid="{00000000-0005-0000-0000-000049030000}"/>
    <cellStyle name="40% - Accent1 2 2 3 2" xfId="1360" xr:uid="{00000000-0005-0000-0000-00004A030000}"/>
    <cellStyle name="40% - Accent1 2 2 3 3" xfId="1988" xr:uid="{00000000-0005-0000-0000-00004B030000}"/>
    <cellStyle name="40% - Accent1 2 2 4" xfId="1046" xr:uid="{00000000-0005-0000-0000-00004C030000}"/>
    <cellStyle name="40% - Accent1 2 2 5" xfId="1674" xr:uid="{00000000-0005-0000-0000-00004D030000}"/>
    <cellStyle name="40% - Accent1 2 2 6" xfId="418" xr:uid="{00000000-0005-0000-0000-00004E030000}"/>
    <cellStyle name="40% - Accent1 2 3" xfId="134" xr:uid="{00000000-0005-0000-0000-00004F030000}"/>
    <cellStyle name="40% - Accent1 2 3 2" xfId="278" xr:uid="{00000000-0005-0000-0000-000050030000}"/>
    <cellStyle name="40% - Accent1 2 3 2 2" xfId="879" xr:uid="{00000000-0005-0000-0000-000051030000}"/>
    <cellStyle name="40% - Accent1 2 3 2 2 2" xfId="1507" xr:uid="{00000000-0005-0000-0000-000052030000}"/>
    <cellStyle name="40% - Accent1 2 3 2 2 3" xfId="2135" xr:uid="{00000000-0005-0000-0000-000053030000}"/>
    <cellStyle name="40% - Accent1 2 3 2 3" xfId="1193" xr:uid="{00000000-0005-0000-0000-000054030000}"/>
    <cellStyle name="40% - Accent1 2 3 2 4" xfId="1821" xr:uid="{00000000-0005-0000-0000-000055030000}"/>
    <cellStyle name="40% - Accent1 2 3 2 5" xfId="565" xr:uid="{00000000-0005-0000-0000-000056030000}"/>
    <cellStyle name="40% - Accent1 2 3 3" xfId="736" xr:uid="{00000000-0005-0000-0000-000057030000}"/>
    <cellStyle name="40% - Accent1 2 3 3 2" xfId="1364" xr:uid="{00000000-0005-0000-0000-000058030000}"/>
    <cellStyle name="40% - Accent1 2 3 3 3" xfId="1992" xr:uid="{00000000-0005-0000-0000-000059030000}"/>
    <cellStyle name="40% - Accent1 2 3 4" xfId="1050" xr:uid="{00000000-0005-0000-0000-00005A030000}"/>
    <cellStyle name="40% - Accent1 2 3 5" xfId="1678" xr:uid="{00000000-0005-0000-0000-00005B030000}"/>
    <cellStyle name="40% - Accent1 2 3 6" xfId="422" xr:uid="{00000000-0005-0000-0000-00005C030000}"/>
    <cellStyle name="40% - Accent1 2 4" xfId="202" xr:uid="{00000000-0005-0000-0000-00005D030000}"/>
    <cellStyle name="40% - Accent1 2 4 2" xfId="803" xr:uid="{00000000-0005-0000-0000-00005E030000}"/>
    <cellStyle name="40% - Accent1 2 4 2 2" xfId="1431" xr:uid="{00000000-0005-0000-0000-00005F030000}"/>
    <cellStyle name="40% - Accent1 2 4 2 3" xfId="2059" xr:uid="{00000000-0005-0000-0000-000060030000}"/>
    <cellStyle name="40% - Accent1 2 4 3" xfId="1117" xr:uid="{00000000-0005-0000-0000-000061030000}"/>
    <cellStyle name="40% - Accent1 2 4 4" xfId="1745" xr:uid="{00000000-0005-0000-0000-000062030000}"/>
    <cellStyle name="40% - Accent1 2 4 5" xfId="489" xr:uid="{00000000-0005-0000-0000-000063030000}"/>
    <cellStyle name="40% - Accent1 2 5" xfId="663" xr:uid="{00000000-0005-0000-0000-000064030000}"/>
    <cellStyle name="40% - Accent1 2 5 2" xfId="1291" xr:uid="{00000000-0005-0000-0000-000065030000}"/>
    <cellStyle name="40% - Accent1 2 5 3" xfId="1919" xr:uid="{00000000-0005-0000-0000-000066030000}"/>
    <cellStyle name="40% - Accent1 2 6" xfId="977" xr:uid="{00000000-0005-0000-0000-000067030000}"/>
    <cellStyle name="40% - Accent1 2 7" xfId="1605" xr:uid="{00000000-0005-0000-0000-000068030000}"/>
    <cellStyle name="40% - Accent1 2 8" xfId="349" xr:uid="{00000000-0005-0000-0000-000069030000}"/>
    <cellStyle name="40% - Accent1 3" xfId="76" xr:uid="{00000000-0005-0000-0000-00006A030000}"/>
    <cellStyle name="40% - Accent1 3 2" xfId="122" xr:uid="{00000000-0005-0000-0000-00006B030000}"/>
    <cellStyle name="40% - Accent1 3 2 2" xfId="266" xr:uid="{00000000-0005-0000-0000-00006C030000}"/>
    <cellStyle name="40% - Accent1 3 2 2 2" xfId="867" xr:uid="{00000000-0005-0000-0000-00006D030000}"/>
    <cellStyle name="40% - Accent1 3 2 2 2 2" xfId="1495" xr:uid="{00000000-0005-0000-0000-00006E030000}"/>
    <cellStyle name="40% - Accent1 3 2 2 2 3" xfId="2123" xr:uid="{00000000-0005-0000-0000-00006F030000}"/>
    <cellStyle name="40% - Accent1 3 2 2 3" xfId="1181" xr:uid="{00000000-0005-0000-0000-000070030000}"/>
    <cellStyle name="40% - Accent1 3 2 2 4" xfId="1809" xr:uid="{00000000-0005-0000-0000-000071030000}"/>
    <cellStyle name="40% - Accent1 3 2 2 5" xfId="553" xr:uid="{00000000-0005-0000-0000-000072030000}"/>
    <cellStyle name="40% - Accent1 3 2 3" xfId="724" xr:uid="{00000000-0005-0000-0000-000073030000}"/>
    <cellStyle name="40% - Accent1 3 2 3 2" xfId="1352" xr:uid="{00000000-0005-0000-0000-000074030000}"/>
    <cellStyle name="40% - Accent1 3 2 3 3" xfId="1980" xr:uid="{00000000-0005-0000-0000-000075030000}"/>
    <cellStyle name="40% - Accent1 3 2 4" xfId="1038" xr:uid="{00000000-0005-0000-0000-000076030000}"/>
    <cellStyle name="40% - Accent1 3 2 5" xfId="1666" xr:uid="{00000000-0005-0000-0000-000077030000}"/>
    <cellStyle name="40% - Accent1 3 2 6" xfId="410" xr:uid="{00000000-0005-0000-0000-000078030000}"/>
    <cellStyle name="40% - Accent1 3 3" xfId="126" xr:uid="{00000000-0005-0000-0000-000079030000}"/>
    <cellStyle name="40% - Accent1 3 3 2" xfId="270" xr:uid="{00000000-0005-0000-0000-00007A030000}"/>
    <cellStyle name="40% - Accent1 3 3 2 2" xfId="871" xr:uid="{00000000-0005-0000-0000-00007B030000}"/>
    <cellStyle name="40% - Accent1 3 3 2 2 2" xfId="1499" xr:uid="{00000000-0005-0000-0000-00007C030000}"/>
    <cellStyle name="40% - Accent1 3 3 2 2 3" xfId="2127" xr:uid="{00000000-0005-0000-0000-00007D030000}"/>
    <cellStyle name="40% - Accent1 3 3 2 3" xfId="1185" xr:uid="{00000000-0005-0000-0000-00007E030000}"/>
    <cellStyle name="40% - Accent1 3 3 2 4" xfId="1813" xr:uid="{00000000-0005-0000-0000-00007F030000}"/>
    <cellStyle name="40% - Accent1 3 3 2 5" xfId="557" xr:uid="{00000000-0005-0000-0000-000080030000}"/>
    <cellStyle name="40% - Accent1 3 3 3" xfId="728" xr:uid="{00000000-0005-0000-0000-000081030000}"/>
    <cellStyle name="40% - Accent1 3 3 3 2" xfId="1356" xr:uid="{00000000-0005-0000-0000-000082030000}"/>
    <cellStyle name="40% - Accent1 3 3 3 3" xfId="1984" xr:uid="{00000000-0005-0000-0000-000083030000}"/>
    <cellStyle name="40% - Accent1 3 3 4" xfId="1042" xr:uid="{00000000-0005-0000-0000-000084030000}"/>
    <cellStyle name="40% - Accent1 3 3 5" xfId="1670" xr:uid="{00000000-0005-0000-0000-000085030000}"/>
    <cellStyle name="40% - Accent1 3 3 6" xfId="414" xr:uid="{00000000-0005-0000-0000-000086030000}"/>
    <cellStyle name="40% - Accent1 3 4" xfId="220" xr:uid="{00000000-0005-0000-0000-000087030000}"/>
    <cellStyle name="40% - Accent1 3 4 2" xfId="821" xr:uid="{00000000-0005-0000-0000-000088030000}"/>
    <cellStyle name="40% - Accent1 3 4 2 2" xfId="1449" xr:uid="{00000000-0005-0000-0000-000089030000}"/>
    <cellStyle name="40% - Accent1 3 4 2 3" xfId="2077" xr:uid="{00000000-0005-0000-0000-00008A030000}"/>
    <cellStyle name="40% - Accent1 3 4 3" xfId="1135" xr:uid="{00000000-0005-0000-0000-00008B030000}"/>
    <cellStyle name="40% - Accent1 3 4 4" xfId="1763" xr:uid="{00000000-0005-0000-0000-00008C030000}"/>
    <cellStyle name="40% - Accent1 3 4 5" xfId="507" xr:uid="{00000000-0005-0000-0000-00008D030000}"/>
    <cellStyle name="40% - Accent1 3 5" xfId="679" xr:uid="{00000000-0005-0000-0000-00008E030000}"/>
    <cellStyle name="40% - Accent1 3 5 2" xfId="1307" xr:uid="{00000000-0005-0000-0000-00008F030000}"/>
    <cellStyle name="40% - Accent1 3 5 3" xfId="1935" xr:uid="{00000000-0005-0000-0000-000090030000}"/>
    <cellStyle name="40% - Accent1 3 6" xfId="993" xr:uid="{00000000-0005-0000-0000-000091030000}"/>
    <cellStyle name="40% - Accent1 3 7" xfId="1621" xr:uid="{00000000-0005-0000-0000-000092030000}"/>
    <cellStyle name="40% - Accent1 3 8" xfId="365" xr:uid="{00000000-0005-0000-0000-000093030000}"/>
    <cellStyle name="40% - Accent1 4" xfId="90" xr:uid="{00000000-0005-0000-0000-000094030000}"/>
    <cellStyle name="40% - Accent1 4 2" xfId="234" xr:uid="{00000000-0005-0000-0000-000095030000}"/>
    <cellStyle name="40% - Accent1 4 2 2" xfId="835" xr:uid="{00000000-0005-0000-0000-000096030000}"/>
    <cellStyle name="40% - Accent1 4 2 2 2" xfId="1463" xr:uid="{00000000-0005-0000-0000-000097030000}"/>
    <cellStyle name="40% - Accent1 4 2 2 3" xfId="2091" xr:uid="{00000000-0005-0000-0000-000098030000}"/>
    <cellStyle name="40% - Accent1 4 2 3" xfId="1149" xr:uid="{00000000-0005-0000-0000-000099030000}"/>
    <cellStyle name="40% - Accent1 4 2 4" xfId="1777" xr:uid="{00000000-0005-0000-0000-00009A030000}"/>
    <cellStyle name="40% - Accent1 4 2 5" xfId="521" xr:uid="{00000000-0005-0000-0000-00009B030000}"/>
    <cellStyle name="40% - Accent1 4 3" xfId="692" xr:uid="{00000000-0005-0000-0000-00009C030000}"/>
    <cellStyle name="40% - Accent1 4 3 2" xfId="1320" xr:uid="{00000000-0005-0000-0000-00009D030000}"/>
    <cellStyle name="40% - Accent1 4 3 3" xfId="1948" xr:uid="{00000000-0005-0000-0000-00009E030000}"/>
    <cellStyle name="40% - Accent1 4 4" xfId="1006" xr:uid="{00000000-0005-0000-0000-00009F030000}"/>
    <cellStyle name="40% - Accent1 4 5" xfId="1634" xr:uid="{00000000-0005-0000-0000-0000A0030000}"/>
    <cellStyle name="40% - Accent1 4 6" xfId="378" xr:uid="{00000000-0005-0000-0000-0000A1030000}"/>
    <cellStyle name="40% - Accent1 5" xfId="121" xr:uid="{00000000-0005-0000-0000-0000A2030000}"/>
    <cellStyle name="40% - Accent1 5 2" xfId="265" xr:uid="{00000000-0005-0000-0000-0000A3030000}"/>
    <cellStyle name="40% - Accent1 5 2 2" xfId="866" xr:uid="{00000000-0005-0000-0000-0000A4030000}"/>
    <cellStyle name="40% - Accent1 5 2 2 2" xfId="1494" xr:uid="{00000000-0005-0000-0000-0000A5030000}"/>
    <cellStyle name="40% - Accent1 5 2 2 3" xfId="2122" xr:uid="{00000000-0005-0000-0000-0000A6030000}"/>
    <cellStyle name="40% - Accent1 5 2 3" xfId="1180" xr:uid="{00000000-0005-0000-0000-0000A7030000}"/>
    <cellStyle name="40% - Accent1 5 2 4" xfId="1808" xr:uid="{00000000-0005-0000-0000-0000A8030000}"/>
    <cellStyle name="40% - Accent1 5 2 5" xfId="552" xr:uid="{00000000-0005-0000-0000-0000A9030000}"/>
    <cellStyle name="40% - Accent1 5 3" xfId="723" xr:uid="{00000000-0005-0000-0000-0000AA030000}"/>
    <cellStyle name="40% - Accent1 5 3 2" xfId="1351" xr:uid="{00000000-0005-0000-0000-0000AB030000}"/>
    <cellStyle name="40% - Accent1 5 3 3" xfId="1979" xr:uid="{00000000-0005-0000-0000-0000AC030000}"/>
    <cellStyle name="40% - Accent1 5 4" xfId="1037" xr:uid="{00000000-0005-0000-0000-0000AD030000}"/>
    <cellStyle name="40% - Accent1 5 5" xfId="1665" xr:uid="{00000000-0005-0000-0000-0000AE030000}"/>
    <cellStyle name="40% - Accent1 5 6" xfId="409" xr:uid="{00000000-0005-0000-0000-0000AF030000}"/>
    <cellStyle name="40% - Accent1 6" xfId="184" xr:uid="{00000000-0005-0000-0000-0000B0030000}"/>
    <cellStyle name="40% - Accent1 6 2" xfId="785" xr:uid="{00000000-0005-0000-0000-0000B1030000}"/>
    <cellStyle name="40% - Accent1 6 2 2" xfId="1413" xr:uid="{00000000-0005-0000-0000-0000B2030000}"/>
    <cellStyle name="40% - Accent1 6 2 3" xfId="2041" xr:uid="{00000000-0005-0000-0000-0000B3030000}"/>
    <cellStyle name="40% - Accent1 6 3" xfId="1099" xr:uid="{00000000-0005-0000-0000-0000B4030000}"/>
    <cellStyle name="40% - Accent1 6 4" xfId="1727" xr:uid="{00000000-0005-0000-0000-0000B5030000}"/>
    <cellStyle name="40% - Accent1 6 5" xfId="471" xr:uid="{00000000-0005-0000-0000-0000B6030000}"/>
    <cellStyle name="40% - Accent1 7" xfId="333" xr:uid="{00000000-0005-0000-0000-0000B7030000}"/>
    <cellStyle name="40% - Accent1 7 2" xfId="647" xr:uid="{00000000-0005-0000-0000-0000B8030000}"/>
    <cellStyle name="40% - Accent1 7 2 2" xfId="1275" xr:uid="{00000000-0005-0000-0000-0000B9030000}"/>
    <cellStyle name="40% - Accent1 7 2 3" xfId="1903" xr:uid="{00000000-0005-0000-0000-0000BA030000}"/>
    <cellStyle name="40% - Accent1 7 3" xfId="961" xr:uid="{00000000-0005-0000-0000-0000BB030000}"/>
    <cellStyle name="40% - Accent1 7 4" xfId="1589" xr:uid="{00000000-0005-0000-0000-0000BC030000}"/>
    <cellStyle name="40% - Accent1 8" xfId="630" xr:uid="{00000000-0005-0000-0000-0000BD030000}"/>
    <cellStyle name="40% - Accent1 8 2" xfId="944" xr:uid="{00000000-0005-0000-0000-0000BE030000}"/>
    <cellStyle name="40% - Accent1 8 2 2" xfId="1572" xr:uid="{00000000-0005-0000-0000-0000BF030000}"/>
    <cellStyle name="40% - Accent1 8 2 3" xfId="2200" xr:uid="{00000000-0005-0000-0000-0000C0030000}"/>
    <cellStyle name="40% - Accent1 8 3" xfId="1258" xr:uid="{00000000-0005-0000-0000-0000C1030000}"/>
    <cellStyle name="40% - Accent1 8 4" xfId="1886" xr:uid="{00000000-0005-0000-0000-0000C2030000}"/>
    <cellStyle name="40% - Accent1 9" xfId="928" xr:uid="{00000000-0005-0000-0000-0000C3030000}"/>
    <cellStyle name="40% - Accent1 9 2" xfId="1556" xr:uid="{00000000-0005-0000-0000-0000C4030000}"/>
    <cellStyle name="40% - Accent1 9 3" xfId="2184" xr:uid="{00000000-0005-0000-0000-0000C5030000}"/>
    <cellStyle name="40% - Accent2" xfId="28" builtinId="35" customBuiltin="1"/>
    <cellStyle name="40% - Accent2 10" xfId="1244" xr:uid="{00000000-0005-0000-0000-0000C7030000}"/>
    <cellStyle name="40% - Accent2 11" xfId="1872" xr:uid="{00000000-0005-0000-0000-0000C8030000}"/>
    <cellStyle name="40% - Accent2 12" xfId="616" xr:uid="{00000000-0005-0000-0000-0000C9030000}"/>
    <cellStyle name="40% - Accent2 2" xfId="60" xr:uid="{00000000-0005-0000-0000-0000CA030000}"/>
    <cellStyle name="40% - Accent2 2 2" xfId="146" xr:uid="{00000000-0005-0000-0000-0000CB030000}"/>
    <cellStyle name="40% - Accent2 2 2 2" xfId="290" xr:uid="{00000000-0005-0000-0000-0000CC030000}"/>
    <cellStyle name="40% - Accent2 2 2 2 2" xfId="891" xr:uid="{00000000-0005-0000-0000-0000CD030000}"/>
    <cellStyle name="40% - Accent2 2 2 2 2 2" xfId="1519" xr:uid="{00000000-0005-0000-0000-0000CE030000}"/>
    <cellStyle name="40% - Accent2 2 2 2 2 3" xfId="2147" xr:uid="{00000000-0005-0000-0000-0000CF030000}"/>
    <cellStyle name="40% - Accent2 2 2 2 3" xfId="1205" xr:uid="{00000000-0005-0000-0000-0000D0030000}"/>
    <cellStyle name="40% - Accent2 2 2 2 4" xfId="1833" xr:uid="{00000000-0005-0000-0000-0000D1030000}"/>
    <cellStyle name="40% - Accent2 2 2 2 5" xfId="577" xr:uid="{00000000-0005-0000-0000-0000D2030000}"/>
    <cellStyle name="40% - Accent2 2 2 3" xfId="748" xr:uid="{00000000-0005-0000-0000-0000D3030000}"/>
    <cellStyle name="40% - Accent2 2 2 3 2" xfId="1376" xr:uid="{00000000-0005-0000-0000-0000D4030000}"/>
    <cellStyle name="40% - Accent2 2 2 3 3" xfId="2004" xr:uid="{00000000-0005-0000-0000-0000D5030000}"/>
    <cellStyle name="40% - Accent2 2 2 4" xfId="1062" xr:uid="{00000000-0005-0000-0000-0000D6030000}"/>
    <cellStyle name="40% - Accent2 2 2 5" xfId="1690" xr:uid="{00000000-0005-0000-0000-0000D7030000}"/>
    <cellStyle name="40% - Accent2 2 2 6" xfId="434" xr:uid="{00000000-0005-0000-0000-0000D8030000}"/>
    <cellStyle name="40% - Accent2 2 3" xfId="145" xr:uid="{00000000-0005-0000-0000-0000D9030000}"/>
    <cellStyle name="40% - Accent2 2 3 2" xfId="289" xr:uid="{00000000-0005-0000-0000-0000DA030000}"/>
    <cellStyle name="40% - Accent2 2 3 2 2" xfId="890" xr:uid="{00000000-0005-0000-0000-0000DB030000}"/>
    <cellStyle name="40% - Accent2 2 3 2 2 2" xfId="1518" xr:uid="{00000000-0005-0000-0000-0000DC030000}"/>
    <cellStyle name="40% - Accent2 2 3 2 2 3" xfId="2146" xr:uid="{00000000-0005-0000-0000-0000DD030000}"/>
    <cellStyle name="40% - Accent2 2 3 2 3" xfId="1204" xr:uid="{00000000-0005-0000-0000-0000DE030000}"/>
    <cellStyle name="40% - Accent2 2 3 2 4" xfId="1832" xr:uid="{00000000-0005-0000-0000-0000DF030000}"/>
    <cellStyle name="40% - Accent2 2 3 2 5" xfId="576" xr:uid="{00000000-0005-0000-0000-0000E0030000}"/>
    <cellStyle name="40% - Accent2 2 3 3" xfId="747" xr:uid="{00000000-0005-0000-0000-0000E1030000}"/>
    <cellStyle name="40% - Accent2 2 3 3 2" xfId="1375" xr:uid="{00000000-0005-0000-0000-0000E2030000}"/>
    <cellStyle name="40% - Accent2 2 3 3 3" xfId="2003" xr:uid="{00000000-0005-0000-0000-0000E3030000}"/>
    <cellStyle name="40% - Accent2 2 3 4" xfId="1061" xr:uid="{00000000-0005-0000-0000-0000E4030000}"/>
    <cellStyle name="40% - Accent2 2 3 5" xfId="1689" xr:uid="{00000000-0005-0000-0000-0000E5030000}"/>
    <cellStyle name="40% - Accent2 2 3 6" xfId="433" xr:uid="{00000000-0005-0000-0000-0000E6030000}"/>
    <cellStyle name="40% - Accent2 2 4" xfId="204" xr:uid="{00000000-0005-0000-0000-0000E7030000}"/>
    <cellStyle name="40% - Accent2 2 4 2" xfId="805" xr:uid="{00000000-0005-0000-0000-0000E8030000}"/>
    <cellStyle name="40% - Accent2 2 4 2 2" xfId="1433" xr:uid="{00000000-0005-0000-0000-0000E9030000}"/>
    <cellStyle name="40% - Accent2 2 4 2 3" xfId="2061" xr:uid="{00000000-0005-0000-0000-0000EA030000}"/>
    <cellStyle name="40% - Accent2 2 4 3" xfId="1119" xr:uid="{00000000-0005-0000-0000-0000EB030000}"/>
    <cellStyle name="40% - Accent2 2 4 4" xfId="1747" xr:uid="{00000000-0005-0000-0000-0000EC030000}"/>
    <cellStyle name="40% - Accent2 2 4 5" xfId="491" xr:uid="{00000000-0005-0000-0000-0000ED030000}"/>
    <cellStyle name="40% - Accent2 2 5" xfId="665" xr:uid="{00000000-0005-0000-0000-0000EE030000}"/>
    <cellStyle name="40% - Accent2 2 5 2" xfId="1293" xr:uid="{00000000-0005-0000-0000-0000EF030000}"/>
    <cellStyle name="40% - Accent2 2 5 3" xfId="1921" xr:uid="{00000000-0005-0000-0000-0000F0030000}"/>
    <cellStyle name="40% - Accent2 2 6" xfId="979" xr:uid="{00000000-0005-0000-0000-0000F1030000}"/>
    <cellStyle name="40% - Accent2 2 7" xfId="1607" xr:uid="{00000000-0005-0000-0000-0000F2030000}"/>
    <cellStyle name="40% - Accent2 2 8" xfId="351" xr:uid="{00000000-0005-0000-0000-0000F3030000}"/>
    <cellStyle name="40% - Accent2 3" xfId="78" xr:uid="{00000000-0005-0000-0000-0000F4030000}"/>
    <cellStyle name="40% - Accent2 3 2" xfId="148" xr:uid="{00000000-0005-0000-0000-0000F5030000}"/>
    <cellStyle name="40% - Accent2 3 2 2" xfId="292" xr:uid="{00000000-0005-0000-0000-0000F6030000}"/>
    <cellStyle name="40% - Accent2 3 2 2 2" xfId="893" xr:uid="{00000000-0005-0000-0000-0000F7030000}"/>
    <cellStyle name="40% - Accent2 3 2 2 2 2" xfId="1521" xr:uid="{00000000-0005-0000-0000-0000F8030000}"/>
    <cellStyle name="40% - Accent2 3 2 2 2 3" xfId="2149" xr:uid="{00000000-0005-0000-0000-0000F9030000}"/>
    <cellStyle name="40% - Accent2 3 2 2 3" xfId="1207" xr:uid="{00000000-0005-0000-0000-0000FA030000}"/>
    <cellStyle name="40% - Accent2 3 2 2 4" xfId="1835" xr:uid="{00000000-0005-0000-0000-0000FB030000}"/>
    <cellStyle name="40% - Accent2 3 2 2 5" xfId="579" xr:uid="{00000000-0005-0000-0000-0000FC030000}"/>
    <cellStyle name="40% - Accent2 3 2 3" xfId="750" xr:uid="{00000000-0005-0000-0000-0000FD030000}"/>
    <cellStyle name="40% - Accent2 3 2 3 2" xfId="1378" xr:uid="{00000000-0005-0000-0000-0000FE030000}"/>
    <cellStyle name="40% - Accent2 3 2 3 3" xfId="2006" xr:uid="{00000000-0005-0000-0000-0000FF030000}"/>
    <cellStyle name="40% - Accent2 3 2 4" xfId="1064" xr:uid="{00000000-0005-0000-0000-000000040000}"/>
    <cellStyle name="40% - Accent2 3 2 5" xfId="1692" xr:uid="{00000000-0005-0000-0000-000001040000}"/>
    <cellStyle name="40% - Accent2 3 2 6" xfId="436" xr:uid="{00000000-0005-0000-0000-000002040000}"/>
    <cellStyle name="40% - Accent2 3 3" xfId="147" xr:uid="{00000000-0005-0000-0000-000003040000}"/>
    <cellStyle name="40% - Accent2 3 3 2" xfId="291" xr:uid="{00000000-0005-0000-0000-000004040000}"/>
    <cellStyle name="40% - Accent2 3 3 2 2" xfId="892" xr:uid="{00000000-0005-0000-0000-000005040000}"/>
    <cellStyle name="40% - Accent2 3 3 2 2 2" xfId="1520" xr:uid="{00000000-0005-0000-0000-000006040000}"/>
    <cellStyle name="40% - Accent2 3 3 2 2 3" xfId="2148" xr:uid="{00000000-0005-0000-0000-000007040000}"/>
    <cellStyle name="40% - Accent2 3 3 2 3" xfId="1206" xr:uid="{00000000-0005-0000-0000-000008040000}"/>
    <cellStyle name="40% - Accent2 3 3 2 4" xfId="1834" xr:uid="{00000000-0005-0000-0000-000009040000}"/>
    <cellStyle name="40% - Accent2 3 3 2 5" xfId="578" xr:uid="{00000000-0005-0000-0000-00000A040000}"/>
    <cellStyle name="40% - Accent2 3 3 3" xfId="749" xr:uid="{00000000-0005-0000-0000-00000B040000}"/>
    <cellStyle name="40% - Accent2 3 3 3 2" xfId="1377" xr:uid="{00000000-0005-0000-0000-00000C040000}"/>
    <cellStyle name="40% - Accent2 3 3 3 3" xfId="2005" xr:uid="{00000000-0005-0000-0000-00000D040000}"/>
    <cellStyle name="40% - Accent2 3 3 4" xfId="1063" xr:uid="{00000000-0005-0000-0000-00000E040000}"/>
    <cellStyle name="40% - Accent2 3 3 5" xfId="1691" xr:uid="{00000000-0005-0000-0000-00000F040000}"/>
    <cellStyle name="40% - Accent2 3 3 6" xfId="435" xr:uid="{00000000-0005-0000-0000-000010040000}"/>
    <cellStyle name="40% - Accent2 3 4" xfId="222" xr:uid="{00000000-0005-0000-0000-000011040000}"/>
    <cellStyle name="40% - Accent2 3 4 2" xfId="823" xr:uid="{00000000-0005-0000-0000-000012040000}"/>
    <cellStyle name="40% - Accent2 3 4 2 2" xfId="1451" xr:uid="{00000000-0005-0000-0000-000013040000}"/>
    <cellStyle name="40% - Accent2 3 4 2 3" xfId="2079" xr:uid="{00000000-0005-0000-0000-000014040000}"/>
    <cellStyle name="40% - Accent2 3 4 3" xfId="1137" xr:uid="{00000000-0005-0000-0000-000015040000}"/>
    <cellStyle name="40% - Accent2 3 4 4" xfId="1765" xr:uid="{00000000-0005-0000-0000-000016040000}"/>
    <cellStyle name="40% - Accent2 3 4 5" xfId="509" xr:uid="{00000000-0005-0000-0000-000017040000}"/>
    <cellStyle name="40% - Accent2 3 5" xfId="681" xr:uid="{00000000-0005-0000-0000-000018040000}"/>
    <cellStyle name="40% - Accent2 3 5 2" xfId="1309" xr:uid="{00000000-0005-0000-0000-000019040000}"/>
    <cellStyle name="40% - Accent2 3 5 3" xfId="1937" xr:uid="{00000000-0005-0000-0000-00001A040000}"/>
    <cellStyle name="40% - Accent2 3 6" xfId="995" xr:uid="{00000000-0005-0000-0000-00001B040000}"/>
    <cellStyle name="40% - Accent2 3 7" xfId="1623" xr:uid="{00000000-0005-0000-0000-00001C040000}"/>
    <cellStyle name="40% - Accent2 3 8" xfId="367" xr:uid="{00000000-0005-0000-0000-00001D040000}"/>
    <cellStyle name="40% - Accent2 4" xfId="92" xr:uid="{00000000-0005-0000-0000-00001E040000}"/>
    <cellStyle name="40% - Accent2 4 2" xfId="236" xr:uid="{00000000-0005-0000-0000-00001F040000}"/>
    <cellStyle name="40% - Accent2 4 2 2" xfId="837" xr:uid="{00000000-0005-0000-0000-000020040000}"/>
    <cellStyle name="40% - Accent2 4 2 2 2" xfId="1465" xr:uid="{00000000-0005-0000-0000-000021040000}"/>
    <cellStyle name="40% - Accent2 4 2 2 3" xfId="2093" xr:uid="{00000000-0005-0000-0000-000022040000}"/>
    <cellStyle name="40% - Accent2 4 2 3" xfId="1151" xr:uid="{00000000-0005-0000-0000-000023040000}"/>
    <cellStyle name="40% - Accent2 4 2 4" xfId="1779" xr:uid="{00000000-0005-0000-0000-000024040000}"/>
    <cellStyle name="40% - Accent2 4 2 5" xfId="523" xr:uid="{00000000-0005-0000-0000-000025040000}"/>
    <cellStyle name="40% - Accent2 4 3" xfId="694" xr:uid="{00000000-0005-0000-0000-000026040000}"/>
    <cellStyle name="40% - Accent2 4 3 2" xfId="1322" xr:uid="{00000000-0005-0000-0000-000027040000}"/>
    <cellStyle name="40% - Accent2 4 3 3" xfId="1950" xr:uid="{00000000-0005-0000-0000-000028040000}"/>
    <cellStyle name="40% - Accent2 4 4" xfId="1008" xr:uid="{00000000-0005-0000-0000-000029040000}"/>
    <cellStyle name="40% - Accent2 4 5" xfId="1636" xr:uid="{00000000-0005-0000-0000-00002A040000}"/>
    <cellStyle name="40% - Accent2 4 6" xfId="380" xr:uid="{00000000-0005-0000-0000-00002B040000}"/>
    <cellStyle name="40% - Accent2 5" xfId="125" xr:uid="{00000000-0005-0000-0000-00002C040000}"/>
    <cellStyle name="40% - Accent2 5 2" xfId="269" xr:uid="{00000000-0005-0000-0000-00002D040000}"/>
    <cellStyle name="40% - Accent2 5 2 2" xfId="870" xr:uid="{00000000-0005-0000-0000-00002E040000}"/>
    <cellStyle name="40% - Accent2 5 2 2 2" xfId="1498" xr:uid="{00000000-0005-0000-0000-00002F040000}"/>
    <cellStyle name="40% - Accent2 5 2 2 3" xfId="2126" xr:uid="{00000000-0005-0000-0000-000030040000}"/>
    <cellStyle name="40% - Accent2 5 2 3" xfId="1184" xr:uid="{00000000-0005-0000-0000-000031040000}"/>
    <cellStyle name="40% - Accent2 5 2 4" xfId="1812" xr:uid="{00000000-0005-0000-0000-000032040000}"/>
    <cellStyle name="40% - Accent2 5 2 5" xfId="556" xr:uid="{00000000-0005-0000-0000-000033040000}"/>
    <cellStyle name="40% - Accent2 5 3" xfId="727" xr:uid="{00000000-0005-0000-0000-000034040000}"/>
    <cellStyle name="40% - Accent2 5 3 2" xfId="1355" xr:uid="{00000000-0005-0000-0000-000035040000}"/>
    <cellStyle name="40% - Accent2 5 3 3" xfId="1983" xr:uid="{00000000-0005-0000-0000-000036040000}"/>
    <cellStyle name="40% - Accent2 5 4" xfId="1041" xr:uid="{00000000-0005-0000-0000-000037040000}"/>
    <cellStyle name="40% - Accent2 5 5" xfId="1669" xr:uid="{00000000-0005-0000-0000-000038040000}"/>
    <cellStyle name="40% - Accent2 5 6" xfId="413" xr:uid="{00000000-0005-0000-0000-000039040000}"/>
    <cellStyle name="40% - Accent2 6" xfId="186" xr:uid="{00000000-0005-0000-0000-00003A040000}"/>
    <cellStyle name="40% - Accent2 6 2" xfId="787" xr:uid="{00000000-0005-0000-0000-00003B040000}"/>
    <cellStyle name="40% - Accent2 6 2 2" xfId="1415" xr:uid="{00000000-0005-0000-0000-00003C040000}"/>
    <cellStyle name="40% - Accent2 6 2 3" xfId="2043" xr:uid="{00000000-0005-0000-0000-00003D040000}"/>
    <cellStyle name="40% - Accent2 6 3" xfId="1101" xr:uid="{00000000-0005-0000-0000-00003E040000}"/>
    <cellStyle name="40% - Accent2 6 4" xfId="1729" xr:uid="{00000000-0005-0000-0000-00003F040000}"/>
    <cellStyle name="40% - Accent2 6 5" xfId="473" xr:uid="{00000000-0005-0000-0000-000040040000}"/>
    <cellStyle name="40% - Accent2 7" xfId="335" xr:uid="{00000000-0005-0000-0000-000041040000}"/>
    <cellStyle name="40% - Accent2 7 2" xfId="649" xr:uid="{00000000-0005-0000-0000-000042040000}"/>
    <cellStyle name="40% - Accent2 7 2 2" xfId="1277" xr:uid="{00000000-0005-0000-0000-000043040000}"/>
    <cellStyle name="40% - Accent2 7 2 3" xfId="1905" xr:uid="{00000000-0005-0000-0000-000044040000}"/>
    <cellStyle name="40% - Accent2 7 3" xfId="963" xr:uid="{00000000-0005-0000-0000-000045040000}"/>
    <cellStyle name="40% - Accent2 7 4" xfId="1591" xr:uid="{00000000-0005-0000-0000-000046040000}"/>
    <cellStyle name="40% - Accent2 8" xfId="632" xr:uid="{00000000-0005-0000-0000-000047040000}"/>
    <cellStyle name="40% - Accent2 8 2" xfId="946" xr:uid="{00000000-0005-0000-0000-000048040000}"/>
    <cellStyle name="40% - Accent2 8 2 2" xfId="1574" xr:uid="{00000000-0005-0000-0000-000049040000}"/>
    <cellStyle name="40% - Accent2 8 2 3" xfId="2202" xr:uid="{00000000-0005-0000-0000-00004A040000}"/>
    <cellStyle name="40% - Accent2 8 3" xfId="1260" xr:uid="{00000000-0005-0000-0000-00004B040000}"/>
    <cellStyle name="40% - Accent2 8 4" xfId="1888" xr:uid="{00000000-0005-0000-0000-00004C040000}"/>
    <cellStyle name="40% - Accent2 9" xfId="930" xr:uid="{00000000-0005-0000-0000-00004D040000}"/>
    <cellStyle name="40% - Accent2 9 2" xfId="1558" xr:uid="{00000000-0005-0000-0000-00004E040000}"/>
    <cellStyle name="40% - Accent2 9 3" xfId="2186" xr:uid="{00000000-0005-0000-0000-00004F040000}"/>
    <cellStyle name="40% - Accent3" xfId="32" builtinId="39" customBuiltin="1"/>
    <cellStyle name="40% - Accent3 10" xfId="1246" xr:uid="{00000000-0005-0000-0000-000051040000}"/>
    <cellStyle name="40% - Accent3 11" xfId="1874" xr:uid="{00000000-0005-0000-0000-000052040000}"/>
    <cellStyle name="40% - Accent3 12" xfId="618" xr:uid="{00000000-0005-0000-0000-000053040000}"/>
    <cellStyle name="40% - Accent3 2" xfId="62" xr:uid="{00000000-0005-0000-0000-000054040000}"/>
    <cellStyle name="40% - Accent3 2 2" xfId="150" xr:uid="{00000000-0005-0000-0000-000055040000}"/>
    <cellStyle name="40% - Accent3 2 2 2" xfId="294" xr:uid="{00000000-0005-0000-0000-000056040000}"/>
    <cellStyle name="40% - Accent3 2 2 2 2" xfId="895" xr:uid="{00000000-0005-0000-0000-000057040000}"/>
    <cellStyle name="40% - Accent3 2 2 2 2 2" xfId="1523" xr:uid="{00000000-0005-0000-0000-000058040000}"/>
    <cellStyle name="40% - Accent3 2 2 2 2 3" xfId="2151" xr:uid="{00000000-0005-0000-0000-000059040000}"/>
    <cellStyle name="40% - Accent3 2 2 2 3" xfId="1209" xr:uid="{00000000-0005-0000-0000-00005A040000}"/>
    <cellStyle name="40% - Accent3 2 2 2 4" xfId="1837" xr:uid="{00000000-0005-0000-0000-00005B040000}"/>
    <cellStyle name="40% - Accent3 2 2 2 5" xfId="581" xr:uid="{00000000-0005-0000-0000-00005C040000}"/>
    <cellStyle name="40% - Accent3 2 2 3" xfId="752" xr:uid="{00000000-0005-0000-0000-00005D040000}"/>
    <cellStyle name="40% - Accent3 2 2 3 2" xfId="1380" xr:uid="{00000000-0005-0000-0000-00005E040000}"/>
    <cellStyle name="40% - Accent3 2 2 3 3" xfId="2008" xr:uid="{00000000-0005-0000-0000-00005F040000}"/>
    <cellStyle name="40% - Accent3 2 2 4" xfId="1066" xr:uid="{00000000-0005-0000-0000-000060040000}"/>
    <cellStyle name="40% - Accent3 2 2 5" xfId="1694" xr:uid="{00000000-0005-0000-0000-000061040000}"/>
    <cellStyle name="40% - Accent3 2 2 6" xfId="438" xr:uid="{00000000-0005-0000-0000-000062040000}"/>
    <cellStyle name="40% - Accent3 2 3" xfId="149" xr:uid="{00000000-0005-0000-0000-000063040000}"/>
    <cellStyle name="40% - Accent3 2 3 2" xfId="293" xr:uid="{00000000-0005-0000-0000-000064040000}"/>
    <cellStyle name="40% - Accent3 2 3 2 2" xfId="894" xr:uid="{00000000-0005-0000-0000-000065040000}"/>
    <cellStyle name="40% - Accent3 2 3 2 2 2" xfId="1522" xr:uid="{00000000-0005-0000-0000-000066040000}"/>
    <cellStyle name="40% - Accent3 2 3 2 2 3" xfId="2150" xr:uid="{00000000-0005-0000-0000-000067040000}"/>
    <cellStyle name="40% - Accent3 2 3 2 3" xfId="1208" xr:uid="{00000000-0005-0000-0000-000068040000}"/>
    <cellStyle name="40% - Accent3 2 3 2 4" xfId="1836" xr:uid="{00000000-0005-0000-0000-000069040000}"/>
    <cellStyle name="40% - Accent3 2 3 2 5" xfId="580" xr:uid="{00000000-0005-0000-0000-00006A040000}"/>
    <cellStyle name="40% - Accent3 2 3 3" xfId="751" xr:uid="{00000000-0005-0000-0000-00006B040000}"/>
    <cellStyle name="40% - Accent3 2 3 3 2" xfId="1379" xr:uid="{00000000-0005-0000-0000-00006C040000}"/>
    <cellStyle name="40% - Accent3 2 3 3 3" xfId="2007" xr:uid="{00000000-0005-0000-0000-00006D040000}"/>
    <cellStyle name="40% - Accent3 2 3 4" xfId="1065" xr:uid="{00000000-0005-0000-0000-00006E040000}"/>
    <cellStyle name="40% - Accent3 2 3 5" xfId="1693" xr:uid="{00000000-0005-0000-0000-00006F040000}"/>
    <cellStyle name="40% - Accent3 2 3 6" xfId="437" xr:uid="{00000000-0005-0000-0000-000070040000}"/>
    <cellStyle name="40% - Accent3 2 4" xfId="206" xr:uid="{00000000-0005-0000-0000-000071040000}"/>
    <cellStyle name="40% - Accent3 2 4 2" xfId="807" xr:uid="{00000000-0005-0000-0000-000072040000}"/>
    <cellStyle name="40% - Accent3 2 4 2 2" xfId="1435" xr:uid="{00000000-0005-0000-0000-000073040000}"/>
    <cellStyle name="40% - Accent3 2 4 2 3" xfId="2063" xr:uid="{00000000-0005-0000-0000-000074040000}"/>
    <cellStyle name="40% - Accent3 2 4 3" xfId="1121" xr:uid="{00000000-0005-0000-0000-000075040000}"/>
    <cellStyle name="40% - Accent3 2 4 4" xfId="1749" xr:uid="{00000000-0005-0000-0000-000076040000}"/>
    <cellStyle name="40% - Accent3 2 4 5" xfId="493" xr:uid="{00000000-0005-0000-0000-000077040000}"/>
    <cellStyle name="40% - Accent3 2 5" xfId="667" xr:uid="{00000000-0005-0000-0000-000078040000}"/>
    <cellStyle name="40% - Accent3 2 5 2" xfId="1295" xr:uid="{00000000-0005-0000-0000-000079040000}"/>
    <cellStyle name="40% - Accent3 2 5 3" xfId="1923" xr:uid="{00000000-0005-0000-0000-00007A040000}"/>
    <cellStyle name="40% - Accent3 2 6" xfId="981" xr:uid="{00000000-0005-0000-0000-00007B040000}"/>
    <cellStyle name="40% - Accent3 2 7" xfId="1609" xr:uid="{00000000-0005-0000-0000-00007C040000}"/>
    <cellStyle name="40% - Accent3 2 8" xfId="353" xr:uid="{00000000-0005-0000-0000-00007D040000}"/>
    <cellStyle name="40% - Accent3 3" xfId="80" xr:uid="{00000000-0005-0000-0000-00007E040000}"/>
    <cellStyle name="40% - Accent3 3 2" xfId="152" xr:uid="{00000000-0005-0000-0000-00007F040000}"/>
    <cellStyle name="40% - Accent3 3 2 2" xfId="296" xr:uid="{00000000-0005-0000-0000-000080040000}"/>
    <cellStyle name="40% - Accent3 3 2 2 2" xfId="897" xr:uid="{00000000-0005-0000-0000-000081040000}"/>
    <cellStyle name="40% - Accent3 3 2 2 2 2" xfId="1525" xr:uid="{00000000-0005-0000-0000-000082040000}"/>
    <cellStyle name="40% - Accent3 3 2 2 2 3" xfId="2153" xr:uid="{00000000-0005-0000-0000-000083040000}"/>
    <cellStyle name="40% - Accent3 3 2 2 3" xfId="1211" xr:uid="{00000000-0005-0000-0000-000084040000}"/>
    <cellStyle name="40% - Accent3 3 2 2 4" xfId="1839" xr:uid="{00000000-0005-0000-0000-000085040000}"/>
    <cellStyle name="40% - Accent3 3 2 2 5" xfId="583" xr:uid="{00000000-0005-0000-0000-000086040000}"/>
    <cellStyle name="40% - Accent3 3 2 3" xfId="754" xr:uid="{00000000-0005-0000-0000-000087040000}"/>
    <cellStyle name="40% - Accent3 3 2 3 2" xfId="1382" xr:uid="{00000000-0005-0000-0000-000088040000}"/>
    <cellStyle name="40% - Accent3 3 2 3 3" xfId="2010" xr:uid="{00000000-0005-0000-0000-000089040000}"/>
    <cellStyle name="40% - Accent3 3 2 4" xfId="1068" xr:uid="{00000000-0005-0000-0000-00008A040000}"/>
    <cellStyle name="40% - Accent3 3 2 5" xfId="1696" xr:uid="{00000000-0005-0000-0000-00008B040000}"/>
    <cellStyle name="40% - Accent3 3 2 6" xfId="440" xr:uid="{00000000-0005-0000-0000-00008C040000}"/>
    <cellStyle name="40% - Accent3 3 3" xfId="151" xr:uid="{00000000-0005-0000-0000-00008D040000}"/>
    <cellStyle name="40% - Accent3 3 3 2" xfId="295" xr:uid="{00000000-0005-0000-0000-00008E040000}"/>
    <cellStyle name="40% - Accent3 3 3 2 2" xfId="896" xr:uid="{00000000-0005-0000-0000-00008F040000}"/>
    <cellStyle name="40% - Accent3 3 3 2 2 2" xfId="1524" xr:uid="{00000000-0005-0000-0000-000090040000}"/>
    <cellStyle name="40% - Accent3 3 3 2 2 3" xfId="2152" xr:uid="{00000000-0005-0000-0000-000091040000}"/>
    <cellStyle name="40% - Accent3 3 3 2 3" xfId="1210" xr:uid="{00000000-0005-0000-0000-000092040000}"/>
    <cellStyle name="40% - Accent3 3 3 2 4" xfId="1838" xr:uid="{00000000-0005-0000-0000-000093040000}"/>
    <cellStyle name="40% - Accent3 3 3 2 5" xfId="582" xr:uid="{00000000-0005-0000-0000-000094040000}"/>
    <cellStyle name="40% - Accent3 3 3 3" xfId="753" xr:uid="{00000000-0005-0000-0000-000095040000}"/>
    <cellStyle name="40% - Accent3 3 3 3 2" xfId="1381" xr:uid="{00000000-0005-0000-0000-000096040000}"/>
    <cellStyle name="40% - Accent3 3 3 3 3" xfId="2009" xr:uid="{00000000-0005-0000-0000-000097040000}"/>
    <cellStyle name="40% - Accent3 3 3 4" xfId="1067" xr:uid="{00000000-0005-0000-0000-000098040000}"/>
    <cellStyle name="40% - Accent3 3 3 5" xfId="1695" xr:uid="{00000000-0005-0000-0000-000099040000}"/>
    <cellStyle name="40% - Accent3 3 3 6" xfId="439" xr:uid="{00000000-0005-0000-0000-00009A040000}"/>
    <cellStyle name="40% - Accent3 3 4" xfId="224" xr:uid="{00000000-0005-0000-0000-00009B040000}"/>
    <cellStyle name="40% - Accent3 3 4 2" xfId="825" xr:uid="{00000000-0005-0000-0000-00009C040000}"/>
    <cellStyle name="40% - Accent3 3 4 2 2" xfId="1453" xr:uid="{00000000-0005-0000-0000-00009D040000}"/>
    <cellStyle name="40% - Accent3 3 4 2 3" xfId="2081" xr:uid="{00000000-0005-0000-0000-00009E040000}"/>
    <cellStyle name="40% - Accent3 3 4 3" xfId="1139" xr:uid="{00000000-0005-0000-0000-00009F040000}"/>
    <cellStyle name="40% - Accent3 3 4 4" xfId="1767" xr:uid="{00000000-0005-0000-0000-0000A0040000}"/>
    <cellStyle name="40% - Accent3 3 4 5" xfId="511" xr:uid="{00000000-0005-0000-0000-0000A1040000}"/>
    <cellStyle name="40% - Accent3 3 5" xfId="683" xr:uid="{00000000-0005-0000-0000-0000A2040000}"/>
    <cellStyle name="40% - Accent3 3 5 2" xfId="1311" xr:uid="{00000000-0005-0000-0000-0000A3040000}"/>
    <cellStyle name="40% - Accent3 3 5 3" xfId="1939" xr:uid="{00000000-0005-0000-0000-0000A4040000}"/>
    <cellStyle name="40% - Accent3 3 6" xfId="997" xr:uid="{00000000-0005-0000-0000-0000A5040000}"/>
    <cellStyle name="40% - Accent3 3 7" xfId="1625" xr:uid="{00000000-0005-0000-0000-0000A6040000}"/>
    <cellStyle name="40% - Accent3 3 8" xfId="369" xr:uid="{00000000-0005-0000-0000-0000A7040000}"/>
    <cellStyle name="40% - Accent3 4" xfId="94" xr:uid="{00000000-0005-0000-0000-0000A8040000}"/>
    <cellStyle name="40% - Accent3 4 2" xfId="238" xr:uid="{00000000-0005-0000-0000-0000A9040000}"/>
    <cellStyle name="40% - Accent3 4 2 2" xfId="839" xr:uid="{00000000-0005-0000-0000-0000AA040000}"/>
    <cellStyle name="40% - Accent3 4 2 2 2" xfId="1467" xr:uid="{00000000-0005-0000-0000-0000AB040000}"/>
    <cellStyle name="40% - Accent3 4 2 2 3" xfId="2095" xr:uid="{00000000-0005-0000-0000-0000AC040000}"/>
    <cellStyle name="40% - Accent3 4 2 3" xfId="1153" xr:uid="{00000000-0005-0000-0000-0000AD040000}"/>
    <cellStyle name="40% - Accent3 4 2 4" xfId="1781" xr:uid="{00000000-0005-0000-0000-0000AE040000}"/>
    <cellStyle name="40% - Accent3 4 2 5" xfId="525" xr:uid="{00000000-0005-0000-0000-0000AF040000}"/>
    <cellStyle name="40% - Accent3 4 3" xfId="696" xr:uid="{00000000-0005-0000-0000-0000B0040000}"/>
    <cellStyle name="40% - Accent3 4 3 2" xfId="1324" xr:uid="{00000000-0005-0000-0000-0000B1040000}"/>
    <cellStyle name="40% - Accent3 4 3 3" xfId="1952" xr:uid="{00000000-0005-0000-0000-0000B2040000}"/>
    <cellStyle name="40% - Accent3 4 4" xfId="1010" xr:uid="{00000000-0005-0000-0000-0000B3040000}"/>
    <cellStyle name="40% - Accent3 4 5" xfId="1638" xr:uid="{00000000-0005-0000-0000-0000B4040000}"/>
    <cellStyle name="40% - Accent3 4 6" xfId="382" xr:uid="{00000000-0005-0000-0000-0000B5040000}"/>
    <cellStyle name="40% - Accent3 5" xfId="129" xr:uid="{00000000-0005-0000-0000-0000B6040000}"/>
    <cellStyle name="40% - Accent3 5 2" xfId="273" xr:uid="{00000000-0005-0000-0000-0000B7040000}"/>
    <cellStyle name="40% - Accent3 5 2 2" xfId="874" xr:uid="{00000000-0005-0000-0000-0000B8040000}"/>
    <cellStyle name="40% - Accent3 5 2 2 2" xfId="1502" xr:uid="{00000000-0005-0000-0000-0000B9040000}"/>
    <cellStyle name="40% - Accent3 5 2 2 3" xfId="2130" xr:uid="{00000000-0005-0000-0000-0000BA040000}"/>
    <cellStyle name="40% - Accent3 5 2 3" xfId="1188" xr:uid="{00000000-0005-0000-0000-0000BB040000}"/>
    <cellStyle name="40% - Accent3 5 2 4" xfId="1816" xr:uid="{00000000-0005-0000-0000-0000BC040000}"/>
    <cellStyle name="40% - Accent3 5 2 5" xfId="560" xr:uid="{00000000-0005-0000-0000-0000BD040000}"/>
    <cellStyle name="40% - Accent3 5 3" xfId="731" xr:uid="{00000000-0005-0000-0000-0000BE040000}"/>
    <cellStyle name="40% - Accent3 5 3 2" xfId="1359" xr:uid="{00000000-0005-0000-0000-0000BF040000}"/>
    <cellStyle name="40% - Accent3 5 3 3" xfId="1987" xr:uid="{00000000-0005-0000-0000-0000C0040000}"/>
    <cellStyle name="40% - Accent3 5 4" xfId="1045" xr:uid="{00000000-0005-0000-0000-0000C1040000}"/>
    <cellStyle name="40% - Accent3 5 5" xfId="1673" xr:uid="{00000000-0005-0000-0000-0000C2040000}"/>
    <cellStyle name="40% - Accent3 5 6" xfId="417" xr:uid="{00000000-0005-0000-0000-0000C3040000}"/>
    <cellStyle name="40% - Accent3 6" xfId="188" xr:uid="{00000000-0005-0000-0000-0000C4040000}"/>
    <cellStyle name="40% - Accent3 6 2" xfId="789" xr:uid="{00000000-0005-0000-0000-0000C5040000}"/>
    <cellStyle name="40% - Accent3 6 2 2" xfId="1417" xr:uid="{00000000-0005-0000-0000-0000C6040000}"/>
    <cellStyle name="40% - Accent3 6 2 3" xfId="2045" xr:uid="{00000000-0005-0000-0000-0000C7040000}"/>
    <cellStyle name="40% - Accent3 6 3" xfId="1103" xr:uid="{00000000-0005-0000-0000-0000C8040000}"/>
    <cellStyle name="40% - Accent3 6 4" xfId="1731" xr:uid="{00000000-0005-0000-0000-0000C9040000}"/>
    <cellStyle name="40% - Accent3 6 5" xfId="475" xr:uid="{00000000-0005-0000-0000-0000CA040000}"/>
    <cellStyle name="40% - Accent3 7" xfId="337" xr:uid="{00000000-0005-0000-0000-0000CB040000}"/>
    <cellStyle name="40% - Accent3 7 2" xfId="651" xr:uid="{00000000-0005-0000-0000-0000CC040000}"/>
    <cellStyle name="40% - Accent3 7 2 2" xfId="1279" xr:uid="{00000000-0005-0000-0000-0000CD040000}"/>
    <cellStyle name="40% - Accent3 7 2 3" xfId="1907" xr:uid="{00000000-0005-0000-0000-0000CE040000}"/>
    <cellStyle name="40% - Accent3 7 3" xfId="965" xr:uid="{00000000-0005-0000-0000-0000CF040000}"/>
    <cellStyle name="40% - Accent3 7 4" xfId="1593" xr:uid="{00000000-0005-0000-0000-0000D0040000}"/>
    <cellStyle name="40% - Accent3 8" xfId="634" xr:uid="{00000000-0005-0000-0000-0000D1040000}"/>
    <cellStyle name="40% - Accent3 8 2" xfId="948" xr:uid="{00000000-0005-0000-0000-0000D2040000}"/>
    <cellStyle name="40% - Accent3 8 2 2" xfId="1576" xr:uid="{00000000-0005-0000-0000-0000D3040000}"/>
    <cellStyle name="40% - Accent3 8 2 3" xfId="2204" xr:uid="{00000000-0005-0000-0000-0000D4040000}"/>
    <cellStyle name="40% - Accent3 8 3" xfId="1262" xr:uid="{00000000-0005-0000-0000-0000D5040000}"/>
    <cellStyle name="40% - Accent3 8 4" xfId="1890" xr:uid="{00000000-0005-0000-0000-0000D6040000}"/>
    <cellStyle name="40% - Accent3 9" xfId="932" xr:uid="{00000000-0005-0000-0000-0000D7040000}"/>
    <cellStyle name="40% - Accent3 9 2" xfId="1560" xr:uid="{00000000-0005-0000-0000-0000D8040000}"/>
    <cellStyle name="40% - Accent3 9 3" xfId="2188" xr:uid="{00000000-0005-0000-0000-0000D9040000}"/>
    <cellStyle name="40% - Accent4" xfId="36" builtinId="43" customBuiltin="1"/>
    <cellStyle name="40% - Accent4 10" xfId="1248" xr:uid="{00000000-0005-0000-0000-0000DB040000}"/>
    <cellStyle name="40% - Accent4 11" xfId="1876" xr:uid="{00000000-0005-0000-0000-0000DC040000}"/>
    <cellStyle name="40% - Accent4 12" xfId="620" xr:uid="{00000000-0005-0000-0000-0000DD040000}"/>
    <cellStyle name="40% - Accent4 2" xfId="64" xr:uid="{00000000-0005-0000-0000-0000DE040000}"/>
    <cellStyle name="40% - Accent4 2 2" xfId="154" xr:uid="{00000000-0005-0000-0000-0000DF040000}"/>
    <cellStyle name="40% - Accent4 2 2 2" xfId="298" xr:uid="{00000000-0005-0000-0000-0000E0040000}"/>
    <cellStyle name="40% - Accent4 2 2 2 2" xfId="899" xr:uid="{00000000-0005-0000-0000-0000E1040000}"/>
    <cellStyle name="40% - Accent4 2 2 2 2 2" xfId="1527" xr:uid="{00000000-0005-0000-0000-0000E2040000}"/>
    <cellStyle name="40% - Accent4 2 2 2 2 3" xfId="2155" xr:uid="{00000000-0005-0000-0000-0000E3040000}"/>
    <cellStyle name="40% - Accent4 2 2 2 3" xfId="1213" xr:uid="{00000000-0005-0000-0000-0000E4040000}"/>
    <cellStyle name="40% - Accent4 2 2 2 4" xfId="1841" xr:uid="{00000000-0005-0000-0000-0000E5040000}"/>
    <cellStyle name="40% - Accent4 2 2 2 5" xfId="585" xr:uid="{00000000-0005-0000-0000-0000E6040000}"/>
    <cellStyle name="40% - Accent4 2 2 3" xfId="756" xr:uid="{00000000-0005-0000-0000-0000E7040000}"/>
    <cellStyle name="40% - Accent4 2 2 3 2" xfId="1384" xr:uid="{00000000-0005-0000-0000-0000E8040000}"/>
    <cellStyle name="40% - Accent4 2 2 3 3" xfId="2012" xr:uid="{00000000-0005-0000-0000-0000E9040000}"/>
    <cellStyle name="40% - Accent4 2 2 4" xfId="1070" xr:uid="{00000000-0005-0000-0000-0000EA040000}"/>
    <cellStyle name="40% - Accent4 2 2 5" xfId="1698" xr:uid="{00000000-0005-0000-0000-0000EB040000}"/>
    <cellStyle name="40% - Accent4 2 2 6" xfId="442" xr:uid="{00000000-0005-0000-0000-0000EC040000}"/>
    <cellStyle name="40% - Accent4 2 3" xfId="153" xr:uid="{00000000-0005-0000-0000-0000ED040000}"/>
    <cellStyle name="40% - Accent4 2 3 2" xfId="297" xr:uid="{00000000-0005-0000-0000-0000EE040000}"/>
    <cellStyle name="40% - Accent4 2 3 2 2" xfId="898" xr:uid="{00000000-0005-0000-0000-0000EF040000}"/>
    <cellStyle name="40% - Accent4 2 3 2 2 2" xfId="1526" xr:uid="{00000000-0005-0000-0000-0000F0040000}"/>
    <cellStyle name="40% - Accent4 2 3 2 2 3" xfId="2154" xr:uid="{00000000-0005-0000-0000-0000F1040000}"/>
    <cellStyle name="40% - Accent4 2 3 2 3" xfId="1212" xr:uid="{00000000-0005-0000-0000-0000F2040000}"/>
    <cellStyle name="40% - Accent4 2 3 2 4" xfId="1840" xr:uid="{00000000-0005-0000-0000-0000F3040000}"/>
    <cellStyle name="40% - Accent4 2 3 2 5" xfId="584" xr:uid="{00000000-0005-0000-0000-0000F4040000}"/>
    <cellStyle name="40% - Accent4 2 3 3" xfId="755" xr:uid="{00000000-0005-0000-0000-0000F5040000}"/>
    <cellStyle name="40% - Accent4 2 3 3 2" xfId="1383" xr:uid="{00000000-0005-0000-0000-0000F6040000}"/>
    <cellStyle name="40% - Accent4 2 3 3 3" xfId="2011" xr:uid="{00000000-0005-0000-0000-0000F7040000}"/>
    <cellStyle name="40% - Accent4 2 3 4" xfId="1069" xr:uid="{00000000-0005-0000-0000-0000F8040000}"/>
    <cellStyle name="40% - Accent4 2 3 5" xfId="1697" xr:uid="{00000000-0005-0000-0000-0000F9040000}"/>
    <cellStyle name="40% - Accent4 2 3 6" xfId="441" xr:uid="{00000000-0005-0000-0000-0000FA040000}"/>
    <cellStyle name="40% - Accent4 2 4" xfId="208" xr:uid="{00000000-0005-0000-0000-0000FB040000}"/>
    <cellStyle name="40% - Accent4 2 4 2" xfId="809" xr:uid="{00000000-0005-0000-0000-0000FC040000}"/>
    <cellStyle name="40% - Accent4 2 4 2 2" xfId="1437" xr:uid="{00000000-0005-0000-0000-0000FD040000}"/>
    <cellStyle name="40% - Accent4 2 4 2 3" xfId="2065" xr:uid="{00000000-0005-0000-0000-0000FE040000}"/>
    <cellStyle name="40% - Accent4 2 4 3" xfId="1123" xr:uid="{00000000-0005-0000-0000-0000FF040000}"/>
    <cellStyle name="40% - Accent4 2 4 4" xfId="1751" xr:uid="{00000000-0005-0000-0000-000000050000}"/>
    <cellStyle name="40% - Accent4 2 4 5" xfId="495" xr:uid="{00000000-0005-0000-0000-000001050000}"/>
    <cellStyle name="40% - Accent4 2 5" xfId="669" xr:uid="{00000000-0005-0000-0000-000002050000}"/>
    <cellStyle name="40% - Accent4 2 5 2" xfId="1297" xr:uid="{00000000-0005-0000-0000-000003050000}"/>
    <cellStyle name="40% - Accent4 2 5 3" xfId="1925" xr:uid="{00000000-0005-0000-0000-000004050000}"/>
    <cellStyle name="40% - Accent4 2 6" xfId="983" xr:uid="{00000000-0005-0000-0000-000005050000}"/>
    <cellStyle name="40% - Accent4 2 7" xfId="1611" xr:uid="{00000000-0005-0000-0000-000006050000}"/>
    <cellStyle name="40% - Accent4 2 8" xfId="355" xr:uid="{00000000-0005-0000-0000-000007050000}"/>
    <cellStyle name="40% - Accent4 3" xfId="82" xr:uid="{00000000-0005-0000-0000-000008050000}"/>
    <cellStyle name="40% - Accent4 3 2" xfId="156" xr:uid="{00000000-0005-0000-0000-000009050000}"/>
    <cellStyle name="40% - Accent4 3 2 2" xfId="300" xr:uid="{00000000-0005-0000-0000-00000A050000}"/>
    <cellStyle name="40% - Accent4 3 2 2 2" xfId="901" xr:uid="{00000000-0005-0000-0000-00000B050000}"/>
    <cellStyle name="40% - Accent4 3 2 2 2 2" xfId="1529" xr:uid="{00000000-0005-0000-0000-00000C050000}"/>
    <cellStyle name="40% - Accent4 3 2 2 2 3" xfId="2157" xr:uid="{00000000-0005-0000-0000-00000D050000}"/>
    <cellStyle name="40% - Accent4 3 2 2 3" xfId="1215" xr:uid="{00000000-0005-0000-0000-00000E050000}"/>
    <cellStyle name="40% - Accent4 3 2 2 4" xfId="1843" xr:uid="{00000000-0005-0000-0000-00000F050000}"/>
    <cellStyle name="40% - Accent4 3 2 2 5" xfId="587" xr:uid="{00000000-0005-0000-0000-000010050000}"/>
    <cellStyle name="40% - Accent4 3 2 3" xfId="758" xr:uid="{00000000-0005-0000-0000-000011050000}"/>
    <cellStyle name="40% - Accent4 3 2 3 2" xfId="1386" xr:uid="{00000000-0005-0000-0000-000012050000}"/>
    <cellStyle name="40% - Accent4 3 2 3 3" xfId="2014" xr:uid="{00000000-0005-0000-0000-000013050000}"/>
    <cellStyle name="40% - Accent4 3 2 4" xfId="1072" xr:uid="{00000000-0005-0000-0000-000014050000}"/>
    <cellStyle name="40% - Accent4 3 2 5" xfId="1700" xr:uid="{00000000-0005-0000-0000-000015050000}"/>
    <cellStyle name="40% - Accent4 3 2 6" xfId="444" xr:uid="{00000000-0005-0000-0000-000016050000}"/>
    <cellStyle name="40% - Accent4 3 3" xfId="155" xr:uid="{00000000-0005-0000-0000-000017050000}"/>
    <cellStyle name="40% - Accent4 3 3 2" xfId="299" xr:uid="{00000000-0005-0000-0000-000018050000}"/>
    <cellStyle name="40% - Accent4 3 3 2 2" xfId="900" xr:uid="{00000000-0005-0000-0000-000019050000}"/>
    <cellStyle name="40% - Accent4 3 3 2 2 2" xfId="1528" xr:uid="{00000000-0005-0000-0000-00001A050000}"/>
    <cellStyle name="40% - Accent4 3 3 2 2 3" xfId="2156" xr:uid="{00000000-0005-0000-0000-00001B050000}"/>
    <cellStyle name="40% - Accent4 3 3 2 3" xfId="1214" xr:uid="{00000000-0005-0000-0000-00001C050000}"/>
    <cellStyle name="40% - Accent4 3 3 2 4" xfId="1842" xr:uid="{00000000-0005-0000-0000-00001D050000}"/>
    <cellStyle name="40% - Accent4 3 3 2 5" xfId="586" xr:uid="{00000000-0005-0000-0000-00001E050000}"/>
    <cellStyle name="40% - Accent4 3 3 3" xfId="757" xr:uid="{00000000-0005-0000-0000-00001F050000}"/>
    <cellStyle name="40% - Accent4 3 3 3 2" xfId="1385" xr:uid="{00000000-0005-0000-0000-000020050000}"/>
    <cellStyle name="40% - Accent4 3 3 3 3" xfId="2013" xr:uid="{00000000-0005-0000-0000-000021050000}"/>
    <cellStyle name="40% - Accent4 3 3 4" xfId="1071" xr:uid="{00000000-0005-0000-0000-000022050000}"/>
    <cellStyle name="40% - Accent4 3 3 5" xfId="1699" xr:uid="{00000000-0005-0000-0000-000023050000}"/>
    <cellStyle name="40% - Accent4 3 3 6" xfId="443" xr:uid="{00000000-0005-0000-0000-000024050000}"/>
    <cellStyle name="40% - Accent4 3 4" xfId="226" xr:uid="{00000000-0005-0000-0000-000025050000}"/>
    <cellStyle name="40% - Accent4 3 4 2" xfId="827" xr:uid="{00000000-0005-0000-0000-000026050000}"/>
    <cellStyle name="40% - Accent4 3 4 2 2" xfId="1455" xr:uid="{00000000-0005-0000-0000-000027050000}"/>
    <cellStyle name="40% - Accent4 3 4 2 3" xfId="2083" xr:uid="{00000000-0005-0000-0000-000028050000}"/>
    <cellStyle name="40% - Accent4 3 4 3" xfId="1141" xr:uid="{00000000-0005-0000-0000-000029050000}"/>
    <cellStyle name="40% - Accent4 3 4 4" xfId="1769" xr:uid="{00000000-0005-0000-0000-00002A050000}"/>
    <cellStyle name="40% - Accent4 3 4 5" xfId="513" xr:uid="{00000000-0005-0000-0000-00002B050000}"/>
    <cellStyle name="40% - Accent4 3 5" xfId="685" xr:uid="{00000000-0005-0000-0000-00002C050000}"/>
    <cellStyle name="40% - Accent4 3 5 2" xfId="1313" xr:uid="{00000000-0005-0000-0000-00002D050000}"/>
    <cellStyle name="40% - Accent4 3 5 3" xfId="1941" xr:uid="{00000000-0005-0000-0000-00002E050000}"/>
    <cellStyle name="40% - Accent4 3 6" xfId="999" xr:uid="{00000000-0005-0000-0000-00002F050000}"/>
    <cellStyle name="40% - Accent4 3 7" xfId="1627" xr:uid="{00000000-0005-0000-0000-000030050000}"/>
    <cellStyle name="40% - Accent4 3 8" xfId="371" xr:uid="{00000000-0005-0000-0000-000031050000}"/>
    <cellStyle name="40% - Accent4 4" xfId="96" xr:uid="{00000000-0005-0000-0000-000032050000}"/>
    <cellStyle name="40% - Accent4 4 2" xfId="240" xr:uid="{00000000-0005-0000-0000-000033050000}"/>
    <cellStyle name="40% - Accent4 4 2 2" xfId="841" xr:uid="{00000000-0005-0000-0000-000034050000}"/>
    <cellStyle name="40% - Accent4 4 2 2 2" xfId="1469" xr:uid="{00000000-0005-0000-0000-000035050000}"/>
    <cellStyle name="40% - Accent4 4 2 2 3" xfId="2097" xr:uid="{00000000-0005-0000-0000-000036050000}"/>
    <cellStyle name="40% - Accent4 4 2 3" xfId="1155" xr:uid="{00000000-0005-0000-0000-000037050000}"/>
    <cellStyle name="40% - Accent4 4 2 4" xfId="1783" xr:uid="{00000000-0005-0000-0000-000038050000}"/>
    <cellStyle name="40% - Accent4 4 2 5" xfId="527" xr:uid="{00000000-0005-0000-0000-000039050000}"/>
    <cellStyle name="40% - Accent4 4 3" xfId="698" xr:uid="{00000000-0005-0000-0000-00003A050000}"/>
    <cellStyle name="40% - Accent4 4 3 2" xfId="1326" xr:uid="{00000000-0005-0000-0000-00003B050000}"/>
    <cellStyle name="40% - Accent4 4 3 3" xfId="1954" xr:uid="{00000000-0005-0000-0000-00003C050000}"/>
    <cellStyle name="40% - Accent4 4 4" xfId="1012" xr:uid="{00000000-0005-0000-0000-00003D050000}"/>
    <cellStyle name="40% - Accent4 4 5" xfId="1640" xr:uid="{00000000-0005-0000-0000-00003E050000}"/>
    <cellStyle name="40% - Accent4 4 6" xfId="384" xr:uid="{00000000-0005-0000-0000-00003F050000}"/>
    <cellStyle name="40% - Accent4 5" xfId="133" xr:uid="{00000000-0005-0000-0000-000040050000}"/>
    <cellStyle name="40% - Accent4 5 2" xfId="277" xr:uid="{00000000-0005-0000-0000-000041050000}"/>
    <cellStyle name="40% - Accent4 5 2 2" xfId="878" xr:uid="{00000000-0005-0000-0000-000042050000}"/>
    <cellStyle name="40% - Accent4 5 2 2 2" xfId="1506" xr:uid="{00000000-0005-0000-0000-000043050000}"/>
    <cellStyle name="40% - Accent4 5 2 2 3" xfId="2134" xr:uid="{00000000-0005-0000-0000-000044050000}"/>
    <cellStyle name="40% - Accent4 5 2 3" xfId="1192" xr:uid="{00000000-0005-0000-0000-000045050000}"/>
    <cellStyle name="40% - Accent4 5 2 4" xfId="1820" xr:uid="{00000000-0005-0000-0000-000046050000}"/>
    <cellStyle name="40% - Accent4 5 2 5" xfId="564" xr:uid="{00000000-0005-0000-0000-000047050000}"/>
    <cellStyle name="40% - Accent4 5 3" xfId="735" xr:uid="{00000000-0005-0000-0000-000048050000}"/>
    <cellStyle name="40% - Accent4 5 3 2" xfId="1363" xr:uid="{00000000-0005-0000-0000-000049050000}"/>
    <cellStyle name="40% - Accent4 5 3 3" xfId="1991" xr:uid="{00000000-0005-0000-0000-00004A050000}"/>
    <cellStyle name="40% - Accent4 5 4" xfId="1049" xr:uid="{00000000-0005-0000-0000-00004B050000}"/>
    <cellStyle name="40% - Accent4 5 5" xfId="1677" xr:uid="{00000000-0005-0000-0000-00004C050000}"/>
    <cellStyle name="40% - Accent4 5 6" xfId="421" xr:uid="{00000000-0005-0000-0000-00004D050000}"/>
    <cellStyle name="40% - Accent4 6" xfId="190" xr:uid="{00000000-0005-0000-0000-00004E050000}"/>
    <cellStyle name="40% - Accent4 6 2" xfId="791" xr:uid="{00000000-0005-0000-0000-00004F050000}"/>
    <cellStyle name="40% - Accent4 6 2 2" xfId="1419" xr:uid="{00000000-0005-0000-0000-000050050000}"/>
    <cellStyle name="40% - Accent4 6 2 3" xfId="2047" xr:uid="{00000000-0005-0000-0000-000051050000}"/>
    <cellStyle name="40% - Accent4 6 3" xfId="1105" xr:uid="{00000000-0005-0000-0000-000052050000}"/>
    <cellStyle name="40% - Accent4 6 4" xfId="1733" xr:uid="{00000000-0005-0000-0000-000053050000}"/>
    <cellStyle name="40% - Accent4 6 5" xfId="477" xr:uid="{00000000-0005-0000-0000-000054050000}"/>
    <cellStyle name="40% - Accent4 7" xfId="339" xr:uid="{00000000-0005-0000-0000-000055050000}"/>
    <cellStyle name="40% - Accent4 7 2" xfId="653" xr:uid="{00000000-0005-0000-0000-000056050000}"/>
    <cellStyle name="40% - Accent4 7 2 2" xfId="1281" xr:uid="{00000000-0005-0000-0000-000057050000}"/>
    <cellStyle name="40% - Accent4 7 2 3" xfId="1909" xr:uid="{00000000-0005-0000-0000-000058050000}"/>
    <cellStyle name="40% - Accent4 7 3" xfId="967" xr:uid="{00000000-0005-0000-0000-000059050000}"/>
    <cellStyle name="40% - Accent4 7 4" xfId="1595" xr:uid="{00000000-0005-0000-0000-00005A050000}"/>
    <cellStyle name="40% - Accent4 8" xfId="636" xr:uid="{00000000-0005-0000-0000-00005B050000}"/>
    <cellStyle name="40% - Accent4 8 2" xfId="950" xr:uid="{00000000-0005-0000-0000-00005C050000}"/>
    <cellStyle name="40% - Accent4 8 2 2" xfId="1578" xr:uid="{00000000-0005-0000-0000-00005D050000}"/>
    <cellStyle name="40% - Accent4 8 2 3" xfId="2206" xr:uid="{00000000-0005-0000-0000-00005E050000}"/>
    <cellStyle name="40% - Accent4 8 3" xfId="1264" xr:uid="{00000000-0005-0000-0000-00005F050000}"/>
    <cellStyle name="40% - Accent4 8 4" xfId="1892" xr:uid="{00000000-0005-0000-0000-000060050000}"/>
    <cellStyle name="40% - Accent4 9" xfId="934" xr:uid="{00000000-0005-0000-0000-000061050000}"/>
    <cellStyle name="40% - Accent4 9 2" xfId="1562" xr:uid="{00000000-0005-0000-0000-000062050000}"/>
    <cellStyle name="40% - Accent4 9 3" xfId="2190" xr:uid="{00000000-0005-0000-0000-000063050000}"/>
    <cellStyle name="40% - Accent5" xfId="40" builtinId="47" customBuiltin="1"/>
    <cellStyle name="40% - Accent5 10" xfId="1250" xr:uid="{00000000-0005-0000-0000-000065050000}"/>
    <cellStyle name="40% - Accent5 11" xfId="1878" xr:uid="{00000000-0005-0000-0000-000066050000}"/>
    <cellStyle name="40% - Accent5 12" xfId="622" xr:uid="{00000000-0005-0000-0000-000067050000}"/>
    <cellStyle name="40% - Accent5 2" xfId="66" xr:uid="{00000000-0005-0000-0000-000068050000}"/>
    <cellStyle name="40% - Accent5 2 2" xfId="158" xr:uid="{00000000-0005-0000-0000-000069050000}"/>
    <cellStyle name="40% - Accent5 2 2 2" xfId="302" xr:uid="{00000000-0005-0000-0000-00006A050000}"/>
    <cellStyle name="40% - Accent5 2 2 2 2" xfId="903" xr:uid="{00000000-0005-0000-0000-00006B050000}"/>
    <cellStyle name="40% - Accent5 2 2 2 2 2" xfId="1531" xr:uid="{00000000-0005-0000-0000-00006C050000}"/>
    <cellStyle name="40% - Accent5 2 2 2 2 3" xfId="2159" xr:uid="{00000000-0005-0000-0000-00006D050000}"/>
    <cellStyle name="40% - Accent5 2 2 2 3" xfId="1217" xr:uid="{00000000-0005-0000-0000-00006E050000}"/>
    <cellStyle name="40% - Accent5 2 2 2 4" xfId="1845" xr:uid="{00000000-0005-0000-0000-00006F050000}"/>
    <cellStyle name="40% - Accent5 2 2 2 5" xfId="589" xr:uid="{00000000-0005-0000-0000-000070050000}"/>
    <cellStyle name="40% - Accent5 2 2 3" xfId="760" xr:uid="{00000000-0005-0000-0000-000071050000}"/>
    <cellStyle name="40% - Accent5 2 2 3 2" xfId="1388" xr:uid="{00000000-0005-0000-0000-000072050000}"/>
    <cellStyle name="40% - Accent5 2 2 3 3" xfId="2016" xr:uid="{00000000-0005-0000-0000-000073050000}"/>
    <cellStyle name="40% - Accent5 2 2 4" xfId="1074" xr:uid="{00000000-0005-0000-0000-000074050000}"/>
    <cellStyle name="40% - Accent5 2 2 5" xfId="1702" xr:uid="{00000000-0005-0000-0000-000075050000}"/>
    <cellStyle name="40% - Accent5 2 2 6" xfId="446" xr:uid="{00000000-0005-0000-0000-000076050000}"/>
    <cellStyle name="40% - Accent5 2 3" xfId="157" xr:uid="{00000000-0005-0000-0000-000077050000}"/>
    <cellStyle name="40% - Accent5 2 3 2" xfId="301" xr:uid="{00000000-0005-0000-0000-000078050000}"/>
    <cellStyle name="40% - Accent5 2 3 2 2" xfId="902" xr:uid="{00000000-0005-0000-0000-000079050000}"/>
    <cellStyle name="40% - Accent5 2 3 2 2 2" xfId="1530" xr:uid="{00000000-0005-0000-0000-00007A050000}"/>
    <cellStyle name="40% - Accent5 2 3 2 2 3" xfId="2158" xr:uid="{00000000-0005-0000-0000-00007B050000}"/>
    <cellStyle name="40% - Accent5 2 3 2 3" xfId="1216" xr:uid="{00000000-0005-0000-0000-00007C050000}"/>
    <cellStyle name="40% - Accent5 2 3 2 4" xfId="1844" xr:uid="{00000000-0005-0000-0000-00007D050000}"/>
    <cellStyle name="40% - Accent5 2 3 2 5" xfId="588" xr:uid="{00000000-0005-0000-0000-00007E050000}"/>
    <cellStyle name="40% - Accent5 2 3 3" xfId="759" xr:uid="{00000000-0005-0000-0000-00007F050000}"/>
    <cellStyle name="40% - Accent5 2 3 3 2" xfId="1387" xr:uid="{00000000-0005-0000-0000-000080050000}"/>
    <cellStyle name="40% - Accent5 2 3 3 3" xfId="2015" xr:uid="{00000000-0005-0000-0000-000081050000}"/>
    <cellStyle name="40% - Accent5 2 3 4" xfId="1073" xr:uid="{00000000-0005-0000-0000-000082050000}"/>
    <cellStyle name="40% - Accent5 2 3 5" xfId="1701" xr:uid="{00000000-0005-0000-0000-000083050000}"/>
    <cellStyle name="40% - Accent5 2 3 6" xfId="445" xr:uid="{00000000-0005-0000-0000-000084050000}"/>
    <cellStyle name="40% - Accent5 2 4" xfId="210" xr:uid="{00000000-0005-0000-0000-000085050000}"/>
    <cellStyle name="40% - Accent5 2 4 2" xfId="811" xr:uid="{00000000-0005-0000-0000-000086050000}"/>
    <cellStyle name="40% - Accent5 2 4 2 2" xfId="1439" xr:uid="{00000000-0005-0000-0000-000087050000}"/>
    <cellStyle name="40% - Accent5 2 4 2 3" xfId="2067" xr:uid="{00000000-0005-0000-0000-000088050000}"/>
    <cellStyle name="40% - Accent5 2 4 3" xfId="1125" xr:uid="{00000000-0005-0000-0000-000089050000}"/>
    <cellStyle name="40% - Accent5 2 4 4" xfId="1753" xr:uid="{00000000-0005-0000-0000-00008A050000}"/>
    <cellStyle name="40% - Accent5 2 4 5" xfId="497" xr:uid="{00000000-0005-0000-0000-00008B050000}"/>
    <cellStyle name="40% - Accent5 2 5" xfId="671" xr:uid="{00000000-0005-0000-0000-00008C050000}"/>
    <cellStyle name="40% - Accent5 2 5 2" xfId="1299" xr:uid="{00000000-0005-0000-0000-00008D050000}"/>
    <cellStyle name="40% - Accent5 2 5 3" xfId="1927" xr:uid="{00000000-0005-0000-0000-00008E050000}"/>
    <cellStyle name="40% - Accent5 2 6" xfId="985" xr:uid="{00000000-0005-0000-0000-00008F050000}"/>
    <cellStyle name="40% - Accent5 2 7" xfId="1613" xr:uid="{00000000-0005-0000-0000-000090050000}"/>
    <cellStyle name="40% - Accent5 2 8" xfId="357" xr:uid="{00000000-0005-0000-0000-000091050000}"/>
    <cellStyle name="40% - Accent5 3" xfId="84" xr:uid="{00000000-0005-0000-0000-000092050000}"/>
    <cellStyle name="40% - Accent5 3 2" xfId="160" xr:uid="{00000000-0005-0000-0000-000093050000}"/>
    <cellStyle name="40% - Accent5 3 2 2" xfId="304" xr:uid="{00000000-0005-0000-0000-000094050000}"/>
    <cellStyle name="40% - Accent5 3 2 2 2" xfId="905" xr:uid="{00000000-0005-0000-0000-000095050000}"/>
    <cellStyle name="40% - Accent5 3 2 2 2 2" xfId="1533" xr:uid="{00000000-0005-0000-0000-000096050000}"/>
    <cellStyle name="40% - Accent5 3 2 2 2 3" xfId="2161" xr:uid="{00000000-0005-0000-0000-000097050000}"/>
    <cellStyle name="40% - Accent5 3 2 2 3" xfId="1219" xr:uid="{00000000-0005-0000-0000-000098050000}"/>
    <cellStyle name="40% - Accent5 3 2 2 4" xfId="1847" xr:uid="{00000000-0005-0000-0000-000099050000}"/>
    <cellStyle name="40% - Accent5 3 2 2 5" xfId="591" xr:uid="{00000000-0005-0000-0000-00009A050000}"/>
    <cellStyle name="40% - Accent5 3 2 3" xfId="762" xr:uid="{00000000-0005-0000-0000-00009B050000}"/>
    <cellStyle name="40% - Accent5 3 2 3 2" xfId="1390" xr:uid="{00000000-0005-0000-0000-00009C050000}"/>
    <cellStyle name="40% - Accent5 3 2 3 3" xfId="2018" xr:uid="{00000000-0005-0000-0000-00009D050000}"/>
    <cellStyle name="40% - Accent5 3 2 4" xfId="1076" xr:uid="{00000000-0005-0000-0000-00009E050000}"/>
    <cellStyle name="40% - Accent5 3 2 5" xfId="1704" xr:uid="{00000000-0005-0000-0000-00009F050000}"/>
    <cellStyle name="40% - Accent5 3 2 6" xfId="448" xr:uid="{00000000-0005-0000-0000-0000A0050000}"/>
    <cellStyle name="40% - Accent5 3 3" xfId="159" xr:uid="{00000000-0005-0000-0000-0000A1050000}"/>
    <cellStyle name="40% - Accent5 3 3 2" xfId="303" xr:uid="{00000000-0005-0000-0000-0000A2050000}"/>
    <cellStyle name="40% - Accent5 3 3 2 2" xfId="904" xr:uid="{00000000-0005-0000-0000-0000A3050000}"/>
    <cellStyle name="40% - Accent5 3 3 2 2 2" xfId="1532" xr:uid="{00000000-0005-0000-0000-0000A4050000}"/>
    <cellStyle name="40% - Accent5 3 3 2 2 3" xfId="2160" xr:uid="{00000000-0005-0000-0000-0000A5050000}"/>
    <cellStyle name="40% - Accent5 3 3 2 3" xfId="1218" xr:uid="{00000000-0005-0000-0000-0000A6050000}"/>
    <cellStyle name="40% - Accent5 3 3 2 4" xfId="1846" xr:uid="{00000000-0005-0000-0000-0000A7050000}"/>
    <cellStyle name="40% - Accent5 3 3 2 5" xfId="590" xr:uid="{00000000-0005-0000-0000-0000A8050000}"/>
    <cellStyle name="40% - Accent5 3 3 3" xfId="761" xr:uid="{00000000-0005-0000-0000-0000A9050000}"/>
    <cellStyle name="40% - Accent5 3 3 3 2" xfId="1389" xr:uid="{00000000-0005-0000-0000-0000AA050000}"/>
    <cellStyle name="40% - Accent5 3 3 3 3" xfId="2017" xr:uid="{00000000-0005-0000-0000-0000AB050000}"/>
    <cellStyle name="40% - Accent5 3 3 4" xfId="1075" xr:uid="{00000000-0005-0000-0000-0000AC050000}"/>
    <cellStyle name="40% - Accent5 3 3 5" xfId="1703" xr:uid="{00000000-0005-0000-0000-0000AD050000}"/>
    <cellStyle name="40% - Accent5 3 3 6" xfId="447" xr:uid="{00000000-0005-0000-0000-0000AE050000}"/>
    <cellStyle name="40% - Accent5 3 4" xfId="228" xr:uid="{00000000-0005-0000-0000-0000AF050000}"/>
    <cellStyle name="40% - Accent5 3 4 2" xfId="829" xr:uid="{00000000-0005-0000-0000-0000B0050000}"/>
    <cellStyle name="40% - Accent5 3 4 2 2" xfId="1457" xr:uid="{00000000-0005-0000-0000-0000B1050000}"/>
    <cellStyle name="40% - Accent5 3 4 2 3" xfId="2085" xr:uid="{00000000-0005-0000-0000-0000B2050000}"/>
    <cellStyle name="40% - Accent5 3 4 3" xfId="1143" xr:uid="{00000000-0005-0000-0000-0000B3050000}"/>
    <cellStyle name="40% - Accent5 3 4 4" xfId="1771" xr:uid="{00000000-0005-0000-0000-0000B4050000}"/>
    <cellStyle name="40% - Accent5 3 4 5" xfId="515" xr:uid="{00000000-0005-0000-0000-0000B5050000}"/>
    <cellStyle name="40% - Accent5 3 5" xfId="687" xr:uid="{00000000-0005-0000-0000-0000B6050000}"/>
    <cellStyle name="40% - Accent5 3 5 2" xfId="1315" xr:uid="{00000000-0005-0000-0000-0000B7050000}"/>
    <cellStyle name="40% - Accent5 3 5 3" xfId="1943" xr:uid="{00000000-0005-0000-0000-0000B8050000}"/>
    <cellStyle name="40% - Accent5 3 6" xfId="1001" xr:uid="{00000000-0005-0000-0000-0000B9050000}"/>
    <cellStyle name="40% - Accent5 3 7" xfId="1629" xr:uid="{00000000-0005-0000-0000-0000BA050000}"/>
    <cellStyle name="40% - Accent5 3 8" xfId="373" xr:uid="{00000000-0005-0000-0000-0000BB050000}"/>
    <cellStyle name="40% - Accent5 4" xfId="98" xr:uid="{00000000-0005-0000-0000-0000BC050000}"/>
    <cellStyle name="40% - Accent5 4 2" xfId="242" xr:uid="{00000000-0005-0000-0000-0000BD050000}"/>
    <cellStyle name="40% - Accent5 4 2 2" xfId="843" xr:uid="{00000000-0005-0000-0000-0000BE050000}"/>
    <cellStyle name="40% - Accent5 4 2 2 2" xfId="1471" xr:uid="{00000000-0005-0000-0000-0000BF050000}"/>
    <cellStyle name="40% - Accent5 4 2 2 3" xfId="2099" xr:uid="{00000000-0005-0000-0000-0000C0050000}"/>
    <cellStyle name="40% - Accent5 4 2 3" xfId="1157" xr:uid="{00000000-0005-0000-0000-0000C1050000}"/>
    <cellStyle name="40% - Accent5 4 2 4" xfId="1785" xr:uid="{00000000-0005-0000-0000-0000C2050000}"/>
    <cellStyle name="40% - Accent5 4 2 5" xfId="529" xr:uid="{00000000-0005-0000-0000-0000C3050000}"/>
    <cellStyle name="40% - Accent5 4 3" xfId="700" xr:uid="{00000000-0005-0000-0000-0000C4050000}"/>
    <cellStyle name="40% - Accent5 4 3 2" xfId="1328" xr:uid="{00000000-0005-0000-0000-0000C5050000}"/>
    <cellStyle name="40% - Accent5 4 3 3" xfId="1956" xr:uid="{00000000-0005-0000-0000-0000C6050000}"/>
    <cellStyle name="40% - Accent5 4 4" xfId="1014" xr:uid="{00000000-0005-0000-0000-0000C7050000}"/>
    <cellStyle name="40% - Accent5 4 5" xfId="1642" xr:uid="{00000000-0005-0000-0000-0000C8050000}"/>
    <cellStyle name="40% - Accent5 4 6" xfId="386" xr:uid="{00000000-0005-0000-0000-0000C9050000}"/>
    <cellStyle name="40% - Accent5 5" xfId="137" xr:uid="{00000000-0005-0000-0000-0000CA050000}"/>
    <cellStyle name="40% - Accent5 5 2" xfId="281" xr:uid="{00000000-0005-0000-0000-0000CB050000}"/>
    <cellStyle name="40% - Accent5 5 2 2" xfId="882" xr:uid="{00000000-0005-0000-0000-0000CC050000}"/>
    <cellStyle name="40% - Accent5 5 2 2 2" xfId="1510" xr:uid="{00000000-0005-0000-0000-0000CD050000}"/>
    <cellStyle name="40% - Accent5 5 2 2 3" xfId="2138" xr:uid="{00000000-0005-0000-0000-0000CE050000}"/>
    <cellStyle name="40% - Accent5 5 2 3" xfId="1196" xr:uid="{00000000-0005-0000-0000-0000CF050000}"/>
    <cellStyle name="40% - Accent5 5 2 4" xfId="1824" xr:uid="{00000000-0005-0000-0000-0000D0050000}"/>
    <cellStyle name="40% - Accent5 5 2 5" xfId="568" xr:uid="{00000000-0005-0000-0000-0000D1050000}"/>
    <cellStyle name="40% - Accent5 5 3" xfId="739" xr:uid="{00000000-0005-0000-0000-0000D2050000}"/>
    <cellStyle name="40% - Accent5 5 3 2" xfId="1367" xr:uid="{00000000-0005-0000-0000-0000D3050000}"/>
    <cellStyle name="40% - Accent5 5 3 3" xfId="1995" xr:uid="{00000000-0005-0000-0000-0000D4050000}"/>
    <cellStyle name="40% - Accent5 5 4" xfId="1053" xr:uid="{00000000-0005-0000-0000-0000D5050000}"/>
    <cellStyle name="40% - Accent5 5 5" xfId="1681" xr:uid="{00000000-0005-0000-0000-0000D6050000}"/>
    <cellStyle name="40% - Accent5 5 6" xfId="425" xr:uid="{00000000-0005-0000-0000-0000D7050000}"/>
    <cellStyle name="40% - Accent5 6" xfId="192" xr:uid="{00000000-0005-0000-0000-0000D8050000}"/>
    <cellStyle name="40% - Accent5 6 2" xfId="793" xr:uid="{00000000-0005-0000-0000-0000D9050000}"/>
    <cellStyle name="40% - Accent5 6 2 2" xfId="1421" xr:uid="{00000000-0005-0000-0000-0000DA050000}"/>
    <cellStyle name="40% - Accent5 6 2 3" xfId="2049" xr:uid="{00000000-0005-0000-0000-0000DB050000}"/>
    <cellStyle name="40% - Accent5 6 3" xfId="1107" xr:uid="{00000000-0005-0000-0000-0000DC050000}"/>
    <cellStyle name="40% - Accent5 6 4" xfId="1735" xr:uid="{00000000-0005-0000-0000-0000DD050000}"/>
    <cellStyle name="40% - Accent5 6 5" xfId="479" xr:uid="{00000000-0005-0000-0000-0000DE050000}"/>
    <cellStyle name="40% - Accent5 7" xfId="341" xr:uid="{00000000-0005-0000-0000-0000DF050000}"/>
    <cellStyle name="40% - Accent5 7 2" xfId="655" xr:uid="{00000000-0005-0000-0000-0000E0050000}"/>
    <cellStyle name="40% - Accent5 7 2 2" xfId="1283" xr:uid="{00000000-0005-0000-0000-0000E1050000}"/>
    <cellStyle name="40% - Accent5 7 2 3" xfId="1911" xr:uid="{00000000-0005-0000-0000-0000E2050000}"/>
    <cellStyle name="40% - Accent5 7 3" xfId="969" xr:uid="{00000000-0005-0000-0000-0000E3050000}"/>
    <cellStyle name="40% - Accent5 7 4" xfId="1597" xr:uid="{00000000-0005-0000-0000-0000E4050000}"/>
    <cellStyle name="40% - Accent5 8" xfId="638" xr:uid="{00000000-0005-0000-0000-0000E5050000}"/>
    <cellStyle name="40% - Accent5 8 2" xfId="952" xr:uid="{00000000-0005-0000-0000-0000E6050000}"/>
    <cellStyle name="40% - Accent5 8 2 2" xfId="1580" xr:uid="{00000000-0005-0000-0000-0000E7050000}"/>
    <cellStyle name="40% - Accent5 8 2 3" xfId="2208" xr:uid="{00000000-0005-0000-0000-0000E8050000}"/>
    <cellStyle name="40% - Accent5 8 3" xfId="1266" xr:uid="{00000000-0005-0000-0000-0000E9050000}"/>
    <cellStyle name="40% - Accent5 8 4" xfId="1894" xr:uid="{00000000-0005-0000-0000-0000EA050000}"/>
    <cellStyle name="40% - Accent5 9" xfId="936" xr:uid="{00000000-0005-0000-0000-0000EB050000}"/>
    <cellStyle name="40% - Accent5 9 2" xfId="1564" xr:uid="{00000000-0005-0000-0000-0000EC050000}"/>
    <cellStyle name="40% - Accent5 9 3" xfId="2192" xr:uid="{00000000-0005-0000-0000-0000ED050000}"/>
    <cellStyle name="40% - Accent6" xfId="44" builtinId="51" customBuiltin="1"/>
    <cellStyle name="40% - Accent6 10" xfId="1252" xr:uid="{00000000-0005-0000-0000-0000EF050000}"/>
    <cellStyle name="40% - Accent6 11" xfId="1880" xr:uid="{00000000-0005-0000-0000-0000F0050000}"/>
    <cellStyle name="40% - Accent6 12" xfId="624" xr:uid="{00000000-0005-0000-0000-0000F1050000}"/>
    <cellStyle name="40% - Accent6 2" xfId="68" xr:uid="{00000000-0005-0000-0000-0000F2050000}"/>
    <cellStyle name="40% - Accent6 2 2" xfId="162" xr:uid="{00000000-0005-0000-0000-0000F3050000}"/>
    <cellStyle name="40% - Accent6 2 2 2" xfId="306" xr:uid="{00000000-0005-0000-0000-0000F4050000}"/>
    <cellStyle name="40% - Accent6 2 2 2 2" xfId="907" xr:uid="{00000000-0005-0000-0000-0000F5050000}"/>
    <cellStyle name="40% - Accent6 2 2 2 2 2" xfId="1535" xr:uid="{00000000-0005-0000-0000-0000F6050000}"/>
    <cellStyle name="40% - Accent6 2 2 2 2 3" xfId="2163" xr:uid="{00000000-0005-0000-0000-0000F7050000}"/>
    <cellStyle name="40% - Accent6 2 2 2 3" xfId="1221" xr:uid="{00000000-0005-0000-0000-0000F8050000}"/>
    <cellStyle name="40% - Accent6 2 2 2 4" xfId="1849" xr:uid="{00000000-0005-0000-0000-0000F9050000}"/>
    <cellStyle name="40% - Accent6 2 2 2 5" xfId="593" xr:uid="{00000000-0005-0000-0000-0000FA050000}"/>
    <cellStyle name="40% - Accent6 2 2 3" xfId="764" xr:uid="{00000000-0005-0000-0000-0000FB050000}"/>
    <cellStyle name="40% - Accent6 2 2 3 2" xfId="1392" xr:uid="{00000000-0005-0000-0000-0000FC050000}"/>
    <cellStyle name="40% - Accent6 2 2 3 3" xfId="2020" xr:uid="{00000000-0005-0000-0000-0000FD050000}"/>
    <cellStyle name="40% - Accent6 2 2 4" xfId="1078" xr:uid="{00000000-0005-0000-0000-0000FE050000}"/>
    <cellStyle name="40% - Accent6 2 2 5" xfId="1706" xr:uid="{00000000-0005-0000-0000-0000FF050000}"/>
    <cellStyle name="40% - Accent6 2 2 6" xfId="450" xr:uid="{00000000-0005-0000-0000-000000060000}"/>
    <cellStyle name="40% - Accent6 2 3" xfId="161" xr:uid="{00000000-0005-0000-0000-000001060000}"/>
    <cellStyle name="40% - Accent6 2 3 2" xfId="305" xr:uid="{00000000-0005-0000-0000-000002060000}"/>
    <cellStyle name="40% - Accent6 2 3 2 2" xfId="906" xr:uid="{00000000-0005-0000-0000-000003060000}"/>
    <cellStyle name="40% - Accent6 2 3 2 2 2" xfId="1534" xr:uid="{00000000-0005-0000-0000-000004060000}"/>
    <cellStyle name="40% - Accent6 2 3 2 2 3" xfId="2162" xr:uid="{00000000-0005-0000-0000-000005060000}"/>
    <cellStyle name="40% - Accent6 2 3 2 3" xfId="1220" xr:uid="{00000000-0005-0000-0000-000006060000}"/>
    <cellStyle name="40% - Accent6 2 3 2 4" xfId="1848" xr:uid="{00000000-0005-0000-0000-000007060000}"/>
    <cellStyle name="40% - Accent6 2 3 2 5" xfId="592" xr:uid="{00000000-0005-0000-0000-000008060000}"/>
    <cellStyle name="40% - Accent6 2 3 3" xfId="763" xr:uid="{00000000-0005-0000-0000-000009060000}"/>
    <cellStyle name="40% - Accent6 2 3 3 2" xfId="1391" xr:uid="{00000000-0005-0000-0000-00000A060000}"/>
    <cellStyle name="40% - Accent6 2 3 3 3" xfId="2019" xr:uid="{00000000-0005-0000-0000-00000B060000}"/>
    <cellStyle name="40% - Accent6 2 3 4" xfId="1077" xr:uid="{00000000-0005-0000-0000-00000C060000}"/>
    <cellStyle name="40% - Accent6 2 3 5" xfId="1705" xr:uid="{00000000-0005-0000-0000-00000D060000}"/>
    <cellStyle name="40% - Accent6 2 3 6" xfId="449" xr:uid="{00000000-0005-0000-0000-00000E060000}"/>
    <cellStyle name="40% - Accent6 2 4" xfId="212" xr:uid="{00000000-0005-0000-0000-00000F060000}"/>
    <cellStyle name="40% - Accent6 2 4 2" xfId="813" xr:uid="{00000000-0005-0000-0000-000010060000}"/>
    <cellStyle name="40% - Accent6 2 4 2 2" xfId="1441" xr:uid="{00000000-0005-0000-0000-000011060000}"/>
    <cellStyle name="40% - Accent6 2 4 2 3" xfId="2069" xr:uid="{00000000-0005-0000-0000-000012060000}"/>
    <cellStyle name="40% - Accent6 2 4 3" xfId="1127" xr:uid="{00000000-0005-0000-0000-000013060000}"/>
    <cellStyle name="40% - Accent6 2 4 4" xfId="1755" xr:uid="{00000000-0005-0000-0000-000014060000}"/>
    <cellStyle name="40% - Accent6 2 4 5" xfId="499" xr:uid="{00000000-0005-0000-0000-000015060000}"/>
    <cellStyle name="40% - Accent6 2 5" xfId="673" xr:uid="{00000000-0005-0000-0000-000016060000}"/>
    <cellStyle name="40% - Accent6 2 5 2" xfId="1301" xr:uid="{00000000-0005-0000-0000-000017060000}"/>
    <cellStyle name="40% - Accent6 2 5 3" xfId="1929" xr:uid="{00000000-0005-0000-0000-000018060000}"/>
    <cellStyle name="40% - Accent6 2 6" xfId="987" xr:uid="{00000000-0005-0000-0000-000019060000}"/>
    <cellStyle name="40% - Accent6 2 7" xfId="1615" xr:uid="{00000000-0005-0000-0000-00001A060000}"/>
    <cellStyle name="40% - Accent6 2 8" xfId="359" xr:uid="{00000000-0005-0000-0000-00001B060000}"/>
    <cellStyle name="40% - Accent6 3" xfId="86" xr:uid="{00000000-0005-0000-0000-00001C060000}"/>
    <cellStyle name="40% - Accent6 3 2" xfId="164" xr:uid="{00000000-0005-0000-0000-00001D060000}"/>
    <cellStyle name="40% - Accent6 3 2 2" xfId="308" xr:uid="{00000000-0005-0000-0000-00001E060000}"/>
    <cellStyle name="40% - Accent6 3 2 2 2" xfId="909" xr:uid="{00000000-0005-0000-0000-00001F060000}"/>
    <cellStyle name="40% - Accent6 3 2 2 2 2" xfId="1537" xr:uid="{00000000-0005-0000-0000-000020060000}"/>
    <cellStyle name="40% - Accent6 3 2 2 2 3" xfId="2165" xr:uid="{00000000-0005-0000-0000-000021060000}"/>
    <cellStyle name="40% - Accent6 3 2 2 3" xfId="1223" xr:uid="{00000000-0005-0000-0000-000022060000}"/>
    <cellStyle name="40% - Accent6 3 2 2 4" xfId="1851" xr:uid="{00000000-0005-0000-0000-000023060000}"/>
    <cellStyle name="40% - Accent6 3 2 2 5" xfId="595" xr:uid="{00000000-0005-0000-0000-000024060000}"/>
    <cellStyle name="40% - Accent6 3 2 3" xfId="766" xr:uid="{00000000-0005-0000-0000-000025060000}"/>
    <cellStyle name="40% - Accent6 3 2 3 2" xfId="1394" xr:uid="{00000000-0005-0000-0000-000026060000}"/>
    <cellStyle name="40% - Accent6 3 2 3 3" xfId="2022" xr:uid="{00000000-0005-0000-0000-000027060000}"/>
    <cellStyle name="40% - Accent6 3 2 4" xfId="1080" xr:uid="{00000000-0005-0000-0000-000028060000}"/>
    <cellStyle name="40% - Accent6 3 2 5" xfId="1708" xr:uid="{00000000-0005-0000-0000-000029060000}"/>
    <cellStyle name="40% - Accent6 3 2 6" xfId="452" xr:uid="{00000000-0005-0000-0000-00002A060000}"/>
    <cellStyle name="40% - Accent6 3 3" xfId="163" xr:uid="{00000000-0005-0000-0000-00002B060000}"/>
    <cellStyle name="40% - Accent6 3 3 2" xfId="307" xr:uid="{00000000-0005-0000-0000-00002C060000}"/>
    <cellStyle name="40% - Accent6 3 3 2 2" xfId="908" xr:uid="{00000000-0005-0000-0000-00002D060000}"/>
    <cellStyle name="40% - Accent6 3 3 2 2 2" xfId="1536" xr:uid="{00000000-0005-0000-0000-00002E060000}"/>
    <cellStyle name="40% - Accent6 3 3 2 2 3" xfId="2164" xr:uid="{00000000-0005-0000-0000-00002F060000}"/>
    <cellStyle name="40% - Accent6 3 3 2 3" xfId="1222" xr:uid="{00000000-0005-0000-0000-000030060000}"/>
    <cellStyle name="40% - Accent6 3 3 2 4" xfId="1850" xr:uid="{00000000-0005-0000-0000-000031060000}"/>
    <cellStyle name="40% - Accent6 3 3 2 5" xfId="594" xr:uid="{00000000-0005-0000-0000-000032060000}"/>
    <cellStyle name="40% - Accent6 3 3 3" xfId="765" xr:uid="{00000000-0005-0000-0000-000033060000}"/>
    <cellStyle name="40% - Accent6 3 3 3 2" xfId="1393" xr:uid="{00000000-0005-0000-0000-000034060000}"/>
    <cellStyle name="40% - Accent6 3 3 3 3" xfId="2021" xr:uid="{00000000-0005-0000-0000-000035060000}"/>
    <cellStyle name="40% - Accent6 3 3 4" xfId="1079" xr:uid="{00000000-0005-0000-0000-000036060000}"/>
    <cellStyle name="40% - Accent6 3 3 5" xfId="1707" xr:uid="{00000000-0005-0000-0000-000037060000}"/>
    <cellStyle name="40% - Accent6 3 3 6" xfId="451" xr:uid="{00000000-0005-0000-0000-000038060000}"/>
    <cellStyle name="40% - Accent6 3 4" xfId="230" xr:uid="{00000000-0005-0000-0000-000039060000}"/>
    <cellStyle name="40% - Accent6 3 4 2" xfId="831" xr:uid="{00000000-0005-0000-0000-00003A060000}"/>
    <cellStyle name="40% - Accent6 3 4 2 2" xfId="1459" xr:uid="{00000000-0005-0000-0000-00003B060000}"/>
    <cellStyle name="40% - Accent6 3 4 2 3" xfId="2087" xr:uid="{00000000-0005-0000-0000-00003C060000}"/>
    <cellStyle name="40% - Accent6 3 4 3" xfId="1145" xr:uid="{00000000-0005-0000-0000-00003D060000}"/>
    <cellStyle name="40% - Accent6 3 4 4" xfId="1773" xr:uid="{00000000-0005-0000-0000-00003E060000}"/>
    <cellStyle name="40% - Accent6 3 4 5" xfId="517" xr:uid="{00000000-0005-0000-0000-00003F060000}"/>
    <cellStyle name="40% - Accent6 3 5" xfId="689" xr:uid="{00000000-0005-0000-0000-000040060000}"/>
    <cellStyle name="40% - Accent6 3 5 2" xfId="1317" xr:uid="{00000000-0005-0000-0000-000041060000}"/>
    <cellStyle name="40% - Accent6 3 5 3" xfId="1945" xr:uid="{00000000-0005-0000-0000-000042060000}"/>
    <cellStyle name="40% - Accent6 3 6" xfId="1003" xr:uid="{00000000-0005-0000-0000-000043060000}"/>
    <cellStyle name="40% - Accent6 3 7" xfId="1631" xr:uid="{00000000-0005-0000-0000-000044060000}"/>
    <cellStyle name="40% - Accent6 3 8" xfId="375" xr:uid="{00000000-0005-0000-0000-000045060000}"/>
    <cellStyle name="40% - Accent6 4" xfId="100" xr:uid="{00000000-0005-0000-0000-000046060000}"/>
    <cellStyle name="40% - Accent6 4 2" xfId="244" xr:uid="{00000000-0005-0000-0000-000047060000}"/>
    <cellStyle name="40% - Accent6 4 2 2" xfId="845" xr:uid="{00000000-0005-0000-0000-000048060000}"/>
    <cellStyle name="40% - Accent6 4 2 2 2" xfId="1473" xr:uid="{00000000-0005-0000-0000-000049060000}"/>
    <cellStyle name="40% - Accent6 4 2 2 3" xfId="2101" xr:uid="{00000000-0005-0000-0000-00004A060000}"/>
    <cellStyle name="40% - Accent6 4 2 3" xfId="1159" xr:uid="{00000000-0005-0000-0000-00004B060000}"/>
    <cellStyle name="40% - Accent6 4 2 4" xfId="1787" xr:uid="{00000000-0005-0000-0000-00004C060000}"/>
    <cellStyle name="40% - Accent6 4 2 5" xfId="531" xr:uid="{00000000-0005-0000-0000-00004D060000}"/>
    <cellStyle name="40% - Accent6 4 3" xfId="702" xr:uid="{00000000-0005-0000-0000-00004E060000}"/>
    <cellStyle name="40% - Accent6 4 3 2" xfId="1330" xr:uid="{00000000-0005-0000-0000-00004F060000}"/>
    <cellStyle name="40% - Accent6 4 3 3" xfId="1958" xr:uid="{00000000-0005-0000-0000-000050060000}"/>
    <cellStyle name="40% - Accent6 4 4" xfId="1016" xr:uid="{00000000-0005-0000-0000-000051060000}"/>
    <cellStyle name="40% - Accent6 4 5" xfId="1644" xr:uid="{00000000-0005-0000-0000-000052060000}"/>
    <cellStyle name="40% - Accent6 4 6" xfId="388" xr:uid="{00000000-0005-0000-0000-000053060000}"/>
    <cellStyle name="40% - Accent6 5" xfId="141" xr:uid="{00000000-0005-0000-0000-000054060000}"/>
    <cellStyle name="40% - Accent6 5 2" xfId="285" xr:uid="{00000000-0005-0000-0000-000055060000}"/>
    <cellStyle name="40% - Accent6 5 2 2" xfId="886" xr:uid="{00000000-0005-0000-0000-000056060000}"/>
    <cellStyle name="40% - Accent6 5 2 2 2" xfId="1514" xr:uid="{00000000-0005-0000-0000-000057060000}"/>
    <cellStyle name="40% - Accent6 5 2 2 3" xfId="2142" xr:uid="{00000000-0005-0000-0000-000058060000}"/>
    <cellStyle name="40% - Accent6 5 2 3" xfId="1200" xr:uid="{00000000-0005-0000-0000-000059060000}"/>
    <cellStyle name="40% - Accent6 5 2 4" xfId="1828" xr:uid="{00000000-0005-0000-0000-00005A060000}"/>
    <cellStyle name="40% - Accent6 5 2 5" xfId="572" xr:uid="{00000000-0005-0000-0000-00005B060000}"/>
    <cellStyle name="40% - Accent6 5 3" xfId="743" xr:uid="{00000000-0005-0000-0000-00005C060000}"/>
    <cellStyle name="40% - Accent6 5 3 2" xfId="1371" xr:uid="{00000000-0005-0000-0000-00005D060000}"/>
    <cellStyle name="40% - Accent6 5 3 3" xfId="1999" xr:uid="{00000000-0005-0000-0000-00005E060000}"/>
    <cellStyle name="40% - Accent6 5 4" xfId="1057" xr:uid="{00000000-0005-0000-0000-00005F060000}"/>
    <cellStyle name="40% - Accent6 5 5" xfId="1685" xr:uid="{00000000-0005-0000-0000-000060060000}"/>
    <cellStyle name="40% - Accent6 5 6" xfId="429" xr:uid="{00000000-0005-0000-0000-000061060000}"/>
    <cellStyle name="40% - Accent6 6" xfId="194" xr:uid="{00000000-0005-0000-0000-000062060000}"/>
    <cellStyle name="40% - Accent6 6 2" xfId="795" xr:uid="{00000000-0005-0000-0000-000063060000}"/>
    <cellStyle name="40% - Accent6 6 2 2" xfId="1423" xr:uid="{00000000-0005-0000-0000-000064060000}"/>
    <cellStyle name="40% - Accent6 6 2 3" xfId="2051" xr:uid="{00000000-0005-0000-0000-000065060000}"/>
    <cellStyle name="40% - Accent6 6 3" xfId="1109" xr:uid="{00000000-0005-0000-0000-000066060000}"/>
    <cellStyle name="40% - Accent6 6 4" xfId="1737" xr:uid="{00000000-0005-0000-0000-000067060000}"/>
    <cellStyle name="40% - Accent6 6 5" xfId="481" xr:uid="{00000000-0005-0000-0000-000068060000}"/>
    <cellStyle name="40% - Accent6 7" xfId="343" xr:uid="{00000000-0005-0000-0000-000069060000}"/>
    <cellStyle name="40% - Accent6 7 2" xfId="657" xr:uid="{00000000-0005-0000-0000-00006A060000}"/>
    <cellStyle name="40% - Accent6 7 2 2" xfId="1285" xr:uid="{00000000-0005-0000-0000-00006B060000}"/>
    <cellStyle name="40% - Accent6 7 2 3" xfId="1913" xr:uid="{00000000-0005-0000-0000-00006C060000}"/>
    <cellStyle name="40% - Accent6 7 3" xfId="971" xr:uid="{00000000-0005-0000-0000-00006D060000}"/>
    <cellStyle name="40% - Accent6 7 4" xfId="1599" xr:uid="{00000000-0005-0000-0000-00006E060000}"/>
    <cellStyle name="40% - Accent6 8" xfId="640" xr:uid="{00000000-0005-0000-0000-00006F060000}"/>
    <cellStyle name="40% - Accent6 8 2" xfId="954" xr:uid="{00000000-0005-0000-0000-000070060000}"/>
    <cellStyle name="40% - Accent6 8 2 2" xfId="1582" xr:uid="{00000000-0005-0000-0000-000071060000}"/>
    <cellStyle name="40% - Accent6 8 2 3" xfId="2210" xr:uid="{00000000-0005-0000-0000-000072060000}"/>
    <cellStyle name="40% - Accent6 8 3" xfId="1268" xr:uid="{00000000-0005-0000-0000-000073060000}"/>
    <cellStyle name="40% - Accent6 8 4" xfId="1896" xr:uid="{00000000-0005-0000-0000-000074060000}"/>
    <cellStyle name="40% - Accent6 9" xfId="938" xr:uid="{00000000-0005-0000-0000-000075060000}"/>
    <cellStyle name="40% - Accent6 9 2" xfId="1566" xr:uid="{00000000-0005-0000-0000-000076060000}"/>
    <cellStyle name="40% - Accent6 9 3" xfId="2194" xr:uid="{00000000-0005-0000-0000-000077060000}"/>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2" xfId="165" xr:uid="{00000000-0005-0000-0000-000087060000}"/>
    <cellStyle name="Currency 2" xfId="5" xr:uid="{00000000-0005-0000-0000-000088060000}"/>
    <cellStyle name="Currency 2 2" xfId="2211" xr:uid="{00000000-0005-0000-0000-000089060000}"/>
    <cellStyle name="Excel_BuiltIn_Hyperlink" xfId="2221" xr:uid="{0B33FC99-D93E-42DD-A16A-28EDFF45242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2217" xr:uid="{00000000-0005-0000-0000-000091060000}"/>
    <cellStyle name="Hyperlink 3" xfId="2220" xr:uid="{C4A0F4BA-3249-4C85-AF60-6FEF8FD6F792}"/>
    <cellStyle name="Input" xfId="14" builtinId="20" customBuiltin="1"/>
    <cellStyle name="Linked Cell" xfId="17" builtinId="24" customBuiltin="1"/>
    <cellStyle name="Neutral" xfId="13" builtinId="28" customBuiltin="1"/>
    <cellStyle name="Normal" xfId="0" builtinId="0"/>
    <cellStyle name="Normal 10" xfId="87" xr:uid="{00000000-0005-0000-0000-000096060000}"/>
    <cellStyle name="Normal 10 2" xfId="231" xr:uid="{00000000-0005-0000-0000-000097060000}"/>
    <cellStyle name="Normal 10 2 2" xfId="832" xr:uid="{00000000-0005-0000-0000-000098060000}"/>
    <cellStyle name="Normal 10 2 2 2" xfId="1460" xr:uid="{00000000-0005-0000-0000-000099060000}"/>
    <cellStyle name="Normal 10 2 2 3" xfId="2088" xr:uid="{00000000-0005-0000-0000-00009A060000}"/>
    <cellStyle name="Normal 10 2 3" xfId="1146" xr:uid="{00000000-0005-0000-0000-00009B060000}"/>
    <cellStyle name="Normal 10 2 4" xfId="1774" xr:uid="{00000000-0005-0000-0000-00009C060000}"/>
    <cellStyle name="Normal 10 2 5" xfId="518" xr:uid="{00000000-0005-0000-0000-00009D060000}"/>
    <cellStyle name="Normal 10 3" xfId="644" xr:uid="{00000000-0005-0000-0000-00009E060000}"/>
    <cellStyle name="Normal 10 3 2" xfId="1272" xr:uid="{00000000-0005-0000-0000-00009F060000}"/>
    <cellStyle name="Normal 10 3 3" xfId="1900" xr:uid="{00000000-0005-0000-0000-0000A0060000}"/>
    <cellStyle name="Normal 10 4" xfId="958" xr:uid="{00000000-0005-0000-0000-0000A1060000}"/>
    <cellStyle name="Normal 10 5" xfId="1586" xr:uid="{00000000-0005-0000-0000-0000A2060000}"/>
    <cellStyle name="Normal 10 6" xfId="330" xr:uid="{00000000-0005-0000-0000-0000A3060000}"/>
    <cellStyle name="Normal 11" xfId="182" xr:uid="{00000000-0005-0000-0000-0000A4060000}"/>
    <cellStyle name="Normal 11 2" xfId="325" xr:uid="{00000000-0005-0000-0000-0000A5060000}"/>
    <cellStyle name="Normal 11 2 2" xfId="926" xr:uid="{00000000-0005-0000-0000-0000A6060000}"/>
    <cellStyle name="Normal 11 2 2 2" xfId="1554" xr:uid="{00000000-0005-0000-0000-0000A7060000}"/>
    <cellStyle name="Normal 11 2 2 3" xfId="2182" xr:uid="{00000000-0005-0000-0000-0000A8060000}"/>
    <cellStyle name="Normal 11 2 3" xfId="1240" xr:uid="{00000000-0005-0000-0000-0000A9060000}"/>
    <cellStyle name="Normal 11 2 4" xfId="1868" xr:uid="{00000000-0005-0000-0000-0000AA060000}"/>
    <cellStyle name="Normal 11 2 5" xfId="612" xr:uid="{00000000-0005-0000-0000-0000AB060000}"/>
    <cellStyle name="Normal 11 3" xfId="783" xr:uid="{00000000-0005-0000-0000-0000AC060000}"/>
    <cellStyle name="Normal 11 3 2" xfId="1411" xr:uid="{00000000-0005-0000-0000-0000AD060000}"/>
    <cellStyle name="Normal 11 3 3" xfId="2039" xr:uid="{00000000-0005-0000-0000-0000AE060000}"/>
    <cellStyle name="Normal 11 4" xfId="1097" xr:uid="{00000000-0005-0000-0000-0000AF060000}"/>
    <cellStyle name="Normal 11 5" xfId="1725" xr:uid="{00000000-0005-0000-0000-0000B0060000}"/>
    <cellStyle name="Normal 11 6" xfId="469" xr:uid="{00000000-0005-0000-0000-0000B1060000}"/>
    <cellStyle name="Normal 12" xfId="326" xr:uid="{00000000-0005-0000-0000-0000B2060000}"/>
    <cellStyle name="Normal 12 2" xfId="645" xr:uid="{00000000-0005-0000-0000-0000B3060000}"/>
    <cellStyle name="Normal 12 2 2" xfId="1273" xr:uid="{00000000-0005-0000-0000-0000B4060000}"/>
    <cellStyle name="Normal 12 2 3" xfId="1901" xr:uid="{00000000-0005-0000-0000-0000B5060000}"/>
    <cellStyle name="Normal 12 3" xfId="959" xr:uid="{00000000-0005-0000-0000-0000B6060000}"/>
    <cellStyle name="Normal 12 4" xfId="1587" xr:uid="{00000000-0005-0000-0000-0000B7060000}"/>
    <cellStyle name="Normal 12 5" xfId="331" xr:uid="{00000000-0005-0000-0000-0000B8060000}"/>
    <cellStyle name="Normal 13" xfId="625" xr:uid="{00000000-0005-0000-0000-0000B9060000}"/>
    <cellStyle name="Normal 13 2" xfId="939" xr:uid="{00000000-0005-0000-0000-0000BA060000}"/>
    <cellStyle name="Normal 13 2 2" xfId="1567" xr:uid="{00000000-0005-0000-0000-0000BB060000}"/>
    <cellStyle name="Normal 13 2 3" xfId="2195" xr:uid="{00000000-0005-0000-0000-0000BC060000}"/>
    <cellStyle name="Normal 13 3" xfId="1253" xr:uid="{00000000-0005-0000-0000-0000BD060000}"/>
    <cellStyle name="Normal 13 4" xfId="1881" xr:uid="{00000000-0005-0000-0000-0000BE060000}"/>
    <cellStyle name="Normal 14" xfId="627" xr:uid="{00000000-0005-0000-0000-0000BF060000}"/>
    <cellStyle name="Normal 14 2" xfId="941" xr:uid="{00000000-0005-0000-0000-0000C0060000}"/>
    <cellStyle name="Normal 14 2 2" xfId="1569" xr:uid="{00000000-0005-0000-0000-0000C1060000}"/>
    <cellStyle name="Normal 14 2 3" xfId="2197" xr:uid="{00000000-0005-0000-0000-0000C2060000}"/>
    <cellStyle name="Normal 14 3" xfId="1255" xr:uid="{00000000-0005-0000-0000-0000C3060000}"/>
    <cellStyle name="Normal 14 4" xfId="1883" xr:uid="{00000000-0005-0000-0000-0000C4060000}"/>
    <cellStyle name="Normal 15" xfId="2218" xr:uid="{00000000-0005-0000-0000-0000C5060000}"/>
    <cellStyle name="Normal 2" xfId="2" xr:uid="{00000000-0005-0000-0000-0000C6060000}"/>
    <cellStyle name="Normal 3" xfId="4" xr:uid="{00000000-0005-0000-0000-0000C7060000}"/>
    <cellStyle name="Normal 3 10" xfId="47" xr:uid="{00000000-0005-0000-0000-0000C8060000}"/>
    <cellStyle name="Normal 3 2" xfId="48" xr:uid="{00000000-0005-0000-0000-0000C9060000}"/>
    <cellStyle name="Normal 3 3" xfId="51" xr:uid="{00000000-0005-0000-0000-0000CA060000}"/>
    <cellStyle name="Normal 3 3 2" xfId="70" xr:uid="{00000000-0005-0000-0000-0000CB060000}"/>
    <cellStyle name="Normal 3 3 2 2" xfId="167" xr:uid="{00000000-0005-0000-0000-0000CC060000}"/>
    <cellStyle name="Normal 3 3 2 2 2" xfId="310" xr:uid="{00000000-0005-0000-0000-0000CD060000}"/>
    <cellStyle name="Normal 3 3 2 2 2 2" xfId="911" xr:uid="{00000000-0005-0000-0000-0000CE060000}"/>
    <cellStyle name="Normal 3 3 2 2 2 2 2" xfId="1539" xr:uid="{00000000-0005-0000-0000-0000CF060000}"/>
    <cellStyle name="Normal 3 3 2 2 2 2 3" xfId="2167" xr:uid="{00000000-0005-0000-0000-0000D0060000}"/>
    <cellStyle name="Normal 3 3 2 2 2 3" xfId="1225" xr:uid="{00000000-0005-0000-0000-0000D1060000}"/>
    <cellStyle name="Normal 3 3 2 2 2 4" xfId="1853" xr:uid="{00000000-0005-0000-0000-0000D2060000}"/>
    <cellStyle name="Normal 3 3 2 2 2 5" xfId="597" xr:uid="{00000000-0005-0000-0000-0000D3060000}"/>
    <cellStyle name="Normal 3 3 2 2 3" xfId="768" xr:uid="{00000000-0005-0000-0000-0000D4060000}"/>
    <cellStyle name="Normal 3 3 2 2 3 2" xfId="1396" xr:uid="{00000000-0005-0000-0000-0000D5060000}"/>
    <cellStyle name="Normal 3 3 2 2 3 3" xfId="2024" xr:uid="{00000000-0005-0000-0000-0000D6060000}"/>
    <cellStyle name="Normal 3 3 2 2 4" xfId="1082" xr:uid="{00000000-0005-0000-0000-0000D7060000}"/>
    <cellStyle name="Normal 3 3 2 2 5" xfId="1710" xr:uid="{00000000-0005-0000-0000-0000D8060000}"/>
    <cellStyle name="Normal 3 3 2 2 6" xfId="454" xr:uid="{00000000-0005-0000-0000-0000D9060000}"/>
    <cellStyle name="Normal 3 3 2 3" xfId="166" xr:uid="{00000000-0005-0000-0000-0000DA060000}"/>
    <cellStyle name="Normal 3 3 2 3 2" xfId="309" xr:uid="{00000000-0005-0000-0000-0000DB060000}"/>
    <cellStyle name="Normal 3 3 2 3 2 2" xfId="910" xr:uid="{00000000-0005-0000-0000-0000DC060000}"/>
    <cellStyle name="Normal 3 3 2 3 2 2 2" xfId="1538" xr:uid="{00000000-0005-0000-0000-0000DD060000}"/>
    <cellStyle name="Normal 3 3 2 3 2 2 3" xfId="2166" xr:uid="{00000000-0005-0000-0000-0000DE060000}"/>
    <cellStyle name="Normal 3 3 2 3 2 3" xfId="1224" xr:uid="{00000000-0005-0000-0000-0000DF060000}"/>
    <cellStyle name="Normal 3 3 2 3 2 4" xfId="1852" xr:uid="{00000000-0005-0000-0000-0000E0060000}"/>
    <cellStyle name="Normal 3 3 2 3 2 5" xfId="596" xr:uid="{00000000-0005-0000-0000-0000E1060000}"/>
    <cellStyle name="Normal 3 3 2 3 3" xfId="767" xr:uid="{00000000-0005-0000-0000-0000E2060000}"/>
    <cellStyle name="Normal 3 3 2 3 3 2" xfId="1395" xr:uid="{00000000-0005-0000-0000-0000E3060000}"/>
    <cellStyle name="Normal 3 3 2 3 3 3" xfId="2023" xr:uid="{00000000-0005-0000-0000-0000E4060000}"/>
    <cellStyle name="Normal 3 3 2 3 4" xfId="1081" xr:uid="{00000000-0005-0000-0000-0000E5060000}"/>
    <cellStyle name="Normal 3 3 2 3 5" xfId="1709" xr:uid="{00000000-0005-0000-0000-0000E6060000}"/>
    <cellStyle name="Normal 3 3 2 3 6" xfId="453" xr:uid="{00000000-0005-0000-0000-0000E7060000}"/>
    <cellStyle name="Normal 3 3 2 4" xfId="214" xr:uid="{00000000-0005-0000-0000-0000E8060000}"/>
    <cellStyle name="Normal 3 3 2 4 2" xfId="815" xr:uid="{00000000-0005-0000-0000-0000E9060000}"/>
    <cellStyle name="Normal 3 3 2 4 2 2" xfId="1443" xr:uid="{00000000-0005-0000-0000-0000EA060000}"/>
    <cellStyle name="Normal 3 3 2 4 2 3" xfId="2071" xr:uid="{00000000-0005-0000-0000-0000EB060000}"/>
    <cellStyle name="Normal 3 3 2 4 3" xfId="1129" xr:uid="{00000000-0005-0000-0000-0000EC060000}"/>
    <cellStyle name="Normal 3 3 2 4 4" xfId="1757" xr:uid="{00000000-0005-0000-0000-0000ED060000}"/>
    <cellStyle name="Normal 3 3 2 4 5" xfId="501" xr:uid="{00000000-0005-0000-0000-0000EE060000}"/>
    <cellStyle name="Normal 3 3 2 5" xfId="641" xr:uid="{00000000-0005-0000-0000-0000EF060000}"/>
    <cellStyle name="Normal 3 3 2 5 2" xfId="1269" xr:uid="{00000000-0005-0000-0000-0000F0060000}"/>
    <cellStyle name="Normal 3 3 2 5 3" xfId="1897" xr:uid="{00000000-0005-0000-0000-0000F1060000}"/>
    <cellStyle name="Normal 3 3 2 6" xfId="955" xr:uid="{00000000-0005-0000-0000-0000F2060000}"/>
    <cellStyle name="Normal 3 3 2 7" xfId="1583" xr:uid="{00000000-0005-0000-0000-0000F3060000}"/>
    <cellStyle name="Normal 3 3 2 8" xfId="327" xr:uid="{00000000-0005-0000-0000-0000F4060000}"/>
    <cellStyle name="Normal 3 3 3" xfId="106" xr:uid="{00000000-0005-0000-0000-0000F5060000}"/>
    <cellStyle name="Normal 3 3 3 2" xfId="250" xr:uid="{00000000-0005-0000-0000-0000F6060000}"/>
    <cellStyle name="Normal 3 3 3 2 2" xfId="851" xr:uid="{00000000-0005-0000-0000-0000F7060000}"/>
    <cellStyle name="Normal 3 3 3 2 2 2" xfId="1479" xr:uid="{00000000-0005-0000-0000-0000F8060000}"/>
    <cellStyle name="Normal 3 3 3 2 2 3" xfId="2107" xr:uid="{00000000-0005-0000-0000-0000F9060000}"/>
    <cellStyle name="Normal 3 3 3 2 3" xfId="1165" xr:uid="{00000000-0005-0000-0000-0000FA060000}"/>
    <cellStyle name="Normal 3 3 3 2 4" xfId="1793" xr:uid="{00000000-0005-0000-0000-0000FB060000}"/>
    <cellStyle name="Normal 3 3 3 2 5" xfId="537" xr:uid="{00000000-0005-0000-0000-0000FC060000}"/>
    <cellStyle name="Normal 3 3 3 3" xfId="708" xr:uid="{00000000-0005-0000-0000-0000FD060000}"/>
    <cellStyle name="Normal 3 3 3 3 2" xfId="1336" xr:uid="{00000000-0005-0000-0000-0000FE060000}"/>
    <cellStyle name="Normal 3 3 3 3 3" xfId="1964" xr:uid="{00000000-0005-0000-0000-0000FF060000}"/>
    <cellStyle name="Normal 3 3 3 4" xfId="1022" xr:uid="{00000000-0005-0000-0000-000000070000}"/>
    <cellStyle name="Normal 3 3 3 5" xfId="1650" xr:uid="{00000000-0005-0000-0000-000001070000}"/>
    <cellStyle name="Normal 3 3 3 6" xfId="394" xr:uid="{00000000-0005-0000-0000-000002070000}"/>
    <cellStyle name="Normal 3 3 4" xfId="196" xr:uid="{00000000-0005-0000-0000-000003070000}"/>
    <cellStyle name="Normal 3 3 4 2" xfId="797" xr:uid="{00000000-0005-0000-0000-000004070000}"/>
    <cellStyle name="Normal 3 3 4 2 2" xfId="1425" xr:uid="{00000000-0005-0000-0000-000005070000}"/>
    <cellStyle name="Normal 3 3 4 2 3" xfId="2053" xr:uid="{00000000-0005-0000-0000-000006070000}"/>
    <cellStyle name="Normal 3 3 4 3" xfId="1111" xr:uid="{00000000-0005-0000-0000-000007070000}"/>
    <cellStyle name="Normal 3 3 4 4" xfId="1739" xr:uid="{00000000-0005-0000-0000-000008070000}"/>
    <cellStyle name="Normal 3 3 4 5" xfId="483" xr:uid="{00000000-0005-0000-0000-000009070000}"/>
    <cellStyle name="Normal 3 3 5" xfId="658" xr:uid="{00000000-0005-0000-0000-00000A070000}"/>
    <cellStyle name="Normal 3 3 5 2" xfId="1286" xr:uid="{00000000-0005-0000-0000-00000B070000}"/>
    <cellStyle name="Normal 3 3 5 3" xfId="1914" xr:uid="{00000000-0005-0000-0000-00000C070000}"/>
    <cellStyle name="Normal 3 3 5 4" xfId="2216" xr:uid="{00000000-0005-0000-0000-00000D070000}"/>
    <cellStyle name="Normal 3 3 6" xfId="972" xr:uid="{00000000-0005-0000-0000-00000E070000}"/>
    <cellStyle name="Normal 3 3 7" xfId="1600" xr:uid="{00000000-0005-0000-0000-00000F070000}"/>
    <cellStyle name="Normal 3 3 8" xfId="344" xr:uid="{00000000-0005-0000-0000-000010070000}"/>
    <cellStyle name="Normal 3 4" xfId="69" xr:uid="{00000000-0005-0000-0000-000011070000}"/>
    <cellStyle name="Normal 3 4 2" xfId="169" xr:uid="{00000000-0005-0000-0000-000012070000}"/>
    <cellStyle name="Normal 3 4 2 2" xfId="312" xr:uid="{00000000-0005-0000-0000-000013070000}"/>
    <cellStyle name="Normal 3 4 2 2 2" xfId="913" xr:uid="{00000000-0005-0000-0000-000014070000}"/>
    <cellStyle name="Normal 3 4 2 2 2 2" xfId="1541" xr:uid="{00000000-0005-0000-0000-000015070000}"/>
    <cellStyle name="Normal 3 4 2 2 2 3" xfId="2169" xr:uid="{00000000-0005-0000-0000-000016070000}"/>
    <cellStyle name="Normal 3 4 2 2 3" xfId="1227" xr:uid="{00000000-0005-0000-0000-000017070000}"/>
    <cellStyle name="Normal 3 4 2 2 4" xfId="1855" xr:uid="{00000000-0005-0000-0000-000018070000}"/>
    <cellStyle name="Normal 3 4 2 2 5" xfId="599" xr:uid="{00000000-0005-0000-0000-000019070000}"/>
    <cellStyle name="Normal 3 4 2 3" xfId="770" xr:uid="{00000000-0005-0000-0000-00001A070000}"/>
    <cellStyle name="Normal 3 4 2 3 2" xfId="1398" xr:uid="{00000000-0005-0000-0000-00001B070000}"/>
    <cellStyle name="Normal 3 4 2 3 3" xfId="2026" xr:uid="{00000000-0005-0000-0000-00001C070000}"/>
    <cellStyle name="Normal 3 4 2 4" xfId="1084" xr:uid="{00000000-0005-0000-0000-00001D070000}"/>
    <cellStyle name="Normal 3 4 2 5" xfId="1712" xr:uid="{00000000-0005-0000-0000-00001E070000}"/>
    <cellStyle name="Normal 3 4 2 6" xfId="456" xr:uid="{00000000-0005-0000-0000-00001F070000}"/>
    <cellStyle name="Normal 3 4 3" xfId="168" xr:uid="{00000000-0005-0000-0000-000020070000}"/>
    <cellStyle name="Normal 3 4 3 2" xfId="311" xr:uid="{00000000-0005-0000-0000-000021070000}"/>
    <cellStyle name="Normal 3 4 3 2 2" xfId="912" xr:uid="{00000000-0005-0000-0000-000022070000}"/>
    <cellStyle name="Normal 3 4 3 2 2 2" xfId="1540" xr:uid="{00000000-0005-0000-0000-000023070000}"/>
    <cellStyle name="Normal 3 4 3 2 2 3" xfId="2168" xr:uid="{00000000-0005-0000-0000-000024070000}"/>
    <cellStyle name="Normal 3 4 3 2 3" xfId="1226" xr:uid="{00000000-0005-0000-0000-000025070000}"/>
    <cellStyle name="Normal 3 4 3 2 4" xfId="1854" xr:uid="{00000000-0005-0000-0000-000026070000}"/>
    <cellStyle name="Normal 3 4 3 2 5" xfId="598" xr:uid="{00000000-0005-0000-0000-000027070000}"/>
    <cellStyle name="Normal 3 4 3 3" xfId="769" xr:uid="{00000000-0005-0000-0000-000028070000}"/>
    <cellStyle name="Normal 3 4 3 3 2" xfId="1397" xr:uid="{00000000-0005-0000-0000-000029070000}"/>
    <cellStyle name="Normal 3 4 3 3 3" xfId="2025" xr:uid="{00000000-0005-0000-0000-00002A070000}"/>
    <cellStyle name="Normal 3 4 3 4" xfId="1083" xr:uid="{00000000-0005-0000-0000-00002B070000}"/>
    <cellStyle name="Normal 3 4 3 5" xfId="1711" xr:uid="{00000000-0005-0000-0000-00002C070000}"/>
    <cellStyle name="Normal 3 4 3 6" xfId="455" xr:uid="{00000000-0005-0000-0000-00002D070000}"/>
    <cellStyle name="Normal 3 4 4" xfId="213" xr:uid="{00000000-0005-0000-0000-00002E070000}"/>
    <cellStyle name="Normal 3 4 4 2" xfId="814" xr:uid="{00000000-0005-0000-0000-00002F070000}"/>
    <cellStyle name="Normal 3 4 4 2 2" xfId="1442" xr:uid="{00000000-0005-0000-0000-000030070000}"/>
    <cellStyle name="Normal 3 4 4 2 3" xfId="2070" xr:uid="{00000000-0005-0000-0000-000031070000}"/>
    <cellStyle name="Normal 3 4 4 3" xfId="1128" xr:uid="{00000000-0005-0000-0000-000032070000}"/>
    <cellStyle name="Normal 3 4 4 4" xfId="1756" xr:uid="{00000000-0005-0000-0000-000033070000}"/>
    <cellStyle name="Normal 3 4 4 5" xfId="500" xr:uid="{00000000-0005-0000-0000-000034070000}"/>
    <cellStyle name="Normal 3 4 5" xfId="674" xr:uid="{00000000-0005-0000-0000-000035070000}"/>
    <cellStyle name="Normal 3 4 5 2" xfId="1302" xr:uid="{00000000-0005-0000-0000-000036070000}"/>
    <cellStyle name="Normal 3 4 5 3" xfId="1930" xr:uid="{00000000-0005-0000-0000-000037070000}"/>
    <cellStyle name="Normal 3 4 6" xfId="988" xr:uid="{00000000-0005-0000-0000-000038070000}"/>
    <cellStyle name="Normal 3 4 7" xfId="1616" xr:uid="{00000000-0005-0000-0000-000039070000}"/>
    <cellStyle name="Normal 3 4 8" xfId="360" xr:uid="{00000000-0005-0000-0000-00003A070000}"/>
    <cellStyle name="Normal 3 5" xfId="103" xr:uid="{00000000-0005-0000-0000-00003B070000}"/>
    <cellStyle name="Normal 3 5 2" xfId="247" xr:uid="{00000000-0005-0000-0000-00003C070000}"/>
    <cellStyle name="Normal 3 5 2 2" xfId="848" xr:uid="{00000000-0005-0000-0000-00003D070000}"/>
    <cellStyle name="Normal 3 5 2 2 2" xfId="1476" xr:uid="{00000000-0005-0000-0000-00003E070000}"/>
    <cellStyle name="Normal 3 5 2 2 3" xfId="2104" xr:uid="{00000000-0005-0000-0000-00003F070000}"/>
    <cellStyle name="Normal 3 5 2 3" xfId="1162" xr:uid="{00000000-0005-0000-0000-000040070000}"/>
    <cellStyle name="Normal 3 5 2 4" xfId="1790" xr:uid="{00000000-0005-0000-0000-000041070000}"/>
    <cellStyle name="Normal 3 5 2 5" xfId="534" xr:uid="{00000000-0005-0000-0000-000042070000}"/>
    <cellStyle name="Normal 3 5 3" xfId="705" xr:uid="{00000000-0005-0000-0000-000043070000}"/>
    <cellStyle name="Normal 3 5 3 2" xfId="1333" xr:uid="{00000000-0005-0000-0000-000044070000}"/>
    <cellStyle name="Normal 3 5 3 3" xfId="1961" xr:uid="{00000000-0005-0000-0000-000045070000}"/>
    <cellStyle name="Normal 3 5 4" xfId="1019" xr:uid="{00000000-0005-0000-0000-000046070000}"/>
    <cellStyle name="Normal 3 5 5" xfId="1647" xr:uid="{00000000-0005-0000-0000-000047070000}"/>
    <cellStyle name="Normal 3 5 6" xfId="391" xr:uid="{00000000-0005-0000-0000-000048070000}"/>
    <cellStyle name="Normal 3 6" xfId="195" xr:uid="{00000000-0005-0000-0000-000049070000}"/>
    <cellStyle name="Normal 3 6 2" xfId="796" xr:uid="{00000000-0005-0000-0000-00004A070000}"/>
    <cellStyle name="Normal 3 6 2 2" xfId="1424" xr:uid="{00000000-0005-0000-0000-00004B070000}"/>
    <cellStyle name="Normal 3 6 2 3" xfId="2052" xr:uid="{00000000-0005-0000-0000-00004C070000}"/>
    <cellStyle name="Normal 3 6 3" xfId="1110" xr:uid="{00000000-0005-0000-0000-00004D070000}"/>
    <cellStyle name="Normal 3 6 4" xfId="1738" xr:uid="{00000000-0005-0000-0000-00004E070000}"/>
    <cellStyle name="Normal 3 6 5" xfId="482" xr:uid="{00000000-0005-0000-0000-00004F070000}"/>
    <cellStyle name="Normal 3 7" xfId="2213" xr:uid="{00000000-0005-0000-0000-000050070000}"/>
    <cellStyle name="Normal 3 8" xfId="2215" xr:uid="{00000000-0005-0000-0000-000051070000}"/>
    <cellStyle name="Normal 3 9" xfId="2214" xr:uid="{00000000-0005-0000-0000-000052070000}"/>
    <cellStyle name="Normal 4" xfId="49" xr:uid="{00000000-0005-0000-0000-000053070000}"/>
    <cellStyle name="Normal 5" xfId="50" xr:uid="{00000000-0005-0000-0000-000054070000}"/>
    <cellStyle name="Normal 5 2" xfId="52" xr:uid="{00000000-0005-0000-0000-000055070000}"/>
    <cellStyle name="Normal 6" xfId="46" xr:uid="{00000000-0005-0000-0000-000056070000}"/>
    <cellStyle name="Normal 6 2" xfId="2212" xr:uid="{00000000-0005-0000-0000-000057070000}"/>
    <cellStyle name="Normal 7" xfId="53" xr:uid="{00000000-0005-0000-0000-000058070000}"/>
    <cellStyle name="Normal 7 2" xfId="71" xr:uid="{00000000-0005-0000-0000-000059070000}"/>
    <cellStyle name="Normal 7 2 2" xfId="171" xr:uid="{00000000-0005-0000-0000-00005A070000}"/>
    <cellStyle name="Normal 7 2 2 2" xfId="314" xr:uid="{00000000-0005-0000-0000-00005B070000}"/>
    <cellStyle name="Normal 7 2 2 2 2" xfId="915" xr:uid="{00000000-0005-0000-0000-00005C070000}"/>
    <cellStyle name="Normal 7 2 2 2 2 2" xfId="1543" xr:uid="{00000000-0005-0000-0000-00005D070000}"/>
    <cellStyle name="Normal 7 2 2 2 2 3" xfId="2171" xr:uid="{00000000-0005-0000-0000-00005E070000}"/>
    <cellStyle name="Normal 7 2 2 2 3" xfId="1229" xr:uid="{00000000-0005-0000-0000-00005F070000}"/>
    <cellStyle name="Normal 7 2 2 2 4" xfId="1857" xr:uid="{00000000-0005-0000-0000-000060070000}"/>
    <cellStyle name="Normal 7 2 2 2 5" xfId="601" xr:uid="{00000000-0005-0000-0000-000061070000}"/>
    <cellStyle name="Normal 7 2 2 3" xfId="772" xr:uid="{00000000-0005-0000-0000-000062070000}"/>
    <cellStyle name="Normal 7 2 2 3 2" xfId="1400" xr:uid="{00000000-0005-0000-0000-000063070000}"/>
    <cellStyle name="Normal 7 2 2 3 3" xfId="2028" xr:uid="{00000000-0005-0000-0000-000064070000}"/>
    <cellStyle name="Normal 7 2 2 4" xfId="1086" xr:uid="{00000000-0005-0000-0000-000065070000}"/>
    <cellStyle name="Normal 7 2 2 5" xfId="1714" xr:uid="{00000000-0005-0000-0000-000066070000}"/>
    <cellStyle name="Normal 7 2 2 6" xfId="458" xr:uid="{00000000-0005-0000-0000-000067070000}"/>
    <cellStyle name="Normal 7 2 3" xfId="170" xr:uid="{00000000-0005-0000-0000-000068070000}"/>
    <cellStyle name="Normal 7 2 3 2" xfId="313" xr:uid="{00000000-0005-0000-0000-000069070000}"/>
    <cellStyle name="Normal 7 2 3 2 2" xfId="914" xr:uid="{00000000-0005-0000-0000-00006A070000}"/>
    <cellStyle name="Normal 7 2 3 2 2 2" xfId="1542" xr:uid="{00000000-0005-0000-0000-00006B070000}"/>
    <cellStyle name="Normal 7 2 3 2 2 3" xfId="2170" xr:uid="{00000000-0005-0000-0000-00006C070000}"/>
    <cellStyle name="Normal 7 2 3 2 3" xfId="1228" xr:uid="{00000000-0005-0000-0000-00006D070000}"/>
    <cellStyle name="Normal 7 2 3 2 4" xfId="1856" xr:uid="{00000000-0005-0000-0000-00006E070000}"/>
    <cellStyle name="Normal 7 2 3 2 5" xfId="600" xr:uid="{00000000-0005-0000-0000-00006F070000}"/>
    <cellStyle name="Normal 7 2 3 3" xfId="771" xr:uid="{00000000-0005-0000-0000-000070070000}"/>
    <cellStyle name="Normal 7 2 3 3 2" xfId="1399" xr:uid="{00000000-0005-0000-0000-000071070000}"/>
    <cellStyle name="Normal 7 2 3 3 3" xfId="2027" xr:uid="{00000000-0005-0000-0000-000072070000}"/>
    <cellStyle name="Normal 7 2 3 4" xfId="1085" xr:uid="{00000000-0005-0000-0000-000073070000}"/>
    <cellStyle name="Normal 7 2 3 5" xfId="1713" xr:uid="{00000000-0005-0000-0000-000074070000}"/>
    <cellStyle name="Normal 7 2 3 6" xfId="457" xr:uid="{00000000-0005-0000-0000-000075070000}"/>
    <cellStyle name="Normal 7 2 4" xfId="215" xr:uid="{00000000-0005-0000-0000-000076070000}"/>
    <cellStyle name="Normal 7 2 4 2" xfId="816" xr:uid="{00000000-0005-0000-0000-000077070000}"/>
    <cellStyle name="Normal 7 2 4 2 2" xfId="1444" xr:uid="{00000000-0005-0000-0000-000078070000}"/>
    <cellStyle name="Normal 7 2 4 2 3" xfId="2072" xr:uid="{00000000-0005-0000-0000-000079070000}"/>
    <cellStyle name="Normal 7 2 4 3" xfId="1130" xr:uid="{00000000-0005-0000-0000-00007A070000}"/>
    <cellStyle name="Normal 7 2 4 4" xfId="1758" xr:uid="{00000000-0005-0000-0000-00007B070000}"/>
    <cellStyle name="Normal 7 2 4 5" xfId="502" xr:uid="{00000000-0005-0000-0000-00007C070000}"/>
    <cellStyle name="Normal 7 2 5" xfId="675" xr:uid="{00000000-0005-0000-0000-00007D070000}"/>
    <cellStyle name="Normal 7 2 5 2" xfId="1303" xr:uid="{00000000-0005-0000-0000-00007E070000}"/>
    <cellStyle name="Normal 7 2 5 3" xfId="1931" xr:uid="{00000000-0005-0000-0000-00007F070000}"/>
    <cellStyle name="Normal 7 2 6" xfId="989" xr:uid="{00000000-0005-0000-0000-000080070000}"/>
    <cellStyle name="Normal 7 2 7" xfId="1617" xr:uid="{00000000-0005-0000-0000-000081070000}"/>
    <cellStyle name="Normal 7 2 8" xfId="361" xr:uid="{00000000-0005-0000-0000-000082070000}"/>
    <cellStyle name="Normal 7 3" xfId="143" xr:uid="{00000000-0005-0000-0000-000083070000}"/>
    <cellStyle name="Normal 7 3 2" xfId="287" xr:uid="{00000000-0005-0000-0000-000084070000}"/>
    <cellStyle name="Normal 7 3 2 2" xfId="888" xr:uid="{00000000-0005-0000-0000-000085070000}"/>
    <cellStyle name="Normal 7 3 2 2 2" xfId="1516" xr:uid="{00000000-0005-0000-0000-000086070000}"/>
    <cellStyle name="Normal 7 3 2 2 3" xfId="2144" xr:uid="{00000000-0005-0000-0000-000087070000}"/>
    <cellStyle name="Normal 7 3 2 3" xfId="1202" xr:uid="{00000000-0005-0000-0000-000088070000}"/>
    <cellStyle name="Normal 7 3 2 4" xfId="1830" xr:uid="{00000000-0005-0000-0000-000089070000}"/>
    <cellStyle name="Normal 7 3 2 5" xfId="574" xr:uid="{00000000-0005-0000-0000-00008A070000}"/>
    <cellStyle name="Normal 7 3 3" xfId="745" xr:uid="{00000000-0005-0000-0000-00008B070000}"/>
    <cellStyle name="Normal 7 3 3 2" xfId="1373" xr:uid="{00000000-0005-0000-0000-00008C070000}"/>
    <cellStyle name="Normal 7 3 3 3" xfId="2001" xr:uid="{00000000-0005-0000-0000-00008D070000}"/>
    <cellStyle name="Normal 7 3 4" xfId="1059" xr:uid="{00000000-0005-0000-0000-00008E070000}"/>
    <cellStyle name="Normal 7 3 5" xfId="1687" xr:uid="{00000000-0005-0000-0000-00008F070000}"/>
    <cellStyle name="Normal 7 3 6" xfId="431" xr:uid="{00000000-0005-0000-0000-000090070000}"/>
    <cellStyle name="Normal 7 4" xfId="197" xr:uid="{00000000-0005-0000-0000-000091070000}"/>
    <cellStyle name="Normal 7 4 2" xfId="798" xr:uid="{00000000-0005-0000-0000-000092070000}"/>
    <cellStyle name="Normal 7 4 2 2" xfId="1426" xr:uid="{00000000-0005-0000-0000-000093070000}"/>
    <cellStyle name="Normal 7 4 2 3" xfId="2054" xr:uid="{00000000-0005-0000-0000-000094070000}"/>
    <cellStyle name="Normal 7 4 3" xfId="1112" xr:uid="{00000000-0005-0000-0000-000095070000}"/>
    <cellStyle name="Normal 7 4 4" xfId="1740" xr:uid="{00000000-0005-0000-0000-000096070000}"/>
    <cellStyle name="Normal 7 4 5" xfId="484" xr:uid="{00000000-0005-0000-0000-000097070000}"/>
    <cellStyle name="Normal 7 5" xfId="659" xr:uid="{00000000-0005-0000-0000-000098070000}"/>
    <cellStyle name="Normal 7 5 2" xfId="1287" xr:uid="{00000000-0005-0000-0000-000099070000}"/>
    <cellStyle name="Normal 7 5 3" xfId="1915" xr:uid="{00000000-0005-0000-0000-00009A070000}"/>
    <cellStyle name="Normal 7 6" xfId="973" xr:uid="{00000000-0005-0000-0000-00009B070000}"/>
    <cellStyle name="Normal 7 7" xfId="1601" xr:uid="{00000000-0005-0000-0000-00009C070000}"/>
    <cellStyle name="Normal 7 8" xfId="345" xr:uid="{00000000-0005-0000-0000-00009D070000}"/>
    <cellStyle name="Normal 8" xfId="55" xr:uid="{00000000-0005-0000-0000-00009E070000}"/>
    <cellStyle name="Normal 8 2" xfId="173" xr:uid="{00000000-0005-0000-0000-00009F070000}"/>
    <cellStyle name="Normal 8 2 2" xfId="316" xr:uid="{00000000-0005-0000-0000-0000A0070000}"/>
    <cellStyle name="Normal 8 2 2 2" xfId="917" xr:uid="{00000000-0005-0000-0000-0000A1070000}"/>
    <cellStyle name="Normal 8 2 2 2 2" xfId="1545" xr:uid="{00000000-0005-0000-0000-0000A2070000}"/>
    <cellStyle name="Normal 8 2 2 2 3" xfId="2173" xr:uid="{00000000-0005-0000-0000-0000A3070000}"/>
    <cellStyle name="Normal 8 2 2 3" xfId="1231" xr:uid="{00000000-0005-0000-0000-0000A4070000}"/>
    <cellStyle name="Normal 8 2 2 4" xfId="1859" xr:uid="{00000000-0005-0000-0000-0000A5070000}"/>
    <cellStyle name="Normal 8 2 2 5" xfId="603" xr:uid="{00000000-0005-0000-0000-0000A6070000}"/>
    <cellStyle name="Normal 8 2 3" xfId="774" xr:uid="{00000000-0005-0000-0000-0000A7070000}"/>
    <cellStyle name="Normal 8 2 3 2" xfId="1402" xr:uid="{00000000-0005-0000-0000-0000A8070000}"/>
    <cellStyle name="Normal 8 2 3 3" xfId="2030" xr:uid="{00000000-0005-0000-0000-0000A9070000}"/>
    <cellStyle name="Normal 8 2 4" xfId="1088" xr:uid="{00000000-0005-0000-0000-0000AA070000}"/>
    <cellStyle name="Normal 8 2 5" xfId="1716" xr:uid="{00000000-0005-0000-0000-0000AB070000}"/>
    <cellStyle name="Normal 8 2 6" xfId="460" xr:uid="{00000000-0005-0000-0000-0000AC070000}"/>
    <cellStyle name="Normal 8 3" xfId="172" xr:uid="{00000000-0005-0000-0000-0000AD070000}"/>
    <cellStyle name="Normal 8 3 2" xfId="315" xr:uid="{00000000-0005-0000-0000-0000AE070000}"/>
    <cellStyle name="Normal 8 3 2 2" xfId="916" xr:uid="{00000000-0005-0000-0000-0000AF070000}"/>
    <cellStyle name="Normal 8 3 2 2 2" xfId="1544" xr:uid="{00000000-0005-0000-0000-0000B0070000}"/>
    <cellStyle name="Normal 8 3 2 2 3" xfId="2172" xr:uid="{00000000-0005-0000-0000-0000B1070000}"/>
    <cellStyle name="Normal 8 3 2 3" xfId="1230" xr:uid="{00000000-0005-0000-0000-0000B2070000}"/>
    <cellStyle name="Normal 8 3 2 4" xfId="1858" xr:uid="{00000000-0005-0000-0000-0000B3070000}"/>
    <cellStyle name="Normal 8 3 2 5" xfId="602" xr:uid="{00000000-0005-0000-0000-0000B4070000}"/>
    <cellStyle name="Normal 8 3 3" xfId="773" xr:uid="{00000000-0005-0000-0000-0000B5070000}"/>
    <cellStyle name="Normal 8 3 3 2" xfId="1401" xr:uid="{00000000-0005-0000-0000-0000B6070000}"/>
    <cellStyle name="Normal 8 3 3 3" xfId="2029" xr:uid="{00000000-0005-0000-0000-0000B7070000}"/>
    <cellStyle name="Normal 8 3 4" xfId="1087" xr:uid="{00000000-0005-0000-0000-0000B8070000}"/>
    <cellStyle name="Normal 8 3 5" xfId="1715" xr:uid="{00000000-0005-0000-0000-0000B9070000}"/>
    <cellStyle name="Normal 8 3 6" xfId="459" xr:uid="{00000000-0005-0000-0000-0000BA070000}"/>
    <cellStyle name="Normal 8 4" xfId="199" xr:uid="{00000000-0005-0000-0000-0000BB070000}"/>
    <cellStyle name="Normal 8 4 2" xfId="800" xr:uid="{00000000-0005-0000-0000-0000BC070000}"/>
    <cellStyle name="Normal 8 4 2 2" xfId="1428" xr:uid="{00000000-0005-0000-0000-0000BD070000}"/>
    <cellStyle name="Normal 8 4 2 3" xfId="2056" xr:uid="{00000000-0005-0000-0000-0000BE070000}"/>
    <cellStyle name="Normal 8 4 3" xfId="1114" xr:uid="{00000000-0005-0000-0000-0000BF070000}"/>
    <cellStyle name="Normal 8 4 4" xfId="1742" xr:uid="{00000000-0005-0000-0000-0000C0070000}"/>
    <cellStyle name="Normal 8 4 5" xfId="486" xr:uid="{00000000-0005-0000-0000-0000C1070000}"/>
    <cellStyle name="Normal 8 5" xfId="642" xr:uid="{00000000-0005-0000-0000-0000C2070000}"/>
    <cellStyle name="Normal 8 5 2" xfId="1270" xr:uid="{00000000-0005-0000-0000-0000C3070000}"/>
    <cellStyle name="Normal 8 5 3" xfId="1898" xr:uid="{00000000-0005-0000-0000-0000C4070000}"/>
    <cellStyle name="Normal 8 6" xfId="956" xr:uid="{00000000-0005-0000-0000-0000C5070000}"/>
    <cellStyle name="Normal 8 7" xfId="1584" xr:uid="{00000000-0005-0000-0000-0000C6070000}"/>
    <cellStyle name="Normal 8 8" xfId="328" xr:uid="{00000000-0005-0000-0000-0000C7070000}"/>
    <cellStyle name="Normal 9" xfId="73" xr:uid="{00000000-0005-0000-0000-0000C8070000}"/>
    <cellStyle name="Normal 9 2" xfId="175" xr:uid="{00000000-0005-0000-0000-0000C9070000}"/>
    <cellStyle name="Normal 9 2 2" xfId="318" xr:uid="{00000000-0005-0000-0000-0000CA070000}"/>
    <cellStyle name="Normal 9 2 2 2" xfId="919" xr:uid="{00000000-0005-0000-0000-0000CB070000}"/>
    <cellStyle name="Normal 9 2 2 2 2" xfId="1547" xr:uid="{00000000-0005-0000-0000-0000CC070000}"/>
    <cellStyle name="Normal 9 2 2 2 3" xfId="2175" xr:uid="{00000000-0005-0000-0000-0000CD070000}"/>
    <cellStyle name="Normal 9 2 2 3" xfId="1233" xr:uid="{00000000-0005-0000-0000-0000CE070000}"/>
    <cellStyle name="Normal 9 2 2 4" xfId="1861" xr:uid="{00000000-0005-0000-0000-0000CF070000}"/>
    <cellStyle name="Normal 9 2 2 5" xfId="605" xr:uid="{00000000-0005-0000-0000-0000D0070000}"/>
    <cellStyle name="Normal 9 2 3" xfId="776" xr:uid="{00000000-0005-0000-0000-0000D1070000}"/>
    <cellStyle name="Normal 9 2 3 2" xfId="1404" xr:uid="{00000000-0005-0000-0000-0000D2070000}"/>
    <cellStyle name="Normal 9 2 3 3" xfId="2032" xr:uid="{00000000-0005-0000-0000-0000D3070000}"/>
    <cellStyle name="Normal 9 2 4" xfId="1090" xr:uid="{00000000-0005-0000-0000-0000D4070000}"/>
    <cellStyle name="Normal 9 2 5" xfId="1718" xr:uid="{00000000-0005-0000-0000-0000D5070000}"/>
    <cellStyle name="Normal 9 2 6" xfId="462" xr:uid="{00000000-0005-0000-0000-0000D6070000}"/>
    <cellStyle name="Normal 9 3" xfId="174" xr:uid="{00000000-0005-0000-0000-0000D7070000}"/>
    <cellStyle name="Normal 9 3 2" xfId="317" xr:uid="{00000000-0005-0000-0000-0000D8070000}"/>
    <cellStyle name="Normal 9 3 2 2" xfId="918" xr:uid="{00000000-0005-0000-0000-0000D9070000}"/>
    <cellStyle name="Normal 9 3 2 2 2" xfId="1546" xr:uid="{00000000-0005-0000-0000-0000DA070000}"/>
    <cellStyle name="Normal 9 3 2 2 3" xfId="2174" xr:uid="{00000000-0005-0000-0000-0000DB070000}"/>
    <cellStyle name="Normal 9 3 2 3" xfId="1232" xr:uid="{00000000-0005-0000-0000-0000DC070000}"/>
    <cellStyle name="Normal 9 3 2 4" xfId="1860" xr:uid="{00000000-0005-0000-0000-0000DD070000}"/>
    <cellStyle name="Normal 9 3 2 5" xfId="604" xr:uid="{00000000-0005-0000-0000-0000DE070000}"/>
    <cellStyle name="Normal 9 3 3" xfId="775" xr:uid="{00000000-0005-0000-0000-0000DF070000}"/>
    <cellStyle name="Normal 9 3 3 2" xfId="1403" xr:uid="{00000000-0005-0000-0000-0000E0070000}"/>
    <cellStyle name="Normal 9 3 3 3" xfId="2031" xr:uid="{00000000-0005-0000-0000-0000E1070000}"/>
    <cellStyle name="Normal 9 3 4" xfId="1089" xr:uid="{00000000-0005-0000-0000-0000E2070000}"/>
    <cellStyle name="Normal 9 3 5" xfId="1717" xr:uid="{00000000-0005-0000-0000-0000E3070000}"/>
    <cellStyle name="Normal 9 3 6" xfId="461" xr:uid="{00000000-0005-0000-0000-0000E4070000}"/>
    <cellStyle name="Normal 9 4" xfId="217" xr:uid="{00000000-0005-0000-0000-0000E5070000}"/>
    <cellStyle name="Normal 9 4 2" xfId="818" xr:uid="{00000000-0005-0000-0000-0000E6070000}"/>
    <cellStyle name="Normal 9 4 2 2" xfId="1446" xr:uid="{00000000-0005-0000-0000-0000E7070000}"/>
    <cellStyle name="Normal 9 4 2 3" xfId="2074" xr:uid="{00000000-0005-0000-0000-0000E8070000}"/>
    <cellStyle name="Normal 9 4 3" xfId="1132" xr:uid="{00000000-0005-0000-0000-0000E9070000}"/>
    <cellStyle name="Normal 9 4 4" xfId="1760" xr:uid="{00000000-0005-0000-0000-0000EA070000}"/>
    <cellStyle name="Normal 9 4 5" xfId="504" xr:uid="{00000000-0005-0000-0000-0000EB070000}"/>
    <cellStyle name="Normal 9 5" xfId="643" xr:uid="{00000000-0005-0000-0000-0000EC070000}"/>
    <cellStyle name="Normal 9 5 2" xfId="1271" xr:uid="{00000000-0005-0000-0000-0000ED070000}"/>
    <cellStyle name="Normal 9 5 3" xfId="1899" xr:uid="{00000000-0005-0000-0000-0000EE070000}"/>
    <cellStyle name="Normal 9 6" xfId="957" xr:uid="{00000000-0005-0000-0000-0000EF070000}"/>
    <cellStyle name="Normal 9 7" xfId="1585" xr:uid="{00000000-0005-0000-0000-0000F0070000}"/>
    <cellStyle name="Normal 9 8" xfId="329" xr:uid="{00000000-0005-0000-0000-0000F1070000}"/>
    <cellStyle name="Note 2" xfId="54" xr:uid="{00000000-0005-0000-0000-0000F2070000}"/>
    <cellStyle name="Note 2 2" xfId="72" xr:uid="{00000000-0005-0000-0000-0000F3070000}"/>
    <cellStyle name="Note 2 2 2" xfId="177" xr:uid="{00000000-0005-0000-0000-0000F4070000}"/>
    <cellStyle name="Note 2 2 2 2" xfId="320" xr:uid="{00000000-0005-0000-0000-0000F5070000}"/>
    <cellStyle name="Note 2 2 2 2 2" xfId="921" xr:uid="{00000000-0005-0000-0000-0000F6070000}"/>
    <cellStyle name="Note 2 2 2 2 2 2" xfId="1549" xr:uid="{00000000-0005-0000-0000-0000F7070000}"/>
    <cellStyle name="Note 2 2 2 2 2 3" xfId="2177" xr:uid="{00000000-0005-0000-0000-0000F8070000}"/>
    <cellStyle name="Note 2 2 2 2 3" xfId="1235" xr:uid="{00000000-0005-0000-0000-0000F9070000}"/>
    <cellStyle name="Note 2 2 2 2 4" xfId="1863" xr:uid="{00000000-0005-0000-0000-0000FA070000}"/>
    <cellStyle name="Note 2 2 2 2 5" xfId="607" xr:uid="{00000000-0005-0000-0000-0000FB070000}"/>
    <cellStyle name="Note 2 2 2 3" xfId="778" xr:uid="{00000000-0005-0000-0000-0000FC070000}"/>
    <cellStyle name="Note 2 2 2 3 2" xfId="1406" xr:uid="{00000000-0005-0000-0000-0000FD070000}"/>
    <cellStyle name="Note 2 2 2 3 3" xfId="2034" xr:uid="{00000000-0005-0000-0000-0000FE070000}"/>
    <cellStyle name="Note 2 2 2 4" xfId="1092" xr:uid="{00000000-0005-0000-0000-0000FF070000}"/>
    <cellStyle name="Note 2 2 2 5" xfId="1720" xr:uid="{00000000-0005-0000-0000-000000080000}"/>
    <cellStyle name="Note 2 2 2 6" xfId="464" xr:uid="{00000000-0005-0000-0000-000001080000}"/>
    <cellStyle name="Note 2 2 3" xfId="176" xr:uid="{00000000-0005-0000-0000-000002080000}"/>
    <cellStyle name="Note 2 2 3 2" xfId="319" xr:uid="{00000000-0005-0000-0000-000003080000}"/>
    <cellStyle name="Note 2 2 3 2 2" xfId="920" xr:uid="{00000000-0005-0000-0000-000004080000}"/>
    <cellStyle name="Note 2 2 3 2 2 2" xfId="1548" xr:uid="{00000000-0005-0000-0000-000005080000}"/>
    <cellStyle name="Note 2 2 3 2 2 3" xfId="2176" xr:uid="{00000000-0005-0000-0000-000006080000}"/>
    <cellStyle name="Note 2 2 3 2 3" xfId="1234" xr:uid="{00000000-0005-0000-0000-000007080000}"/>
    <cellStyle name="Note 2 2 3 2 4" xfId="1862" xr:uid="{00000000-0005-0000-0000-000008080000}"/>
    <cellStyle name="Note 2 2 3 2 5" xfId="606" xr:uid="{00000000-0005-0000-0000-000009080000}"/>
    <cellStyle name="Note 2 2 3 3" xfId="777" xr:uid="{00000000-0005-0000-0000-00000A080000}"/>
    <cellStyle name="Note 2 2 3 3 2" xfId="1405" xr:uid="{00000000-0005-0000-0000-00000B080000}"/>
    <cellStyle name="Note 2 2 3 3 3" xfId="2033" xr:uid="{00000000-0005-0000-0000-00000C080000}"/>
    <cellStyle name="Note 2 2 3 4" xfId="1091" xr:uid="{00000000-0005-0000-0000-00000D080000}"/>
    <cellStyle name="Note 2 2 3 5" xfId="1719" xr:uid="{00000000-0005-0000-0000-00000E080000}"/>
    <cellStyle name="Note 2 2 3 6" xfId="463" xr:uid="{00000000-0005-0000-0000-00000F080000}"/>
    <cellStyle name="Note 2 2 4" xfId="216" xr:uid="{00000000-0005-0000-0000-000010080000}"/>
    <cellStyle name="Note 2 2 4 2" xfId="817" xr:uid="{00000000-0005-0000-0000-000011080000}"/>
    <cellStyle name="Note 2 2 4 2 2" xfId="1445" xr:uid="{00000000-0005-0000-0000-000012080000}"/>
    <cellStyle name="Note 2 2 4 2 3" xfId="2073" xr:uid="{00000000-0005-0000-0000-000013080000}"/>
    <cellStyle name="Note 2 2 4 3" xfId="1131" xr:uid="{00000000-0005-0000-0000-000014080000}"/>
    <cellStyle name="Note 2 2 4 4" xfId="1759" xr:uid="{00000000-0005-0000-0000-000015080000}"/>
    <cellStyle name="Note 2 2 4 5" xfId="503" xr:uid="{00000000-0005-0000-0000-000016080000}"/>
    <cellStyle name="Note 2 2 5" xfId="676" xr:uid="{00000000-0005-0000-0000-000017080000}"/>
    <cellStyle name="Note 2 2 5 2" xfId="1304" xr:uid="{00000000-0005-0000-0000-000018080000}"/>
    <cellStyle name="Note 2 2 5 3" xfId="1932" xr:uid="{00000000-0005-0000-0000-000019080000}"/>
    <cellStyle name="Note 2 2 6" xfId="990" xr:uid="{00000000-0005-0000-0000-00001A080000}"/>
    <cellStyle name="Note 2 2 7" xfId="1618" xr:uid="{00000000-0005-0000-0000-00001B080000}"/>
    <cellStyle name="Note 2 2 8" xfId="362" xr:uid="{00000000-0005-0000-0000-00001C080000}"/>
    <cellStyle name="Note 2 3" xfId="144" xr:uid="{00000000-0005-0000-0000-00001D080000}"/>
    <cellStyle name="Note 2 3 2" xfId="288" xr:uid="{00000000-0005-0000-0000-00001E080000}"/>
    <cellStyle name="Note 2 3 2 2" xfId="889" xr:uid="{00000000-0005-0000-0000-00001F080000}"/>
    <cellStyle name="Note 2 3 2 2 2" xfId="1517" xr:uid="{00000000-0005-0000-0000-000020080000}"/>
    <cellStyle name="Note 2 3 2 2 3" xfId="2145" xr:uid="{00000000-0005-0000-0000-000021080000}"/>
    <cellStyle name="Note 2 3 2 3" xfId="1203" xr:uid="{00000000-0005-0000-0000-000022080000}"/>
    <cellStyle name="Note 2 3 2 4" xfId="1831" xr:uid="{00000000-0005-0000-0000-000023080000}"/>
    <cellStyle name="Note 2 3 2 5" xfId="575" xr:uid="{00000000-0005-0000-0000-000024080000}"/>
    <cellStyle name="Note 2 3 3" xfId="746" xr:uid="{00000000-0005-0000-0000-000025080000}"/>
    <cellStyle name="Note 2 3 3 2" xfId="1374" xr:uid="{00000000-0005-0000-0000-000026080000}"/>
    <cellStyle name="Note 2 3 3 3" xfId="2002" xr:uid="{00000000-0005-0000-0000-000027080000}"/>
    <cellStyle name="Note 2 3 4" xfId="1060" xr:uid="{00000000-0005-0000-0000-000028080000}"/>
    <cellStyle name="Note 2 3 5" xfId="1688" xr:uid="{00000000-0005-0000-0000-000029080000}"/>
    <cellStyle name="Note 2 3 6" xfId="432" xr:uid="{00000000-0005-0000-0000-00002A080000}"/>
    <cellStyle name="Note 2 4" xfId="198" xr:uid="{00000000-0005-0000-0000-00002B080000}"/>
    <cellStyle name="Note 2 4 2" xfId="799" xr:uid="{00000000-0005-0000-0000-00002C080000}"/>
    <cellStyle name="Note 2 4 2 2" xfId="1427" xr:uid="{00000000-0005-0000-0000-00002D080000}"/>
    <cellStyle name="Note 2 4 2 3" xfId="2055" xr:uid="{00000000-0005-0000-0000-00002E080000}"/>
    <cellStyle name="Note 2 4 3" xfId="1113" xr:uid="{00000000-0005-0000-0000-00002F080000}"/>
    <cellStyle name="Note 2 4 4" xfId="1741" xr:uid="{00000000-0005-0000-0000-000030080000}"/>
    <cellStyle name="Note 2 4 5" xfId="485" xr:uid="{00000000-0005-0000-0000-000031080000}"/>
    <cellStyle name="Note 2 5" xfId="660" xr:uid="{00000000-0005-0000-0000-000032080000}"/>
    <cellStyle name="Note 2 5 2" xfId="1288" xr:uid="{00000000-0005-0000-0000-000033080000}"/>
    <cellStyle name="Note 2 5 3" xfId="1916" xr:uid="{00000000-0005-0000-0000-000034080000}"/>
    <cellStyle name="Note 2 6" xfId="974" xr:uid="{00000000-0005-0000-0000-000035080000}"/>
    <cellStyle name="Note 2 7" xfId="1602" xr:uid="{00000000-0005-0000-0000-000036080000}"/>
    <cellStyle name="Note 2 8" xfId="346" xr:uid="{00000000-0005-0000-0000-000037080000}"/>
    <cellStyle name="Note 3" xfId="56" xr:uid="{00000000-0005-0000-0000-000038080000}"/>
    <cellStyle name="Note 3 2" xfId="179" xr:uid="{00000000-0005-0000-0000-000039080000}"/>
    <cellStyle name="Note 3 2 2" xfId="322" xr:uid="{00000000-0005-0000-0000-00003A080000}"/>
    <cellStyle name="Note 3 2 2 2" xfId="923" xr:uid="{00000000-0005-0000-0000-00003B080000}"/>
    <cellStyle name="Note 3 2 2 2 2" xfId="1551" xr:uid="{00000000-0005-0000-0000-00003C080000}"/>
    <cellStyle name="Note 3 2 2 2 3" xfId="2179" xr:uid="{00000000-0005-0000-0000-00003D080000}"/>
    <cellStyle name="Note 3 2 2 3" xfId="1237" xr:uid="{00000000-0005-0000-0000-00003E080000}"/>
    <cellStyle name="Note 3 2 2 4" xfId="1865" xr:uid="{00000000-0005-0000-0000-00003F080000}"/>
    <cellStyle name="Note 3 2 2 5" xfId="609" xr:uid="{00000000-0005-0000-0000-000040080000}"/>
    <cellStyle name="Note 3 2 3" xfId="780" xr:uid="{00000000-0005-0000-0000-000041080000}"/>
    <cellStyle name="Note 3 2 3 2" xfId="1408" xr:uid="{00000000-0005-0000-0000-000042080000}"/>
    <cellStyle name="Note 3 2 3 3" xfId="2036" xr:uid="{00000000-0005-0000-0000-000043080000}"/>
    <cellStyle name="Note 3 2 4" xfId="1094" xr:uid="{00000000-0005-0000-0000-000044080000}"/>
    <cellStyle name="Note 3 2 5" xfId="1722" xr:uid="{00000000-0005-0000-0000-000045080000}"/>
    <cellStyle name="Note 3 2 6" xfId="466" xr:uid="{00000000-0005-0000-0000-000046080000}"/>
    <cellStyle name="Note 3 3" xfId="178" xr:uid="{00000000-0005-0000-0000-000047080000}"/>
    <cellStyle name="Note 3 3 2" xfId="321" xr:uid="{00000000-0005-0000-0000-000048080000}"/>
    <cellStyle name="Note 3 3 2 2" xfId="922" xr:uid="{00000000-0005-0000-0000-000049080000}"/>
    <cellStyle name="Note 3 3 2 2 2" xfId="1550" xr:uid="{00000000-0005-0000-0000-00004A080000}"/>
    <cellStyle name="Note 3 3 2 2 3" xfId="2178" xr:uid="{00000000-0005-0000-0000-00004B080000}"/>
    <cellStyle name="Note 3 3 2 3" xfId="1236" xr:uid="{00000000-0005-0000-0000-00004C080000}"/>
    <cellStyle name="Note 3 3 2 4" xfId="1864" xr:uid="{00000000-0005-0000-0000-00004D080000}"/>
    <cellStyle name="Note 3 3 2 5" xfId="608" xr:uid="{00000000-0005-0000-0000-00004E080000}"/>
    <cellStyle name="Note 3 3 3" xfId="779" xr:uid="{00000000-0005-0000-0000-00004F080000}"/>
    <cellStyle name="Note 3 3 3 2" xfId="1407" xr:uid="{00000000-0005-0000-0000-000050080000}"/>
    <cellStyle name="Note 3 3 3 3" xfId="2035" xr:uid="{00000000-0005-0000-0000-000051080000}"/>
    <cellStyle name="Note 3 3 4" xfId="1093" xr:uid="{00000000-0005-0000-0000-000052080000}"/>
    <cellStyle name="Note 3 3 5" xfId="1721" xr:uid="{00000000-0005-0000-0000-000053080000}"/>
    <cellStyle name="Note 3 3 6" xfId="465" xr:uid="{00000000-0005-0000-0000-000054080000}"/>
    <cellStyle name="Note 3 4" xfId="200" xr:uid="{00000000-0005-0000-0000-000055080000}"/>
    <cellStyle name="Note 3 4 2" xfId="801" xr:uid="{00000000-0005-0000-0000-000056080000}"/>
    <cellStyle name="Note 3 4 2 2" xfId="1429" xr:uid="{00000000-0005-0000-0000-000057080000}"/>
    <cellStyle name="Note 3 4 2 3" xfId="2057" xr:uid="{00000000-0005-0000-0000-000058080000}"/>
    <cellStyle name="Note 3 4 3" xfId="1115" xr:uid="{00000000-0005-0000-0000-000059080000}"/>
    <cellStyle name="Note 3 4 4" xfId="1743" xr:uid="{00000000-0005-0000-0000-00005A080000}"/>
    <cellStyle name="Note 3 4 5" xfId="487" xr:uid="{00000000-0005-0000-0000-00005B080000}"/>
    <cellStyle name="Note 3 5" xfId="661" xr:uid="{00000000-0005-0000-0000-00005C080000}"/>
    <cellStyle name="Note 3 5 2" xfId="1289" xr:uid="{00000000-0005-0000-0000-00005D080000}"/>
    <cellStyle name="Note 3 5 3" xfId="1917" xr:uid="{00000000-0005-0000-0000-00005E080000}"/>
    <cellStyle name="Note 3 6" xfId="975" xr:uid="{00000000-0005-0000-0000-00005F080000}"/>
    <cellStyle name="Note 3 7" xfId="1603" xr:uid="{00000000-0005-0000-0000-000060080000}"/>
    <cellStyle name="Note 3 8" xfId="347" xr:uid="{00000000-0005-0000-0000-000061080000}"/>
    <cellStyle name="Note 4" xfId="74" xr:uid="{00000000-0005-0000-0000-000062080000}"/>
    <cellStyle name="Note 4 2" xfId="181" xr:uid="{00000000-0005-0000-0000-000063080000}"/>
    <cellStyle name="Note 4 2 2" xfId="324" xr:uid="{00000000-0005-0000-0000-000064080000}"/>
    <cellStyle name="Note 4 2 2 2" xfId="925" xr:uid="{00000000-0005-0000-0000-000065080000}"/>
    <cellStyle name="Note 4 2 2 2 2" xfId="1553" xr:uid="{00000000-0005-0000-0000-000066080000}"/>
    <cellStyle name="Note 4 2 2 2 3" xfId="2181" xr:uid="{00000000-0005-0000-0000-000067080000}"/>
    <cellStyle name="Note 4 2 2 3" xfId="1239" xr:uid="{00000000-0005-0000-0000-000068080000}"/>
    <cellStyle name="Note 4 2 2 4" xfId="1867" xr:uid="{00000000-0005-0000-0000-000069080000}"/>
    <cellStyle name="Note 4 2 2 5" xfId="611" xr:uid="{00000000-0005-0000-0000-00006A080000}"/>
    <cellStyle name="Note 4 2 3" xfId="782" xr:uid="{00000000-0005-0000-0000-00006B080000}"/>
    <cellStyle name="Note 4 2 3 2" xfId="1410" xr:uid="{00000000-0005-0000-0000-00006C080000}"/>
    <cellStyle name="Note 4 2 3 3" xfId="2038" xr:uid="{00000000-0005-0000-0000-00006D080000}"/>
    <cellStyle name="Note 4 2 4" xfId="1096" xr:uid="{00000000-0005-0000-0000-00006E080000}"/>
    <cellStyle name="Note 4 2 5" xfId="1724" xr:uid="{00000000-0005-0000-0000-00006F080000}"/>
    <cellStyle name="Note 4 2 6" xfId="468" xr:uid="{00000000-0005-0000-0000-000070080000}"/>
    <cellStyle name="Note 4 3" xfId="180" xr:uid="{00000000-0005-0000-0000-000071080000}"/>
    <cellStyle name="Note 4 3 2" xfId="323" xr:uid="{00000000-0005-0000-0000-000072080000}"/>
    <cellStyle name="Note 4 3 2 2" xfId="924" xr:uid="{00000000-0005-0000-0000-000073080000}"/>
    <cellStyle name="Note 4 3 2 2 2" xfId="1552" xr:uid="{00000000-0005-0000-0000-000074080000}"/>
    <cellStyle name="Note 4 3 2 2 3" xfId="2180" xr:uid="{00000000-0005-0000-0000-000075080000}"/>
    <cellStyle name="Note 4 3 2 3" xfId="1238" xr:uid="{00000000-0005-0000-0000-000076080000}"/>
    <cellStyle name="Note 4 3 2 4" xfId="1866" xr:uid="{00000000-0005-0000-0000-000077080000}"/>
    <cellStyle name="Note 4 3 2 5" xfId="610" xr:uid="{00000000-0005-0000-0000-000078080000}"/>
    <cellStyle name="Note 4 3 3" xfId="781" xr:uid="{00000000-0005-0000-0000-000079080000}"/>
    <cellStyle name="Note 4 3 3 2" xfId="1409" xr:uid="{00000000-0005-0000-0000-00007A080000}"/>
    <cellStyle name="Note 4 3 3 3" xfId="2037" xr:uid="{00000000-0005-0000-0000-00007B080000}"/>
    <cellStyle name="Note 4 3 4" xfId="1095" xr:uid="{00000000-0005-0000-0000-00007C080000}"/>
    <cellStyle name="Note 4 3 5" xfId="1723" xr:uid="{00000000-0005-0000-0000-00007D080000}"/>
    <cellStyle name="Note 4 3 6" xfId="467" xr:uid="{00000000-0005-0000-0000-00007E080000}"/>
    <cellStyle name="Note 4 4" xfId="218" xr:uid="{00000000-0005-0000-0000-00007F080000}"/>
    <cellStyle name="Note 4 4 2" xfId="819" xr:uid="{00000000-0005-0000-0000-000080080000}"/>
    <cellStyle name="Note 4 4 2 2" xfId="1447" xr:uid="{00000000-0005-0000-0000-000081080000}"/>
    <cellStyle name="Note 4 4 2 3" xfId="2075" xr:uid="{00000000-0005-0000-0000-000082080000}"/>
    <cellStyle name="Note 4 4 3" xfId="1133" xr:uid="{00000000-0005-0000-0000-000083080000}"/>
    <cellStyle name="Note 4 4 4" xfId="1761" xr:uid="{00000000-0005-0000-0000-000084080000}"/>
    <cellStyle name="Note 4 4 5" xfId="505" xr:uid="{00000000-0005-0000-0000-000085080000}"/>
    <cellStyle name="Note 4 5" xfId="677" xr:uid="{00000000-0005-0000-0000-000086080000}"/>
    <cellStyle name="Note 4 5 2" xfId="1305" xr:uid="{00000000-0005-0000-0000-000087080000}"/>
    <cellStyle name="Note 4 5 3" xfId="1933" xr:uid="{00000000-0005-0000-0000-000088080000}"/>
    <cellStyle name="Note 4 6" xfId="991" xr:uid="{00000000-0005-0000-0000-000089080000}"/>
    <cellStyle name="Note 4 7" xfId="1619" xr:uid="{00000000-0005-0000-0000-00008A080000}"/>
    <cellStyle name="Note 4 8" xfId="363" xr:uid="{00000000-0005-0000-0000-00008B080000}"/>
    <cellStyle name="Note 5" xfId="88" xr:uid="{00000000-0005-0000-0000-00008C080000}"/>
    <cellStyle name="Note 5 2" xfId="232" xr:uid="{00000000-0005-0000-0000-00008D080000}"/>
    <cellStyle name="Note 5 2 2" xfId="833" xr:uid="{00000000-0005-0000-0000-00008E080000}"/>
    <cellStyle name="Note 5 2 2 2" xfId="1461" xr:uid="{00000000-0005-0000-0000-00008F080000}"/>
    <cellStyle name="Note 5 2 2 3" xfId="2089" xr:uid="{00000000-0005-0000-0000-000090080000}"/>
    <cellStyle name="Note 5 2 3" xfId="1147" xr:uid="{00000000-0005-0000-0000-000091080000}"/>
    <cellStyle name="Note 5 2 4" xfId="1775" xr:uid="{00000000-0005-0000-0000-000092080000}"/>
    <cellStyle name="Note 5 2 5" xfId="519" xr:uid="{00000000-0005-0000-0000-000093080000}"/>
    <cellStyle name="Note 5 3" xfId="690" xr:uid="{00000000-0005-0000-0000-000094080000}"/>
    <cellStyle name="Note 5 3 2" xfId="1318" xr:uid="{00000000-0005-0000-0000-000095080000}"/>
    <cellStyle name="Note 5 3 3" xfId="1946" xr:uid="{00000000-0005-0000-0000-000096080000}"/>
    <cellStyle name="Note 5 4" xfId="1004" xr:uid="{00000000-0005-0000-0000-000097080000}"/>
    <cellStyle name="Note 5 5" xfId="1632" xr:uid="{00000000-0005-0000-0000-000098080000}"/>
    <cellStyle name="Note 5 6" xfId="376" xr:uid="{00000000-0005-0000-0000-000099080000}"/>
    <cellStyle name="Note 6" xfId="626" xr:uid="{00000000-0005-0000-0000-00009A080000}"/>
    <cellStyle name="Note 6 2" xfId="940" xr:uid="{00000000-0005-0000-0000-00009B080000}"/>
    <cellStyle name="Note 6 2 2" xfId="1568" xr:uid="{00000000-0005-0000-0000-00009C080000}"/>
    <cellStyle name="Note 6 2 3" xfId="2196" xr:uid="{00000000-0005-0000-0000-00009D080000}"/>
    <cellStyle name="Note 6 3" xfId="1254" xr:uid="{00000000-0005-0000-0000-00009E080000}"/>
    <cellStyle name="Note 6 4" xfId="1882" xr:uid="{00000000-0005-0000-0000-00009F080000}"/>
    <cellStyle name="Note 7" xfId="628" xr:uid="{00000000-0005-0000-0000-0000A0080000}"/>
    <cellStyle name="Note 7 2" xfId="942" xr:uid="{00000000-0005-0000-0000-0000A1080000}"/>
    <cellStyle name="Note 7 2 2" xfId="1570" xr:uid="{00000000-0005-0000-0000-0000A2080000}"/>
    <cellStyle name="Note 7 2 3" xfId="2198" xr:uid="{00000000-0005-0000-0000-0000A3080000}"/>
    <cellStyle name="Note 7 3" xfId="1256" xr:uid="{00000000-0005-0000-0000-0000A4080000}"/>
    <cellStyle name="Note 7 4" xfId="1884" xr:uid="{00000000-0005-0000-0000-0000A5080000}"/>
    <cellStyle name="Output" xfId="15" builtinId="21" customBuiltin="1"/>
    <cellStyle name="Percent 2" xfId="3" xr:uid="{00000000-0005-0000-0000-0000A7080000}"/>
    <cellStyle name="Percent 3" xfId="2219" xr:uid="{00000000-0005-0000-0000-0000A8080000}"/>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colors>
    <mruColors>
      <color rgb="FF3333FF"/>
      <color rgb="FF6666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mailto:jgordon@englefieldoil.com" TargetMode="External"/><Relationship Id="rId13" Type="http://schemas.openxmlformats.org/officeDocument/2006/relationships/hyperlink" Target="mailto:Jonathan.J.Pickering@usps.gov" TargetMode="External"/><Relationship Id="rId18" Type="http://schemas.openxmlformats.org/officeDocument/2006/relationships/hyperlink" Target="mailto:babayliff@columbus.gov" TargetMode="External"/><Relationship Id="rId3" Type="http://schemas.openxmlformats.org/officeDocument/2006/relationships/hyperlink" Target="mailto:Mdrennen@co.lucas.oh.us" TargetMode="External"/><Relationship Id="rId21" Type="http://schemas.openxmlformats.org/officeDocument/2006/relationships/printerSettings" Target="../printerSettings/printerSettings2.bin"/><Relationship Id="rId7" Type="http://schemas.openxmlformats.org/officeDocument/2006/relationships/hyperlink" Target="mailto:norman.trowbridge@covestro" TargetMode="External"/><Relationship Id="rId12" Type="http://schemas.openxmlformats.org/officeDocument/2006/relationships/hyperlink" Target="mailto:stazzone1@osu.edu" TargetMode="External"/><Relationship Id="rId17" Type="http://schemas.openxmlformats.org/officeDocument/2006/relationships/hyperlink" Target="mailto:sahaupricht@columbus.gov" TargetMode="External"/><Relationship Id="rId2" Type="http://schemas.openxmlformats.org/officeDocument/2006/relationships/hyperlink" Target="mailto:howard.hillard@utoledo.edu" TargetMode="External"/><Relationship Id="rId16" Type="http://schemas.openxmlformats.org/officeDocument/2006/relationships/hyperlink" Target="mailto:ryan.noll@dot.ohio.gov" TargetMode="External"/><Relationship Id="rId20" Type="http://schemas.openxmlformats.org/officeDocument/2006/relationships/hyperlink" Target="mailto:steve.stadler@cbre.com" TargetMode="External"/><Relationship Id="rId1" Type="http://schemas.openxmlformats.org/officeDocument/2006/relationships/hyperlink" Target="mailto:mhester@bgsu.edu" TargetMode="External"/><Relationship Id="rId6" Type="http://schemas.openxmlformats.org/officeDocument/2006/relationships/hyperlink" Target="mailto:mark.phair.ext@siemens.com" TargetMode="External"/><Relationship Id="rId11" Type="http://schemas.openxmlformats.org/officeDocument/2006/relationships/hyperlink" Target="mailto:elschoppelrei@dps.ohio.gov" TargetMode="External"/><Relationship Id="rId5" Type="http://schemas.openxmlformats.org/officeDocument/2006/relationships/hyperlink" Target="mailto:jmoore@interplastic.com" TargetMode="External"/><Relationship Id="rId15" Type="http://schemas.openxmlformats.org/officeDocument/2006/relationships/hyperlink" Target="mailto:thershberger@osgoodbank.com" TargetMode="External"/><Relationship Id="rId10" Type="http://schemas.openxmlformats.org/officeDocument/2006/relationships/hyperlink" Target="mailto:sealvarez@columbus.gov" TargetMode="External"/><Relationship Id="rId19" Type="http://schemas.openxmlformats.org/officeDocument/2006/relationships/hyperlink" Target="mailto:bgibson@triadarchitects.com" TargetMode="External"/><Relationship Id="rId4" Type="http://schemas.openxmlformats.org/officeDocument/2006/relationships/hyperlink" Target="mailto:bob.montgomery@dot.ohio.gov" TargetMode="External"/><Relationship Id="rId9" Type="http://schemas.openxmlformats.org/officeDocument/2006/relationships/hyperlink" Target="mailto:frank@southgatecorporation.com" TargetMode="External"/><Relationship Id="rId14" Type="http://schemas.openxmlformats.org/officeDocument/2006/relationships/hyperlink" Target="mailto:jsweany@karlrohrer.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aron.koder@midwest-contracting.com" TargetMode="External"/><Relationship Id="rId13" Type="http://schemas.openxmlformats.org/officeDocument/2006/relationships/hyperlink" Target="mailto:christy.tarris@midwest-contracting.com" TargetMode="External"/><Relationship Id="rId18" Type="http://schemas.openxmlformats.org/officeDocument/2006/relationships/hyperlink" Target="mailto:sturner@robertsonconstruction.net" TargetMode="External"/><Relationship Id="rId26" Type="http://schemas.openxmlformats.org/officeDocument/2006/relationships/hyperlink" Target="mailto:dandues@weigandtdevelopment.com" TargetMode="External"/><Relationship Id="rId3" Type="http://schemas.openxmlformats.org/officeDocument/2006/relationships/hyperlink" Target="mailto:mattwillard@aaboos.com" TargetMode="External"/><Relationship Id="rId21" Type="http://schemas.openxmlformats.org/officeDocument/2006/relationships/hyperlink" Target="mailto:bmason@robertsonconstruction.net" TargetMode="External"/><Relationship Id="rId34" Type="http://schemas.openxmlformats.org/officeDocument/2006/relationships/hyperlink" Target="mailto:bill.morgan@2kgeneral.com" TargetMode="External"/><Relationship Id="rId7" Type="http://schemas.openxmlformats.org/officeDocument/2006/relationships/hyperlink" Target="mailto:jennyklocek@aaboos.com" TargetMode="External"/><Relationship Id="rId12" Type="http://schemas.openxmlformats.org/officeDocument/2006/relationships/hyperlink" Target="mailto:jennifer.koder@midwest-contracting.com" TargetMode="External"/><Relationship Id="rId17" Type="http://schemas.openxmlformats.org/officeDocument/2006/relationships/hyperlink" Target="mailto:adorans@robertsonconstruction.net" TargetMode="External"/><Relationship Id="rId25" Type="http://schemas.openxmlformats.org/officeDocument/2006/relationships/hyperlink" Target="mailto:m.setterlin@setterlin.com" TargetMode="External"/><Relationship Id="rId33" Type="http://schemas.openxmlformats.org/officeDocument/2006/relationships/hyperlink" Target="mailto:weigandt@weigandtrealestate.com" TargetMode="External"/><Relationship Id="rId38" Type="http://schemas.openxmlformats.org/officeDocument/2006/relationships/printerSettings" Target="../printerSettings/printerSettings3.bin"/><Relationship Id="rId2" Type="http://schemas.openxmlformats.org/officeDocument/2006/relationships/hyperlink" Target="mailto:johnwillson@aabos.com" TargetMode="External"/><Relationship Id="rId16" Type="http://schemas.openxmlformats.org/officeDocument/2006/relationships/hyperlink" Target="mailto:dougcarmack@perkinscarmack.com" TargetMode="External"/><Relationship Id="rId20" Type="http://schemas.openxmlformats.org/officeDocument/2006/relationships/hyperlink" Target="mailto:jhillberry@robertsonconstruction.net" TargetMode="External"/><Relationship Id="rId29" Type="http://schemas.openxmlformats.org/officeDocument/2006/relationships/hyperlink" Target="mailto:susandavis@weigandtdevelopment.com" TargetMode="External"/><Relationship Id="rId1" Type="http://schemas.openxmlformats.org/officeDocument/2006/relationships/hyperlink" Target="mailto:jimcousino@aaboos.com" TargetMode="External"/><Relationship Id="rId6" Type="http://schemas.openxmlformats.org/officeDocument/2006/relationships/hyperlink" Target="mailto:cherylkoeniger@aaboos.com" TargetMode="External"/><Relationship Id="rId11" Type="http://schemas.openxmlformats.org/officeDocument/2006/relationships/hyperlink" Target="mailto:adam.milhouse@midwest-contracting.com" TargetMode="External"/><Relationship Id="rId24" Type="http://schemas.openxmlformats.org/officeDocument/2006/relationships/hyperlink" Target="mailto:t.dunnagan@setterlin.com" TargetMode="External"/><Relationship Id="rId32" Type="http://schemas.openxmlformats.org/officeDocument/2006/relationships/hyperlink" Target="mailto:weigandt@weigandtdevelopment.com" TargetMode="External"/><Relationship Id="rId37" Type="http://schemas.openxmlformats.org/officeDocument/2006/relationships/hyperlink" Target="mailto:kristin.hill@2kgeneral.com" TargetMode="External"/><Relationship Id="rId5" Type="http://schemas.openxmlformats.org/officeDocument/2006/relationships/hyperlink" Target="mailto:larrynearhood@aaboos.com" TargetMode="External"/><Relationship Id="rId15" Type="http://schemas.openxmlformats.org/officeDocument/2006/relationships/hyperlink" Target="mailto:terryperkins@perkinscarmack.com" TargetMode="External"/><Relationship Id="rId23" Type="http://schemas.openxmlformats.org/officeDocument/2006/relationships/hyperlink" Target="mailto:t.ray@setterlin.com" TargetMode="External"/><Relationship Id="rId28" Type="http://schemas.openxmlformats.org/officeDocument/2006/relationships/hyperlink" Target="mailto:mattwerling@weigandtdevelopment.com" TargetMode="External"/><Relationship Id="rId36" Type="http://schemas.openxmlformats.org/officeDocument/2006/relationships/hyperlink" Target="mailto:andy.wyeth@2kgeneral.com" TargetMode="External"/><Relationship Id="rId10" Type="http://schemas.openxmlformats.org/officeDocument/2006/relationships/hyperlink" Target="mailto:marcus.price@midwest-contracting.com" TargetMode="External"/><Relationship Id="rId19" Type="http://schemas.openxmlformats.org/officeDocument/2006/relationships/hyperlink" Target="mailto:bbigler@robertsonconstruction.net" TargetMode="External"/><Relationship Id="rId31" Type="http://schemas.openxmlformats.org/officeDocument/2006/relationships/hyperlink" Target="mailto:deankemper@weigandtdevelopment.com" TargetMode="External"/><Relationship Id="rId4" Type="http://schemas.openxmlformats.org/officeDocument/2006/relationships/hyperlink" Target="mailto:danprice@aaboos.com" TargetMode="External"/><Relationship Id="rId9" Type="http://schemas.openxmlformats.org/officeDocument/2006/relationships/hyperlink" Target="mailto:ruben.fuerst@midwest-contracting.com" TargetMode="External"/><Relationship Id="rId14" Type="http://schemas.openxmlformats.org/officeDocument/2006/relationships/hyperlink" Target="mailto:zackkuper@perkinscarmack.com" TargetMode="External"/><Relationship Id="rId22" Type="http://schemas.openxmlformats.org/officeDocument/2006/relationships/hyperlink" Target="mailto:r.martine@setterlin.com" TargetMode="External"/><Relationship Id="rId27" Type="http://schemas.openxmlformats.org/officeDocument/2006/relationships/hyperlink" Target="mailto:isaachoying@weigandtdevelopment.com" TargetMode="External"/><Relationship Id="rId30" Type="http://schemas.openxmlformats.org/officeDocument/2006/relationships/hyperlink" Target="mailto:angelatimmerman@weigandtdevelopment.com" TargetMode="External"/><Relationship Id="rId35" Type="http://schemas.openxmlformats.org/officeDocument/2006/relationships/hyperlink" Target="mailto:lou.griffith@2kgenera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54B98-9D67-43B8-B48B-16A11FB7DE7F}">
  <dimension ref="A1:F70"/>
  <sheetViews>
    <sheetView tabSelected="1" workbookViewId="0">
      <selection activeCell="C63" sqref="C63"/>
    </sheetView>
  </sheetViews>
  <sheetFormatPr defaultRowHeight="12.5" x14ac:dyDescent="0.25"/>
  <cols>
    <col min="1" max="1" width="28.1796875" style="69" bestFit="1" customWidth="1"/>
    <col min="2" max="2" width="28.1796875" customWidth="1"/>
    <col min="3" max="3" width="30.81640625" bestFit="1" customWidth="1"/>
    <col min="4" max="4" width="10" customWidth="1"/>
    <col min="5" max="5" width="9.81640625" customWidth="1"/>
    <col min="6" max="7" width="10" bestFit="1" customWidth="1"/>
    <col min="257" max="257" width="28.1796875" bestFit="1" customWidth="1"/>
    <col min="258" max="259" width="28.1796875" customWidth="1"/>
    <col min="260" max="260" width="10" customWidth="1"/>
    <col min="261" max="261" width="9.81640625" customWidth="1"/>
    <col min="262" max="263" width="10" bestFit="1" customWidth="1"/>
    <col min="513" max="513" width="28.1796875" bestFit="1" customWidth="1"/>
    <col min="514" max="515" width="28.1796875" customWidth="1"/>
    <col min="516" max="516" width="10" customWidth="1"/>
    <col min="517" max="517" width="9.81640625" customWidth="1"/>
    <col min="518" max="519" width="10" bestFit="1" customWidth="1"/>
    <col min="769" max="769" width="28.1796875" bestFit="1" customWidth="1"/>
    <col min="770" max="771" width="28.1796875" customWidth="1"/>
    <col min="772" max="772" width="10" customWidth="1"/>
    <col min="773" max="773" width="9.81640625" customWidth="1"/>
    <col min="774" max="775" width="10" bestFit="1" customWidth="1"/>
    <col min="1025" max="1025" width="28.1796875" bestFit="1" customWidth="1"/>
    <col min="1026" max="1027" width="28.1796875" customWidth="1"/>
    <col min="1028" max="1028" width="10" customWidth="1"/>
    <col min="1029" max="1029" width="9.81640625" customWidth="1"/>
    <col min="1030" max="1031" width="10" bestFit="1" customWidth="1"/>
    <col min="1281" max="1281" width="28.1796875" bestFit="1" customWidth="1"/>
    <col min="1282" max="1283" width="28.1796875" customWidth="1"/>
    <col min="1284" max="1284" width="10" customWidth="1"/>
    <col min="1285" max="1285" width="9.81640625" customWidth="1"/>
    <col min="1286" max="1287" width="10" bestFit="1" customWidth="1"/>
    <col min="1537" max="1537" width="28.1796875" bestFit="1" customWidth="1"/>
    <col min="1538" max="1539" width="28.1796875" customWidth="1"/>
    <col min="1540" max="1540" width="10" customWidth="1"/>
    <col min="1541" max="1541" width="9.81640625" customWidth="1"/>
    <col min="1542" max="1543" width="10" bestFit="1" customWidth="1"/>
    <col min="1793" max="1793" width="28.1796875" bestFit="1" customWidth="1"/>
    <col min="1794" max="1795" width="28.1796875" customWidth="1"/>
    <col min="1796" max="1796" width="10" customWidth="1"/>
    <col min="1797" max="1797" width="9.81640625" customWidth="1"/>
    <col min="1798" max="1799" width="10" bestFit="1" customWidth="1"/>
    <col min="2049" max="2049" width="28.1796875" bestFit="1" customWidth="1"/>
    <col min="2050" max="2051" width="28.1796875" customWidth="1"/>
    <col min="2052" max="2052" width="10" customWidth="1"/>
    <col min="2053" max="2053" width="9.81640625" customWidth="1"/>
    <col min="2054" max="2055" width="10" bestFit="1" customWidth="1"/>
    <col min="2305" max="2305" width="28.1796875" bestFit="1" customWidth="1"/>
    <col min="2306" max="2307" width="28.1796875" customWidth="1"/>
    <col min="2308" max="2308" width="10" customWidth="1"/>
    <col min="2309" max="2309" width="9.81640625" customWidth="1"/>
    <col min="2310" max="2311" width="10" bestFit="1" customWidth="1"/>
    <col min="2561" max="2561" width="28.1796875" bestFit="1" customWidth="1"/>
    <col min="2562" max="2563" width="28.1796875" customWidth="1"/>
    <col min="2564" max="2564" width="10" customWidth="1"/>
    <col min="2565" max="2565" width="9.81640625" customWidth="1"/>
    <col min="2566" max="2567" width="10" bestFit="1" customWidth="1"/>
    <col min="2817" max="2817" width="28.1796875" bestFit="1" customWidth="1"/>
    <col min="2818" max="2819" width="28.1796875" customWidth="1"/>
    <col min="2820" max="2820" width="10" customWidth="1"/>
    <col min="2821" max="2821" width="9.81640625" customWidth="1"/>
    <col min="2822" max="2823" width="10" bestFit="1" customWidth="1"/>
    <col min="3073" max="3073" width="28.1796875" bestFit="1" customWidth="1"/>
    <col min="3074" max="3075" width="28.1796875" customWidth="1"/>
    <col min="3076" max="3076" width="10" customWidth="1"/>
    <col min="3077" max="3077" width="9.81640625" customWidth="1"/>
    <col min="3078" max="3079" width="10" bestFit="1" customWidth="1"/>
    <col min="3329" max="3329" width="28.1796875" bestFit="1" customWidth="1"/>
    <col min="3330" max="3331" width="28.1796875" customWidth="1"/>
    <col min="3332" max="3332" width="10" customWidth="1"/>
    <col min="3333" max="3333" width="9.81640625" customWidth="1"/>
    <col min="3334" max="3335" width="10" bestFit="1" customWidth="1"/>
    <col min="3585" max="3585" width="28.1796875" bestFit="1" customWidth="1"/>
    <col min="3586" max="3587" width="28.1796875" customWidth="1"/>
    <col min="3588" max="3588" width="10" customWidth="1"/>
    <col min="3589" max="3589" width="9.81640625" customWidth="1"/>
    <col min="3590" max="3591" width="10" bestFit="1" customWidth="1"/>
    <col min="3841" max="3841" width="28.1796875" bestFit="1" customWidth="1"/>
    <col min="3842" max="3843" width="28.1796875" customWidth="1"/>
    <col min="3844" max="3844" width="10" customWidth="1"/>
    <col min="3845" max="3845" width="9.81640625" customWidth="1"/>
    <col min="3846" max="3847" width="10" bestFit="1" customWidth="1"/>
    <col min="4097" max="4097" width="28.1796875" bestFit="1" customWidth="1"/>
    <col min="4098" max="4099" width="28.1796875" customWidth="1"/>
    <col min="4100" max="4100" width="10" customWidth="1"/>
    <col min="4101" max="4101" width="9.81640625" customWidth="1"/>
    <col min="4102" max="4103" width="10" bestFit="1" customWidth="1"/>
    <col min="4353" max="4353" width="28.1796875" bestFit="1" customWidth="1"/>
    <col min="4354" max="4355" width="28.1796875" customWidth="1"/>
    <col min="4356" max="4356" width="10" customWidth="1"/>
    <col min="4357" max="4357" width="9.81640625" customWidth="1"/>
    <col min="4358" max="4359" width="10" bestFit="1" customWidth="1"/>
    <col min="4609" max="4609" width="28.1796875" bestFit="1" customWidth="1"/>
    <col min="4610" max="4611" width="28.1796875" customWidth="1"/>
    <col min="4612" max="4612" width="10" customWidth="1"/>
    <col min="4613" max="4613" width="9.81640625" customWidth="1"/>
    <col min="4614" max="4615" width="10" bestFit="1" customWidth="1"/>
    <col min="4865" max="4865" width="28.1796875" bestFit="1" customWidth="1"/>
    <col min="4866" max="4867" width="28.1796875" customWidth="1"/>
    <col min="4868" max="4868" width="10" customWidth="1"/>
    <col min="4869" max="4869" width="9.81640625" customWidth="1"/>
    <col min="4870" max="4871" width="10" bestFit="1" customWidth="1"/>
    <col min="5121" max="5121" width="28.1796875" bestFit="1" customWidth="1"/>
    <col min="5122" max="5123" width="28.1796875" customWidth="1"/>
    <col min="5124" max="5124" width="10" customWidth="1"/>
    <col min="5125" max="5125" width="9.81640625" customWidth="1"/>
    <col min="5126" max="5127" width="10" bestFit="1" customWidth="1"/>
    <col min="5377" max="5377" width="28.1796875" bestFit="1" customWidth="1"/>
    <col min="5378" max="5379" width="28.1796875" customWidth="1"/>
    <col min="5380" max="5380" width="10" customWidth="1"/>
    <col min="5381" max="5381" width="9.81640625" customWidth="1"/>
    <col min="5382" max="5383" width="10" bestFit="1" customWidth="1"/>
    <col min="5633" max="5633" width="28.1796875" bestFit="1" customWidth="1"/>
    <col min="5634" max="5635" width="28.1796875" customWidth="1"/>
    <col min="5636" max="5636" width="10" customWidth="1"/>
    <col min="5637" max="5637" width="9.81640625" customWidth="1"/>
    <col min="5638" max="5639" width="10" bestFit="1" customWidth="1"/>
    <col min="5889" max="5889" width="28.1796875" bestFit="1" customWidth="1"/>
    <col min="5890" max="5891" width="28.1796875" customWidth="1"/>
    <col min="5892" max="5892" width="10" customWidth="1"/>
    <col min="5893" max="5893" width="9.81640625" customWidth="1"/>
    <col min="5894" max="5895" width="10" bestFit="1" customWidth="1"/>
    <col min="6145" max="6145" width="28.1796875" bestFit="1" customWidth="1"/>
    <col min="6146" max="6147" width="28.1796875" customWidth="1"/>
    <col min="6148" max="6148" width="10" customWidth="1"/>
    <col min="6149" max="6149" width="9.81640625" customWidth="1"/>
    <col min="6150" max="6151" width="10" bestFit="1" customWidth="1"/>
    <col min="6401" max="6401" width="28.1796875" bestFit="1" customWidth="1"/>
    <col min="6402" max="6403" width="28.1796875" customWidth="1"/>
    <col min="6404" max="6404" width="10" customWidth="1"/>
    <col min="6405" max="6405" width="9.81640625" customWidth="1"/>
    <col min="6406" max="6407" width="10" bestFit="1" customWidth="1"/>
    <col min="6657" max="6657" width="28.1796875" bestFit="1" customWidth="1"/>
    <col min="6658" max="6659" width="28.1796875" customWidth="1"/>
    <col min="6660" max="6660" width="10" customWidth="1"/>
    <col min="6661" max="6661" width="9.81640625" customWidth="1"/>
    <col min="6662" max="6663" width="10" bestFit="1" customWidth="1"/>
    <col min="6913" max="6913" width="28.1796875" bestFit="1" customWidth="1"/>
    <col min="6914" max="6915" width="28.1796875" customWidth="1"/>
    <col min="6916" max="6916" width="10" customWidth="1"/>
    <col min="6917" max="6917" width="9.81640625" customWidth="1"/>
    <col min="6918" max="6919" width="10" bestFit="1" customWidth="1"/>
    <col min="7169" max="7169" width="28.1796875" bestFit="1" customWidth="1"/>
    <col min="7170" max="7171" width="28.1796875" customWidth="1"/>
    <col min="7172" max="7172" width="10" customWidth="1"/>
    <col min="7173" max="7173" width="9.81640625" customWidth="1"/>
    <col min="7174" max="7175" width="10" bestFit="1" customWidth="1"/>
    <col min="7425" max="7425" width="28.1796875" bestFit="1" customWidth="1"/>
    <col min="7426" max="7427" width="28.1796875" customWidth="1"/>
    <col min="7428" max="7428" width="10" customWidth="1"/>
    <col min="7429" max="7429" width="9.81640625" customWidth="1"/>
    <col min="7430" max="7431" width="10" bestFit="1" customWidth="1"/>
    <col min="7681" max="7681" width="28.1796875" bestFit="1" customWidth="1"/>
    <col min="7682" max="7683" width="28.1796875" customWidth="1"/>
    <col min="7684" max="7684" width="10" customWidth="1"/>
    <col min="7685" max="7685" width="9.81640625" customWidth="1"/>
    <col min="7686" max="7687" width="10" bestFit="1" customWidth="1"/>
    <col min="7937" max="7937" width="28.1796875" bestFit="1" customWidth="1"/>
    <col min="7938" max="7939" width="28.1796875" customWidth="1"/>
    <col min="7940" max="7940" width="10" customWidth="1"/>
    <col min="7941" max="7941" width="9.81640625" customWidth="1"/>
    <col min="7942" max="7943" width="10" bestFit="1" customWidth="1"/>
    <col min="8193" max="8193" width="28.1796875" bestFit="1" customWidth="1"/>
    <col min="8194" max="8195" width="28.1796875" customWidth="1"/>
    <col min="8196" max="8196" width="10" customWidth="1"/>
    <col min="8197" max="8197" width="9.81640625" customWidth="1"/>
    <col min="8198" max="8199" width="10" bestFit="1" customWidth="1"/>
    <col min="8449" max="8449" width="28.1796875" bestFit="1" customWidth="1"/>
    <col min="8450" max="8451" width="28.1796875" customWidth="1"/>
    <col min="8452" max="8452" width="10" customWidth="1"/>
    <col min="8453" max="8453" width="9.81640625" customWidth="1"/>
    <col min="8454" max="8455" width="10" bestFit="1" customWidth="1"/>
    <col min="8705" max="8705" width="28.1796875" bestFit="1" customWidth="1"/>
    <col min="8706" max="8707" width="28.1796875" customWidth="1"/>
    <col min="8708" max="8708" width="10" customWidth="1"/>
    <col min="8709" max="8709" width="9.81640625" customWidth="1"/>
    <col min="8710" max="8711" width="10" bestFit="1" customWidth="1"/>
    <col min="8961" max="8961" width="28.1796875" bestFit="1" customWidth="1"/>
    <col min="8962" max="8963" width="28.1796875" customWidth="1"/>
    <col min="8964" max="8964" width="10" customWidth="1"/>
    <col min="8965" max="8965" width="9.81640625" customWidth="1"/>
    <col min="8966" max="8967" width="10" bestFit="1" customWidth="1"/>
    <col min="9217" max="9217" width="28.1796875" bestFit="1" customWidth="1"/>
    <col min="9218" max="9219" width="28.1796875" customWidth="1"/>
    <col min="9220" max="9220" width="10" customWidth="1"/>
    <col min="9221" max="9221" width="9.81640625" customWidth="1"/>
    <col min="9222" max="9223" width="10" bestFit="1" customWidth="1"/>
    <col min="9473" max="9473" width="28.1796875" bestFit="1" customWidth="1"/>
    <col min="9474" max="9475" width="28.1796875" customWidth="1"/>
    <col min="9476" max="9476" width="10" customWidth="1"/>
    <col min="9477" max="9477" width="9.81640625" customWidth="1"/>
    <col min="9478" max="9479" width="10" bestFit="1" customWidth="1"/>
    <col min="9729" max="9729" width="28.1796875" bestFit="1" customWidth="1"/>
    <col min="9730" max="9731" width="28.1796875" customWidth="1"/>
    <col min="9732" max="9732" width="10" customWidth="1"/>
    <col min="9733" max="9733" width="9.81640625" customWidth="1"/>
    <col min="9734" max="9735" width="10" bestFit="1" customWidth="1"/>
    <col min="9985" max="9985" width="28.1796875" bestFit="1" customWidth="1"/>
    <col min="9986" max="9987" width="28.1796875" customWidth="1"/>
    <col min="9988" max="9988" width="10" customWidth="1"/>
    <col min="9989" max="9989" width="9.81640625" customWidth="1"/>
    <col min="9990" max="9991" width="10" bestFit="1" customWidth="1"/>
    <col min="10241" max="10241" width="28.1796875" bestFit="1" customWidth="1"/>
    <col min="10242" max="10243" width="28.1796875" customWidth="1"/>
    <col min="10244" max="10244" width="10" customWidth="1"/>
    <col min="10245" max="10245" width="9.81640625" customWidth="1"/>
    <col min="10246" max="10247" width="10" bestFit="1" customWidth="1"/>
    <col min="10497" max="10497" width="28.1796875" bestFit="1" customWidth="1"/>
    <col min="10498" max="10499" width="28.1796875" customWidth="1"/>
    <col min="10500" max="10500" width="10" customWidth="1"/>
    <col min="10501" max="10501" width="9.81640625" customWidth="1"/>
    <col min="10502" max="10503" width="10" bestFit="1" customWidth="1"/>
    <col min="10753" max="10753" width="28.1796875" bestFit="1" customWidth="1"/>
    <col min="10754" max="10755" width="28.1796875" customWidth="1"/>
    <col min="10756" max="10756" width="10" customWidth="1"/>
    <col min="10757" max="10757" width="9.81640625" customWidth="1"/>
    <col min="10758" max="10759" width="10" bestFit="1" customWidth="1"/>
    <col min="11009" max="11009" width="28.1796875" bestFit="1" customWidth="1"/>
    <col min="11010" max="11011" width="28.1796875" customWidth="1"/>
    <col min="11012" max="11012" width="10" customWidth="1"/>
    <col min="11013" max="11013" width="9.81640625" customWidth="1"/>
    <col min="11014" max="11015" width="10" bestFit="1" customWidth="1"/>
    <col min="11265" max="11265" width="28.1796875" bestFit="1" customWidth="1"/>
    <col min="11266" max="11267" width="28.1796875" customWidth="1"/>
    <col min="11268" max="11268" width="10" customWidth="1"/>
    <col min="11269" max="11269" width="9.81640625" customWidth="1"/>
    <col min="11270" max="11271" width="10" bestFit="1" customWidth="1"/>
    <col min="11521" max="11521" width="28.1796875" bestFit="1" customWidth="1"/>
    <col min="11522" max="11523" width="28.1796875" customWidth="1"/>
    <col min="11524" max="11524" width="10" customWidth="1"/>
    <col min="11525" max="11525" width="9.81640625" customWidth="1"/>
    <col min="11526" max="11527" width="10" bestFit="1" customWidth="1"/>
    <col min="11777" max="11777" width="28.1796875" bestFit="1" customWidth="1"/>
    <col min="11778" max="11779" width="28.1796875" customWidth="1"/>
    <col min="11780" max="11780" width="10" customWidth="1"/>
    <col min="11781" max="11781" width="9.81640625" customWidth="1"/>
    <col min="11782" max="11783" width="10" bestFit="1" customWidth="1"/>
    <col min="12033" max="12033" width="28.1796875" bestFit="1" customWidth="1"/>
    <col min="12034" max="12035" width="28.1796875" customWidth="1"/>
    <col min="12036" max="12036" width="10" customWidth="1"/>
    <col min="12037" max="12037" width="9.81640625" customWidth="1"/>
    <col min="12038" max="12039" width="10" bestFit="1" customWidth="1"/>
    <col min="12289" max="12289" width="28.1796875" bestFit="1" customWidth="1"/>
    <col min="12290" max="12291" width="28.1796875" customWidth="1"/>
    <col min="12292" max="12292" width="10" customWidth="1"/>
    <col min="12293" max="12293" width="9.81640625" customWidth="1"/>
    <col min="12294" max="12295" width="10" bestFit="1" customWidth="1"/>
    <col min="12545" max="12545" width="28.1796875" bestFit="1" customWidth="1"/>
    <col min="12546" max="12547" width="28.1796875" customWidth="1"/>
    <col min="12548" max="12548" width="10" customWidth="1"/>
    <col min="12549" max="12549" width="9.81640625" customWidth="1"/>
    <col min="12550" max="12551" width="10" bestFit="1" customWidth="1"/>
    <col min="12801" max="12801" width="28.1796875" bestFit="1" customWidth="1"/>
    <col min="12802" max="12803" width="28.1796875" customWidth="1"/>
    <col min="12804" max="12804" width="10" customWidth="1"/>
    <col min="12805" max="12805" width="9.81640625" customWidth="1"/>
    <col min="12806" max="12807" width="10" bestFit="1" customWidth="1"/>
    <col min="13057" max="13057" width="28.1796875" bestFit="1" customWidth="1"/>
    <col min="13058" max="13059" width="28.1796875" customWidth="1"/>
    <col min="13060" max="13060" width="10" customWidth="1"/>
    <col min="13061" max="13061" width="9.81640625" customWidth="1"/>
    <col min="13062" max="13063" width="10" bestFit="1" customWidth="1"/>
    <col min="13313" max="13313" width="28.1796875" bestFit="1" customWidth="1"/>
    <col min="13314" max="13315" width="28.1796875" customWidth="1"/>
    <col min="13316" max="13316" width="10" customWidth="1"/>
    <col min="13317" max="13317" width="9.81640625" customWidth="1"/>
    <col min="13318" max="13319" width="10" bestFit="1" customWidth="1"/>
    <col min="13569" max="13569" width="28.1796875" bestFit="1" customWidth="1"/>
    <col min="13570" max="13571" width="28.1796875" customWidth="1"/>
    <col min="13572" max="13572" width="10" customWidth="1"/>
    <col min="13573" max="13573" width="9.81640625" customWidth="1"/>
    <col min="13574" max="13575" width="10" bestFit="1" customWidth="1"/>
    <col min="13825" max="13825" width="28.1796875" bestFit="1" customWidth="1"/>
    <col min="13826" max="13827" width="28.1796875" customWidth="1"/>
    <col min="13828" max="13828" width="10" customWidth="1"/>
    <col min="13829" max="13829" width="9.81640625" customWidth="1"/>
    <col min="13830" max="13831" width="10" bestFit="1" customWidth="1"/>
    <col min="14081" max="14081" width="28.1796875" bestFit="1" customWidth="1"/>
    <col min="14082" max="14083" width="28.1796875" customWidth="1"/>
    <col min="14084" max="14084" width="10" customWidth="1"/>
    <col min="14085" max="14085" width="9.81640625" customWidth="1"/>
    <col min="14086" max="14087" width="10" bestFit="1" customWidth="1"/>
    <col min="14337" max="14337" width="28.1796875" bestFit="1" customWidth="1"/>
    <col min="14338" max="14339" width="28.1796875" customWidth="1"/>
    <col min="14340" max="14340" width="10" customWidth="1"/>
    <col min="14341" max="14341" width="9.81640625" customWidth="1"/>
    <col min="14342" max="14343" width="10" bestFit="1" customWidth="1"/>
    <col min="14593" max="14593" width="28.1796875" bestFit="1" customWidth="1"/>
    <col min="14594" max="14595" width="28.1796875" customWidth="1"/>
    <col min="14596" max="14596" width="10" customWidth="1"/>
    <col min="14597" max="14597" width="9.81640625" customWidth="1"/>
    <col min="14598" max="14599" width="10" bestFit="1" customWidth="1"/>
    <col min="14849" max="14849" width="28.1796875" bestFit="1" customWidth="1"/>
    <col min="14850" max="14851" width="28.1796875" customWidth="1"/>
    <col min="14852" max="14852" width="10" customWidth="1"/>
    <col min="14853" max="14853" width="9.81640625" customWidth="1"/>
    <col min="14854" max="14855" width="10" bestFit="1" customWidth="1"/>
    <col min="15105" max="15105" width="28.1796875" bestFit="1" customWidth="1"/>
    <col min="15106" max="15107" width="28.1796875" customWidth="1"/>
    <col min="15108" max="15108" width="10" customWidth="1"/>
    <col min="15109" max="15109" width="9.81640625" customWidth="1"/>
    <col min="15110" max="15111" width="10" bestFit="1" customWidth="1"/>
    <col min="15361" max="15361" width="28.1796875" bestFit="1" customWidth="1"/>
    <col min="15362" max="15363" width="28.1796875" customWidth="1"/>
    <col min="15364" max="15364" width="10" customWidth="1"/>
    <col min="15365" max="15365" width="9.81640625" customWidth="1"/>
    <col min="15366" max="15367" width="10" bestFit="1" customWidth="1"/>
    <col min="15617" max="15617" width="28.1796875" bestFit="1" customWidth="1"/>
    <col min="15618" max="15619" width="28.1796875" customWidth="1"/>
    <col min="15620" max="15620" width="10" customWidth="1"/>
    <col min="15621" max="15621" width="9.81640625" customWidth="1"/>
    <col min="15622" max="15623" width="10" bestFit="1" customWidth="1"/>
    <col min="15873" max="15873" width="28.1796875" bestFit="1" customWidth="1"/>
    <col min="15874" max="15875" width="28.1796875" customWidth="1"/>
    <col min="15876" max="15876" width="10" customWidth="1"/>
    <col min="15877" max="15877" width="9.81640625" customWidth="1"/>
    <col min="15878" max="15879" width="10" bestFit="1" customWidth="1"/>
    <col min="16129" max="16129" width="28.1796875" bestFit="1" customWidth="1"/>
    <col min="16130" max="16131" width="28.1796875" customWidth="1"/>
    <col min="16132" max="16132" width="10" customWidth="1"/>
    <col min="16133" max="16133" width="9.81640625" customWidth="1"/>
    <col min="16134" max="16135" width="10" bestFit="1" customWidth="1"/>
  </cols>
  <sheetData>
    <row r="1" spans="1:6" ht="13" x14ac:dyDescent="0.3">
      <c r="A1" s="104"/>
      <c r="B1" s="104"/>
      <c r="C1" s="105" t="s">
        <v>155</v>
      </c>
      <c r="D1" s="105"/>
      <c r="E1" s="105"/>
      <c r="F1" s="105"/>
    </row>
    <row r="2" spans="1:6" x14ac:dyDescent="0.25">
      <c r="A2" s="104"/>
      <c r="B2" s="104"/>
      <c r="C2" s="104"/>
      <c r="D2" s="104"/>
      <c r="E2" s="104"/>
      <c r="F2" s="104"/>
    </row>
    <row r="3" spans="1:6" x14ac:dyDescent="0.25">
      <c r="A3" s="104"/>
      <c r="B3" s="104"/>
      <c r="C3" s="104"/>
      <c r="D3" s="104"/>
      <c r="E3" s="104"/>
      <c r="F3" s="104"/>
    </row>
    <row r="4" spans="1:6" x14ac:dyDescent="0.25">
      <c r="A4" s="104"/>
      <c r="B4" s="104"/>
      <c r="C4" s="104"/>
      <c r="D4" s="104"/>
      <c r="E4" s="104"/>
      <c r="F4" s="104"/>
    </row>
    <row r="5" spans="1:6" x14ac:dyDescent="0.25">
      <c r="A5" s="104"/>
      <c r="B5" s="104"/>
      <c r="C5" s="106" t="s">
        <v>156</v>
      </c>
      <c r="D5" s="106"/>
      <c r="E5" s="106"/>
      <c r="F5" s="106"/>
    </row>
    <row r="6" spans="1:6" x14ac:dyDescent="0.25">
      <c r="A6" s="104"/>
      <c r="B6" s="104"/>
      <c r="C6" s="104"/>
      <c r="D6" s="104"/>
      <c r="E6" s="104"/>
      <c r="F6" s="59" t="s">
        <v>157</v>
      </c>
    </row>
    <row r="7" spans="1:6" ht="13" x14ac:dyDescent="0.25">
      <c r="A7" s="60"/>
      <c r="B7" s="61" t="s">
        <v>158</v>
      </c>
      <c r="C7" s="62" t="s">
        <v>159</v>
      </c>
      <c r="D7" s="62" t="s">
        <v>160</v>
      </c>
      <c r="E7" s="60"/>
      <c r="F7" s="60"/>
    </row>
    <row r="8" spans="1:6" x14ac:dyDescent="0.25">
      <c r="A8" s="60"/>
      <c r="B8" s="63" t="s">
        <v>161</v>
      </c>
      <c r="C8" s="64">
        <v>44096</v>
      </c>
      <c r="D8" s="60"/>
      <c r="E8" s="60"/>
      <c r="F8" s="60"/>
    </row>
    <row r="9" spans="1:6" x14ac:dyDescent="0.25">
      <c r="A9" s="60"/>
      <c r="B9" s="63" t="s">
        <v>162</v>
      </c>
      <c r="C9" s="65" t="s">
        <v>603</v>
      </c>
      <c r="D9" s="60"/>
      <c r="E9" s="60"/>
      <c r="F9" s="60"/>
    </row>
    <row r="10" spans="1:6" x14ac:dyDescent="0.25">
      <c r="A10" s="60"/>
      <c r="B10" s="63" t="s">
        <v>163</v>
      </c>
      <c r="C10" s="65" t="s">
        <v>164</v>
      </c>
      <c r="D10" s="60"/>
      <c r="E10" s="60"/>
      <c r="F10" s="60"/>
    </row>
    <row r="11" spans="1:6" x14ac:dyDescent="0.25">
      <c r="A11" s="60"/>
      <c r="B11" s="66" t="s">
        <v>165</v>
      </c>
      <c r="C11" s="60"/>
      <c r="D11" s="60"/>
      <c r="E11" s="60"/>
      <c r="F11" s="60"/>
    </row>
    <row r="12" spans="1:6" ht="13" x14ac:dyDescent="0.25">
      <c r="A12" s="60"/>
      <c r="B12" s="67" t="s">
        <v>159</v>
      </c>
      <c r="C12" s="60"/>
      <c r="D12" s="60"/>
      <c r="E12" s="60"/>
      <c r="F12" s="60"/>
    </row>
    <row r="13" spans="1:6" x14ac:dyDescent="0.25">
      <c r="A13" s="60"/>
      <c r="B13" s="63" t="s">
        <v>166</v>
      </c>
      <c r="C13" s="63" t="s">
        <v>167</v>
      </c>
      <c r="D13" s="63" t="s">
        <v>168</v>
      </c>
      <c r="E13" s="60"/>
      <c r="F13" s="60"/>
    </row>
    <row r="14" spans="1:6" x14ac:dyDescent="0.25">
      <c r="A14" s="65" t="s">
        <v>169</v>
      </c>
      <c r="B14" s="68" t="s">
        <v>169</v>
      </c>
      <c r="C14" s="180" t="s">
        <v>169</v>
      </c>
      <c r="D14" s="60"/>
      <c r="E14" s="60"/>
      <c r="F14" s="60"/>
    </row>
    <row r="15" spans="1:6" x14ac:dyDescent="0.25">
      <c r="A15" s="65" t="s">
        <v>170</v>
      </c>
      <c r="B15" s="65" t="s">
        <v>170</v>
      </c>
      <c r="C15" s="60"/>
      <c r="D15" s="60"/>
      <c r="E15" s="60"/>
      <c r="F15" s="60"/>
    </row>
    <row r="16" spans="1:6" x14ac:dyDescent="0.25">
      <c r="A16" s="65" t="s">
        <v>171</v>
      </c>
      <c r="B16" s="65" t="s">
        <v>171</v>
      </c>
      <c r="C16" s="60"/>
      <c r="D16" s="60"/>
      <c r="E16" s="60"/>
      <c r="F16" s="60"/>
    </row>
    <row r="17" spans="1:6" x14ac:dyDescent="0.25">
      <c r="A17" s="65" t="s">
        <v>172</v>
      </c>
      <c r="B17" s="65" t="s">
        <v>172</v>
      </c>
      <c r="C17" s="60"/>
      <c r="D17" s="60"/>
      <c r="E17" s="60"/>
      <c r="F17" s="60"/>
    </row>
    <row r="18" spans="1:6" x14ac:dyDescent="0.25">
      <c r="A18" s="65" t="s">
        <v>173</v>
      </c>
      <c r="B18" s="65" t="s">
        <v>173</v>
      </c>
      <c r="C18" s="60"/>
      <c r="D18" s="60"/>
      <c r="E18" s="60"/>
      <c r="F18" s="60"/>
    </row>
    <row r="19" spans="1:6" x14ac:dyDescent="0.25">
      <c r="A19" s="65" t="s">
        <v>174</v>
      </c>
      <c r="B19" s="60"/>
      <c r="C19" s="60"/>
      <c r="D19" s="60"/>
      <c r="E19" s="60"/>
      <c r="F19" s="60"/>
    </row>
    <row r="20" spans="1:6" x14ac:dyDescent="0.25">
      <c r="A20" s="180" t="s">
        <v>175</v>
      </c>
      <c r="B20" s="60"/>
      <c r="C20" s="60"/>
      <c r="D20" s="60"/>
      <c r="E20" s="60"/>
      <c r="F20" s="60"/>
    </row>
    <row r="21" spans="1:6" x14ac:dyDescent="0.25">
      <c r="A21" s="60"/>
      <c r="B21" s="68" t="s">
        <v>169</v>
      </c>
      <c r="C21" s="60"/>
      <c r="D21" s="60"/>
      <c r="E21" s="60"/>
      <c r="F21" s="60"/>
    </row>
    <row r="22" spans="1:6" x14ac:dyDescent="0.25">
      <c r="A22" s="65" t="s">
        <v>176</v>
      </c>
      <c r="B22" s="68" t="s">
        <v>176</v>
      </c>
      <c r="C22" s="180" t="s">
        <v>176</v>
      </c>
      <c r="D22" s="60"/>
      <c r="E22" s="60"/>
      <c r="F22" s="60"/>
    </row>
    <row r="23" spans="1:6" x14ac:dyDescent="0.25">
      <c r="A23" s="65" t="s">
        <v>177</v>
      </c>
      <c r="B23" s="65" t="s">
        <v>177</v>
      </c>
      <c r="C23" s="60"/>
      <c r="D23" s="60"/>
      <c r="E23" s="60"/>
      <c r="F23" s="60"/>
    </row>
    <row r="24" spans="1:6" x14ac:dyDescent="0.25">
      <c r="A24" s="65" t="s">
        <v>178</v>
      </c>
      <c r="B24" s="65" t="s">
        <v>178</v>
      </c>
      <c r="C24" s="60"/>
      <c r="D24" s="60"/>
      <c r="E24" s="60"/>
      <c r="F24" s="60"/>
    </row>
    <row r="25" spans="1:6" x14ac:dyDescent="0.25">
      <c r="A25" s="65" t="s">
        <v>179</v>
      </c>
      <c r="B25" s="65" t="s">
        <v>179</v>
      </c>
      <c r="C25" s="60"/>
      <c r="D25" s="60"/>
      <c r="E25" s="60"/>
      <c r="F25" s="60"/>
    </row>
    <row r="26" spans="1:6" x14ac:dyDescent="0.25">
      <c r="A26" s="65" t="s">
        <v>180</v>
      </c>
      <c r="B26" s="65" t="s">
        <v>180</v>
      </c>
      <c r="C26" s="60"/>
      <c r="D26" s="60"/>
      <c r="E26" s="60"/>
      <c r="F26" s="60"/>
    </row>
    <row r="27" spans="1:6" x14ac:dyDescent="0.25">
      <c r="A27" s="65" t="s">
        <v>181</v>
      </c>
      <c r="B27" s="60"/>
      <c r="C27" s="60"/>
      <c r="D27" s="60"/>
      <c r="E27" s="60"/>
      <c r="F27" s="60"/>
    </row>
    <row r="28" spans="1:6" x14ac:dyDescent="0.25">
      <c r="A28" s="65" t="s">
        <v>182</v>
      </c>
      <c r="B28" s="60"/>
      <c r="C28" s="60"/>
      <c r="D28" s="60"/>
      <c r="E28" s="60"/>
      <c r="F28" s="60"/>
    </row>
    <row r="29" spans="1:6" x14ac:dyDescent="0.25">
      <c r="A29" s="60"/>
      <c r="B29" s="68" t="s">
        <v>176</v>
      </c>
      <c r="C29" s="60"/>
      <c r="D29" s="60"/>
      <c r="E29" s="60"/>
      <c r="F29" s="60"/>
    </row>
    <row r="30" spans="1:6" x14ac:dyDescent="0.25">
      <c r="A30" s="65" t="s">
        <v>183</v>
      </c>
      <c r="B30" s="68" t="s">
        <v>183</v>
      </c>
      <c r="C30" s="180" t="s">
        <v>183</v>
      </c>
      <c r="D30" s="60"/>
      <c r="E30" s="60"/>
      <c r="F30" s="60"/>
    </row>
    <row r="31" spans="1:6" x14ac:dyDescent="0.25">
      <c r="A31" s="65" t="s">
        <v>184</v>
      </c>
      <c r="B31" s="65" t="s">
        <v>184</v>
      </c>
      <c r="C31" s="60"/>
      <c r="D31" s="60"/>
      <c r="E31" s="60"/>
      <c r="F31" s="60"/>
    </row>
    <row r="32" spans="1:6" x14ac:dyDescent="0.25">
      <c r="A32" s="65" t="s">
        <v>185</v>
      </c>
      <c r="B32" s="65" t="s">
        <v>185</v>
      </c>
      <c r="C32" s="60"/>
      <c r="D32" s="60"/>
      <c r="E32" s="60"/>
      <c r="F32" s="60"/>
    </row>
    <row r="33" spans="1:6" x14ac:dyDescent="0.25">
      <c r="A33" s="65" t="s">
        <v>186</v>
      </c>
      <c r="B33" s="65" t="s">
        <v>186</v>
      </c>
      <c r="C33" s="60"/>
      <c r="D33" s="60"/>
      <c r="E33" s="60"/>
      <c r="F33" s="60"/>
    </row>
    <row r="34" spans="1:6" x14ac:dyDescent="0.25">
      <c r="A34" s="65" t="s">
        <v>187</v>
      </c>
      <c r="B34" s="65" t="s">
        <v>187</v>
      </c>
      <c r="C34" s="60"/>
      <c r="D34" s="60"/>
      <c r="E34" s="60"/>
      <c r="F34" s="60"/>
    </row>
    <row r="35" spans="1:6" x14ac:dyDescent="0.25">
      <c r="A35" s="65" t="s">
        <v>188</v>
      </c>
      <c r="B35" s="60"/>
      <c r="C35" s="60"/>
      <c r="D35" s="60"/>
      <c r="E35" s="60"/>
      <c r="F35" s="60"/>
    </row>
    <row r="36" spans="1:6" x14ac:dyDescent="0.25">
      <c r="A36" s="65" t="s">
        <v>189</v>
      </c>
      <c r="B36" s="60"/>
      <c r="C36" s="60"/>
      <c r="D36" s="60"/>
      <c r="E36" s="60"/>
      <c r="F36" s="60"/>
    </row>
    <row r="37" spans="1:6" x14ac:dyDescent="0.25">
      <c r="A37" s="60"/>
      <c r="B37" s="68" t="s">
        <v>183</v>
      </c>
      <c r="C37" s="60"/>
      <c r="D37" s="60"/>
      <c r="E37" s="60"/>
      <c r="F37" s="60"/>
    </row>
    <row r="38" spans="1:6" x14ac:dyDescent="0.25">
      <c r="A38" s="65" t="s">
        <v>190</v>
      </c>
      <c r="B38" s="68" t="s">
        <v>190</v>
      </c>
      <c r="C38" s="180" t="s">
        <v>190</v>
      </c>
      <c r="D38" s="60"/>
      <c r="E38" s="60"/>
      <c r="F38" s="60"/>
    </row>
    <row r="39" spans="1:6" x14ac:dyDescent="0.25">
      <c r="A39" s="65" t="s">
        <v>191</v>
      </c>
      <c r="B39" s="65" t="s">
        <v>191</v>
      </c>
      <c r="C39" s="60"/>
      <c r="D39" s="60"/>
      <c r="E39" s="60"/>
      <c r="F39" s="60"/>
    </row>
    <row r="40" spans="1:6" x14ac:dyDescent="0.25">
      <c r="A40" s="65" t="s">
        <v>192</v>
      </c>
      <c r="B40" s="65" t="s">
        <v>192</v>
      </c>
      <c r="C40" s="60"/>
      <c r="D40" s="60"/>
      <c r="E40" s="60"/>
      <c r="F40" s="60"/>
    </row>
    <row r="41" spans="1:6" x14ac:dyDescent="0.25">
      <c r="A41" s="65" t="s">
        <v>193</v>
      </c>
      <c r="B41" s="65" t="s">
        <v>193</v>
      </c>
      <c r="C41" s="60"/>
      <c r="D41" s="60"/>
      <c r="E41" s="60"/>
      <c r="F41" s="60"/>
    </row>
    <row r="42" spans="1:6" x14ac:dyDescent="0.25">
      <c r="A42" s="65" t="s">
        <v>194</v>
      </c>
      <c r="B42" s="65" t="s">
        <v>194</v>
      </c>
      <c r="C42" s="60"/>
      <c r="D42" s="60"/>
      <c r="E42" s="60"/>
      <c r="F42" s="60"/>
    </row>
    <row r="43" spans="1:6" x14ac:dyDescent="0.25">
      <c r="A43" s="65" t="s">
        <v>195</v>
      </c>
      <c r="B43" s="60"/>
      <c r="C43" s="60"/>
      <c r="D43" s="60"/>
      <c r="E43" s="60"/>
      <c r="F43" s="60"/>
    </row>
    <row r="44" spans="1:6" x14ac:dyDescent="0.25">
      <c r="A44" s="65" t="s">
        <v>196</v>
      </c>
      <c r="B44" s="60"/>
      <c r="C44" s="60"/>
      <c r="D44" s="60"/>
      <c r="E44" s="60"/>
      <c r="F44" s="60"/>
    </row>
    <row r="45" spans="1:6" x14ac:dyDescent="0.25">
      <c r="A45" s="60"/>
      <c r="B45" s="68" t="s">
        <v>190</v>
      </c>
      <c r="C45" s="60"/>
      <c r="D45" s="60"/>
      <c r="E45" s="60"/>
      <c r="F45" s="60"/>
    </row>
    <row r="46" spans="1:6" x14ac:dyDescent="0.25">
      <c r="A46" s="65"/>
      <c r="B46" s="60"/>
      <c r="C46" s="60"/>
      <c r="D46" s="60"/>
      <c r="E46" s="60"/>
      <c r="F46" s="60"/>
    </row>
    <row r="47" spans="1:6" x14ac:dyDescent="0.25">
      <c r="A47" s="65" t="s">
        <v>197</v>
      </c>
      <c r="B47" s="68" t="s">
        <v>197</v>
      </c>
      <c r="C47" s="180" t="s">
        <v>197</v>
      </c>
      <c r="D47" s="60"/>
      <c r="E47" s="60"/>
      <c r="F47" s="60"/>
    </row>
    <row r="48" spans="1:6" x14ac:dyDescent="0.25">
      <c r="A48" s="65" t="s">
        <v>198</v>
      </c>
      <c r="B48" s="65" t="s">
        <v>198</v>
      </c>
      <c r="C48" s="60"/>
      <c r="D48" s="60"/>
      <c r="E48" s="60"/>
      <c r="F48" s="60"/>
    </row>
    <row r="49" spans="1:6" x14ac:dyDescent="0.25">
      <c r="A49" s="65" t="s">
        <v>199</v>
      </c>
      <c r="B49" s="65" t="s">
        <v>199</v>
      </c>
      <c r="C49" s="60"/>
      <c r="D49" s="60"/>
      <c r="E49" s="60"/>
      <c r="F49" s="60"/>
    </row>
    <row r="50" spans="1:6" x14ac:dyDescent="0.25">
      <c r="A50" s="65" t="s">
        <v>200</v>
      </c>
      <c r="B50" s="65" t="s">
        <v>200</v>
      </c>
      <c r="C50" s="60"/>
      <c r="D50" s="60"/>
      <c r="E50" s="60"/>
      <c r="F50" s="60"/>
    </row>
    <row r="51" spans="1:6" x14ac:dyDescent="0.25">
      <c r="A51" s="65" t="s">
        <v>201</v>
      </c>
      <c r="B51" s="65" t="s">
        <v>201</v>
      </c>
      <c r="C51" s="60"/>
      <c r="D51" s="60"/>
      <c r="E51" s="60"/>
      <c r="F51" s="60"/>
    </row>
    <row r="52" spans="1:6" x14ac:dyDescent="0.25">
      <c r="A52" s="65" t="s">
        <v>202</v>
      </c>
      <c r="B52" s="60"/>
      <c r="C52" s="60"/>
      <c r="D52" s="60"/>
      <c r="E52" s="60"/>
      <c r="F52" s="60"/>
    </row>
    <row r="53" spans="1:6" x14ac:dyDescent="0.25">
      <c r="A53" s="65" t="s">
        <v>203</v>
      </c>
      <c r="B53" s="60"/>
      <c r="C53" s="60"/>
      <c r="D53" s="60"/>
      <c r="E53" s="60"/>
      <c r="F53" s="60"/>
    </row>
    <row r="54" spans="1:6" x14ac:dyDescent="0.25">
      <c r="A54" s="60"/>
      <c r="B54" s="68" t="s">
        <v>197</v>
      </c>
      <c r="C54" s="60"/>
      <c r="D54" s="60"/>
      <c r="E54" s="60"/>
      <c r="F54" s="60"/>
    </row>
    <row r="55" spans="1:6" x14ac:dyDescent="0.25">
      <c r="A55" s="65" t="s">
        <v>204</v>
      </c>
      <c r="B55" s="68" t="s">
        <v>204</v>
      </c>
      <c r="C55" s="180" t="s">
        <v>204</v>
      </c>
      <c r="D55" s="60"/>
      <c r="E55" s="60"/>
      <c r="F55" s="60"/>
    </row>
    <row r="56" spans="1:6" x14ac:dyDescent="0.25">
      <c r="A56" s="65" t="s">
        <v>205</v>
      </c>
      <c r="B56" s="65" t="s">
        <v>205</v>
      </c>
      <c r="C56" s="60"/>
      <c r="D56" s="60"/>
      <c r="E56" s="60"/>
      <c r="F56" s="60"/>
    </row>
    <row r="57" spans="1:6" x14ac:dyDescent="0.25">
      <c r="A57" s="65" t="s">
        <v>206</v>
      </c>
      <c r="B57" s="65" t="s">
        <v>206</v>
      </c>
      <c r="C57" s="60"/>
      <c r="D57" s="60"/>
      <c r="E57" s="60"/>
      <c r="F57" s="60"/>
    </row>
    <row r="58" spans="1:6" x14ac:dyDescent="0.25">
      <c r="A58" s="65" t="s">
        <v>207</v>
      </c>
      <c r="B58" s="65" t="s">
        <v>207</v>
      </c>
      <c r="C58" s="60"/>
      <c r="D58" s="60"/>
      <c r="E58" s="60"/>
      <c r="F58" s="60"/>
    </row>
    <row r="59" spans="1:6" x14ac:dyDescent="0.25">
      <c r="A59" s="65" t="s">
        <v>208</v>
      </c>
      <c r="B59" s="65" t="s">
        <v>208</v>
      </c>
      <c r="C59" s="60"/>
      <c r="D59" s="60"/>
      <c r="E59" s="60"/>
      <c r="F59" s="60"/>
    </row>
    <row r="60" spans="1:6" x14ac:dyDescent="0.25">
      <c r="A60" s="65" t="s">
        <v>209</v>
      </c>
      <c r="B60" s="60"/>
      <c r="C60" s="60"/>
      <c r="D60" s="60"/>
      <c r="E60" s="60"/>
      <c r="F60" s="60"/>
    </row>
    <row r="61" spans="1:6" x14ac:dyDescent="0.25">
      <c r="A61" s="65" t="s">
        <v>210</v>
      </c>
      <c r="B61" s="60"/>
      <c r="C61" s="60"/>
      <c r="D61" s="60"/>
      <c r="E61" s="60"/>
      <c r="F61" s="60"/>
    </row>
    <row r="62" spans="1:6" x14ac:dyDescent="0.25">
      <c r="A62" s="60"/>
      <c r="B62" s="68" t="s">
        <v>204</v>
      </c>
      <c r="C62" s="60"/>
      <c r="D62" s="60"/>
      <c r="E62" s="60"/>
      <c r="F62" s="60"/>
    </row>
    <row r="63" spans="1:6" x14ac:dyDescent="0.25">
      <c r="A63" s="65" t="s">
        <v>211</v>
      </c>
      <c r="B63" s="68" t="s">
        <v>211</v>
      </c>
      <c r="C63" s="180" t="s">
        <v>211</v>
      </c>
      <c r="D63" s="60"/>
      <c r="E63" s="60"/>
      <c r="F63" s="60"/>
    </row>
    <row r="64" spans="1:6" x14ac:dyDescent="0.25">
      <c r="A64" s="65" t="s">
        <v>212</v>
      </c>
      <c r="B64" s="65" t="s">
        <v>212</v>
      </c>
      <c r="C64" s="60"/>
      <c r="D64" s="60"/>
      <c r="E64" s="60"/>
      <c r="F64" s="60"/>
    </row>
    <row r="65" spans="1:6" x14ac:dyDescent="0.25">
      <c r="A65" s="65" t="s">
        <v>213</v>
      </c>
      <c r="B65" s="65" t="s">
        <v>213</v>
      </c>
      <c r="C65" s="60"/>
      <c r="D65" s="60"/>
      <c r="E65" s="60"/>
      <c r="F65" s="60"/>
    </row>
    <row r="66" spans="1:6" x14ac:dyDescent="0.25">
      <c r="A66" s="65" t="s">
        <v>214</v>
      </c>
      <c r="B66" s="65" t="s">
        <v>214</v>
      </c>
      <c r="C66" s="60"/>
      <c r="D66" s="60"/>
      <c r="E66" s="60"/>
      <c r="F66" s="60"/>
    </row>
    <row r="67" spans="1:6" x14ac:dyDescent="0.25">
      <c r="A67" s="65" t="s">
        <v>215</v>
      </c>
      <c r="B67" s="65" t="s">
        <v>215</v>
      </c>
      <c r="C67" s="60"/>
      <c r="D67" s="60"/>
      <c r="E67" s="60"/>
      <c r="F67" s="60"/>
    </row>
    <row r="68" spans="1:6" x14ac:dyDescent="0.25">
      <c r="A68" s="65" t="s">
        <v>216</v>
      </c>
      <c r="B68" s="60"/>
      <c r="C68" s="60"/>
      <c r="D68" s="60"/>
      <c r="E68" s="60"/>
      <c r="F68" s="60"/>
    </row>
    <row r="69" spans="1:6" x14ac:dyDescent="0.25">
      <c r="A69" s="65" t="s">
        <v>217</v>
      </c>
      <c r="B69" s="60"/>
      <c r="C69" s="60"/>
      <c r="D69" s="60"/>
      <c r="E69" s="60"/>
      <c r="F69" s="60"/>
    </row>
    <row r="70" spans="1:6" x14ac:dyDescent="0.25">
      <c r="A70" s="60"/>
      <c r="B70" s="68" t="s">
        <v>211</v>
      </c>
      <c r="C70" s="60"/>
      <c r="D70" s="60"/>
      <c r="E70" s="60"/>
      <c r="F70" s="60"/>
    </row>
  </sheetData>
  <mergeCells count="5">
    <mergeCell ref="A1:B6"/>
    <mergeCell ref="C1:F1"/>
    <mergeCell ref="C2:F4"/>
    <mergeCell ref="C5:F5"/>
    <mergeCell ref="C6:E6"/>
  </mergeCells>
  <pageMargins left="0.25" right="0.25" top="1" bottom="1" header="0.5" footer="0.5"/>
  <pageSetup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9"/>
  <sheetViews>
    <sheetView showGridLines="0" zoomScaleNormal="100" workbookViewId="0">
      <pane ySplit="4" topLeftCell="A29" activePane="bottomLeft" state="frozen"/>
      <selection pane="bottomLeft" activeCell="A5" sqref="A5:XFD5"/>
    </sheetView>
  </sheetViews>
  <sheetFormatPr defaultColWidth="9.1796875" defaultRowHeight="14" x14ac:dyDescent="0.3"/>
  <cols>
    <col min="1" max="3" width="6.7265625" style="1" customWidth="1"/>
    <col min="4" max="16" width="8.7265625" style="1" customWidth="1"/>
    <col min="17" max="16384" width="9.1796875" style="1"/>
  </cols>
  <sheetData>
    <row r="1" spans="1:17" ht="20.149999999999999" customHeight="1" x14ac:dyDescent="0.3">
      <c r="A1" s="144" t="str">
        <f>References!A1</f>
        <v>114-21 DISTRICT 1, DISTRICT 2, DISTRICT 6, DISTRICT 7 AND DISTRICT 8 GENERAL MAINTENANCE CONTRACT 09/08/2020</v>
      </c>
      <c r="B1" s="144"/>
      <c r="C1" s="144"/>
      <c r="D1" s="144"/>
      <c r="E1" s="144"/>
      <c r="F1" s="144"/>
      <c r="G1" s="144"/>
      <c r="H1" s="144"/>
      <c r="I1" s="144"/>
      <c r="J1" s="144"/>
      <c r="K1" s="144"/>
      <c r="L1" s="144"/>
      <c r="M1" s="144"/>
      <c r="N1" s="144"/>
      <c r="O1" s="144"/>
      <c r="P1" s="144"/>
    </row>
    <row r="2" spans="1:17" ht="20.149999999999999" customHeight="1" x14ac:dyDescent="0.3">
      <c r="A2" s="144" t="s">
        <v>109</v>
      </c>
      <c r="B2" s="144"/>
      <c r="C2" s="144"/>
      <c r="D2" s="144"/>
      <c r="E2" s="144"/>
      <c r="F2" s="144"/>
      <c r="G2" s="144"/>
      <c r="H2" s="144"/>
      <c r="I2" s="144"/>
      <c r="J2" s="144"/>
      <c r="K2" s="144"/>
      <c r="L2" s="144"/>
      <c r="M2" s="144"/>
      <c r="N2" s="144"/>
      <c r="O2" s="144"/>
      <c r="P2" s="144"/>
    </row>
    <row r="3" spans="1:17" ht="20.149999999999999" customHeight="1" x14ac:dyDescent="0.3">
      <c r="A3" s="144" t="s">
        <v>27</v>
      </c>
      <c r="B3" s="144"/>
      <c r="C3" s="144"/>
      <c r="D3" s="144"/>
      <c r="E3" s="144"/>
      <c r="F3" s="144"/>
      <c r="G3" s="144"/>
      <c r="H3" s="144"/>
      <c r="I3" s="144"/>
      <c r="J3" s="144"/>
      <c r="K3" s="144"/>
      <c r="L3" s="144"/>
      <c r="M3" s="144"/>
      <c r="N3" s="144"/>
      <c r="O3" s="144"/>
      <c r="P3" s="144"/>
    </row>
    <row r="4" spans="1:17" ht="20.149999999999999" customHeight="1" x14ac:dyDescent="0.3">
      <c r="A4" s="144" t="s">
        <v>28</v>
      </c>
      <c r="B4" s="144"/>
      <c r="C4" s="144"/>
      <c r="D4" s="144"/>
      <c r="E4" s="144"/>
      <c r="F4" s="144"/>
      <c r="G4" s="144"/>
      <c r="H4" s="144"/>
      <c r="I4" s="144"/>
      <c r="J4" s="144"/>
      <c r="K4" s="144"/>
      <c r="L4" s="144"/>
      <c r="M4" s="144"/>
      <c r="N4" s="144"/>
      <c r="O4" s="144"/>
      <c r="P4" s="144"/>
    </row>
    <row r="5" spans="1:17" ht="19.5" customHeight="1" x14ac:dyDescent="0.3">
      <c r="A5" s="138" t="s">
        <v>0</v>
      </c>
      <c r="B5" s="138"/>
      <c r="C5" s="138"/>
      <c r="D5" s="139" t="str">
        <f>References!B32</f>
        <v>Perkins Carmack Construction, LLc.</v>
      </c>
      <c r="E5" s="139"/>
      <c r="F5" s="139"/>
      <c r="G5" s="139"/>
      <c r="H5" s="139"/>
      <c r="I5" s="139"/>
      <c r="J5" s="139"/>
      <c r="K5" s="139"/>
      <c r="L5" s="139"/>
      <c r="M5" s="139"/>
      <c r="N5" s="139"/>
      <c r="O5" s="139"/>
      <c r="P5" s="139"/>
      <c r="Q5" s="18"/>
    </row>
    <row r="6" spans="1:17" ht="84" customHeight="1" x14ac:dyDescent="0.3">
      <c r="A6" s="132" t="s">
        <v>17</v>
      </c>
      <c r="B6" s="132"/>
      <c r="C6" s="132"/>
      <c r="D6" s="21" t="s">
        <v>18</v>
      </c>
      <c r="E6" s="21" t="s">
        <v>19</v>
      </c>
      <c r="F6" s="21" t="s">
        <v>7</v>
      </c>
      <c r="G6" s="21" t="s">
        <v>9</v>
      </c>
      <c r="H6" s="21" t="s">
        <v>10</v>
      </c>
      <c r="I6" s="21" t="s">
        <v>8</v>
      </c>
      <c r="J6" s="21" t="s">
        <v>13</v>
      </c>
      <c r="K6" s="21" t="s">
        <v>14</v>
      </c>
      <c r="L6" s="21" t="s">
        <v>15</v>
      </c>
      <c r="M6" s="21" t="s">
        <v>16</v>
      </c>
      <c r="N6" s="21" t="s">
        <v>20</v>
      </c>
      <c r="O6" s="21" t="s">
        <v>12</v>
      </c>
      <c r="P6" s="21" t="s">
        <v>11</v>
      </c>
      <c r="Q6" s="2"/>
    </row>
    <row r="7" spans="1:17" s="4" customFormat="1" ht="15" customHeight="1" x14ac:dyDescent="0.25">
      <c r="A7" s="133" t="s">
        <v>21</v>
      </c>
      <c r="B7" s="133"/>
      <c r="C7" s="133"/>
      <c r="D7" s="22">
        <v>1</v>
      </c>
      <c r="E7" s="22">
        <v>2</v>
      </c>
      <c r="F7" s="22">
        <v>3</v>
      </c>
      <c r="G7" s="22">
        <v>4</v>
      </c>
      <c r="H7" s="22">
        <v>5</v>
      </c>
      <c r="I7" s="22">
        <v>6</v>
      </c>
      <c r="J7" s="22">
        <v>7</v>
      </c>
      <c r="K7" s="22">
        <v>8</v>
      </c>
      <c r="L7" s="22">
        <v>9</v>
      </c>
      <c r="M7" s="22">
        <v>10</v>
      </c>
      <c r="N7" s="22">
        <v>11</v>
      </c>
      <c r="O7" s="22">
        <v>12</v>
      </c>
      <c r="P7" s="22">
        <v>13</v>
      </c>
      <c r="Q7" s="3"/>
    </row>
    <row r="8" spans="1:17" ht="25" customHeight="1" x14ac:dyDescent="0.3">
      <c r="A8" s="140" t="s">
        <v>91</v>
      </c>
      <c r="B8" s="140"/>
      <c r="C8" s="140"/>
      <c r="D8" s="14">
        <v>80</v>
      </c>
      <c r="E8" s="14">
        <v>80</v>
      </c>
      <c r="F8" s="14">
        <v>55</v>
      </c>
      <c r="G8" s="14">
        <v>80</v>
      </c>
      <c r="H8" s="14">
        <v>80</v>
      </c>
      <c r="I8" s="14">
        <v>80</v>
      </c>
      <c r="J8" s="14">
        <v>80</v>
      </c>
      <c r="K8" s="14">
        <v>80</v>
      </c>
      <c r="L8" s="14">
        <v>50</v>
      </c>
      <c r="M8" s="14">
        <v>80</v>
      </c>
      <c r="N8" s="14">
        <v>80</v>
      </c>
      <c r="O8" s="14">
        <v>80</v>
      </c>
      <c r="P8" s="14">
        <v>90</v>
      </c>
    </row>
    <row r="9" spans="1:17" ht="25" customHeight="1" x14ac:dyDescent="0.3">
      <c r="A9" s="140" t="s">
        <v>92</v>
      </c>
      <c r="B9" s="140"/>
      <c r="C9" s="140"/>
      <c r="D9" s="14">
        <v>80</v>
      </c>
      <c r="E9" s="14">
        <v>80</v>
      </c>
      <c r="F9" s="14">
        <v>55</v>
      </c>
      <c r="G9" s="14">
        <v>80</v>
      </c>
      <c r="H9" s="14">
        <v>80</v>
      </c>
      <c r="I9" s="14">
        <v>80</v>
      </c>
      <c r="J9" s="14">
        <v>80</v>
      </c>
      <c r="K9" s="14">
        <v>80</v>
      </c>
      <c r="L9" s="14">
        <v>50</v>
      </c>
      <c r="M9" s="14">
        <v>80</v>
      </c>
      <c r="N9" s="14">
        <v>80</v>
      </c>
      <c r="O9" s="14">
        <v>80</v>
      </c>
      <c r="P9" s="14">
        <v>90</v>
      </c>
    </row>
    <row r="10" spans="1:17" ht="25" customHeight="1" x14ac:dyDescent="0.3">
      <c r="A10" s="140" t="s">
        <v>93</v>
      </c>
      <c r="B10" s="140"/>
      <c r="C10" s="140"/>
      <c r="D10" s="14">
        <v>80</v>
      </c>
      <c r="E10" s="14">
        <v>80</v>
      </c>
      <c r="F10" s="14">
        <v>55</v>
      </c>
      <c r="G10" s="14">
        <v>80</v>
      </c>
      <c r="H10" s="14">
        <v>80</v>
      </c>
      <c r="I10" s="14">
        <v>80</v>
      </c>
      <c r="J10" s="14">
        <v>80</v>
      </c>
      <c r="K10" s="14">
        <v>80</v>
      </c>
      <c r="L10" s="14">
        <v>50</v>
      </c>
      <c r="M10" s="14">
        <v>80</v>
      </c>
      <c r="N10" s="14">
        <v>80</v>
      </c>
      <c r="O10" s="14">
        <v>80</v>
      </c>
      <c r="P10" s="14">
        <v>90</v>
      </c>
    </row>
    <row r="11" spans="1:17" ht="25" customHeight="1" x14ac:dyDescent="0.3">
      <c r="A11" s="140" t="s">
        <v>94</v>
      </c>
      <c r="B11" s="140"/>
      <c r="C11" s="140"/>
      <c r="D11" s="14">
        <v>80</v>
      </c>
      <c r="E11" s="14">
        <v>80</v>
      </c>
      <c r="F11" s="14">
        <v>55</v>
      </c>
      <c r="G11" s="14">
        <v>80</v>
      </c>
      <c r="H11" s="14">
        <v>80</v>
      </c>
      <c r="I11" s="14">
        <v>80</v>
      </c>
      <c r="J11" s="14">
        <v>80</v>
      </c>
      <c r="K11" s="14">
        <v>80</v>
      </c>
      <c r="L11" s="14">
        <v>50</v>
      </c>
      <c r="M11" s="14">
        <v>80</v>
      </c>
      <c r="N11" s="14">
        <v>80</v>
      </c>
      <c r="O11" s="14">
        <v>80</v>
      </c>
      <c r="P11" s="14">
        <v>90</v>
      </c>
    </row>
    <row r="12" spans="1:17" ht="25" customHeight="1" x14ac:dyDescent="0.3">
      <c r="A12" s="140" t="s">
        <v>95</v>
      </c>
      <c r="B12" s="140"/>
      <c r="C12" s="140"/>
      <c r="D12" s="14">
        <v>80</v>
      </c>
      <c r="E12" s="14">
        <v>80</v>
      </c>
      <c r="F12" s="14">
        <v>55</v>
      </c>
      <c r="G12" s="14">
        <v>80</v>
      </c>
      <c r="H12" s="14">
        <v>80</v>
      </c>
      <c r="I12" s="14">
        <v>80</v>
      </c>
      <c r="J12" s="14">
        <v>80</v>
      </c>
      <c r="K12" s="14">
        <v>80</v>
      </c>
      <c r="L12" s="14">
        <v>50</v>
      </c>
      <c r="M12" s="14">
        <v>80</v>
      </c>
      <c r="N12" s="14">
        <v>80</v>
      </c>
      <c r="O12" s="14">
        <v>80</v>
      </c>
      <c r="P12" s="14">
        <v>90</v>
      </c>
    </row>
    <row r="13" spans="1:17" ht="25" customHeight="1" x14ac:dyDescent="0.3">
      <c r="A13" s="140" t="s">
        <v>96</v>
      </c>
      <c r="B13" s="140"/>
      <c r="C13" s="140"/>
      <c r="D13" s="14">
        <v>80</v>
      </c>
      <c r="E13" s="14">
        <v>80</v>
      </c>
      <c r="F13" s="14">
        <v>55</v>
      </c>
      <c r="G13" s="14">
        <v>80</v>
      </c>
      <c r="H13" s="14">
        <v>80</v>
      </c>
      <c r="I13" s="14">
        <v>80</v>
      </c>
      <c r="J13" s="14">
        <v>80</v>
      </c>
      <c r="K13" s="14">
        <v>80</v>
      </c>
      <c r="L13" s="14">
        <v>50</v>
      </c>
      <c r="M13" s="14">
        <v>80</v>
      </c>
      <c r="N13" s="14">
        <v>80</v>
      </c>
      <c r="O13" s="14">
        <v>80</v>
      </c>
      <c r="P13" s="14">
        <v>90</v>
      </c>
    </row>
    <row r="14" spans="1:17" ht="25" customHeight="1" x14ac:dyDescent="0.3">
      <c r="A14" s="140" t="s">
        <v>97</v>
      </c>
      <c r="B14" s="140"/>
      <c r="C14" s="140"/>
      <c r="D14" s="14">
        <v>80</v>
      </c>
      <c r="E14" s="14">
        <v>80</v>
      </c>
      <c r="F14" s="14">
        <v>55</v>
      </c>
      <c r="G14" s="14">
        <v>80</v>
      </c>
      <c r="H14" s="14">
        <v>80</v>
      </c>
      <c r="I14" s="14">
        <v>80</v>
      </c>
      <c r="J14" s="14">
        <v>80</v>
      </c>
      <c r="K14" s="14">
        <v>80</v>
      </c>
      <c r="L14" s="14">
        <v>50</v>
      </c>
      <c r="M14" s="14">
        <v>80</v>
      </c>
      <c r="N14" s="14">
        <v>80</v>
      </c>
      <c r="O14" s="14">
        <v>80</v>
      </c>
      <c r="P14" s="14">
        <v>90</v>
      </c>
    </row>
    <row r="15" spans="1:17" ht="25" customHeight="1" x14ac:dyDescent="0.3">
      <c r="A15" s="140" t="s">
        <v>45</v>
      </c>
      <c r="B15" s="140"/>
      <c r="C15" s="140"/>
      <c r="D15" s="14">
        <v>80</v>
      </c>
      <c r="E15" s="14">
        <v>80</v>
      </c>
      <c r="F15" s="14">
        <v>55</v>
      </c>
      <c r="G15" s="14">
        <v>80</v>
      </c>
      <c r="H15" s="14">
        <v>80</v>
      </c>
      <c r="I15" s="14">
        <v>80</v>
      </c>
      <c r="J15" s="14">
        <v>80</v>
      </c>
      <c r="K15" s="14">
        <v>80</v>
      </c>
      <c r="L15" s="14">
        <v>50</v>
      </c>
      <c r="M15" s="14">
        <v>80</v>
      </c>
      <c r="N15" s="14">
        <v>80</v>
      </c>
      <c r="O15" s="14">
        <v>80</v>
      </c>
      <c r="P15" s="14">
        <v>90</v>
      </c>
    </row>
    <row r="16" spans="1:17" ht="25" customHeight="1" x14ac:dyDescent="0.3">
      <c r="A16" s="140" t="s">
        <v>98</v>
      </c>
      <c r="B16" s="140"/>
      <c r="C16" s="140"/>
      <c r="D16" s="14">
        <v>80</v>
      </c>
      <c r="E16" s="14">
        <v>80</v>
      </c>
      <c r="F16" s="14">
        <v>55</v>
      </c>
      <c r="G16" s="14">
        <v>80</v>
      </c>
      <c r="H16" s="14">
        <v>80</v>
      </c>
      <c r="I16" s="14">
        <v>80</v>
      </c>
      <c r="J16" s="14">
        <v>80</v>
      </c>
      <c r="K16" s="14">
        <v>80</v>
      </c>
      <c r="L16" s="14">
        <v>50</v>
      </c>
      <c r="M16" s="14">
        <v>80</v>
      </c>
      <c r="N16" s="14">
        <v>80</v>
      </c>
      <c r="O16" s="14">
        <v>80</v>
      </c>
      <c r="P16" s="14">
        <v>90</v>
      </c>
    </row>
    <row r="17" spans="1:17" ht="45" customHeight="1" x14ac:dyDescent="0.3">
      <c r="A17" s="134" t="s">
        <v>39</v>
      </c>
      <c r="B17" s="135"/>
      <c r="C17" s="135"/>
      <c r="D17" s="135"/>
      <c r="E17" s="135"/>
      <c r="F17" s="135"/>
      <c r="G17" s="135"/>
      <c r="H17" s="135"/>
      <c r="I17" s="135"/>
      <c r="J17" s="141"/>
      <c r="K17" s="15" t="s">
        <v>36</v>
      </c>
      <c r="L17" s="142" t="s">
        <v>38</v>
      </c>
      <c r="M17" s="143"/>
      <c r="N17" s="137">
        <v>0.3</v>
      </c>
      <c r="O17" s="137"/>
      <c r="P17" s="137"/>
    </row>
    <row r="18" spans="1:17" s="5" customFormat="1" ht="45" customHeight="1" x14ac:dyDescent="0.3">
      <c r="A18" s="134" t="s">
        <v>22</v>
      </c>
      <c r="B18" s="135"/>
      <c r="C18" s="135"/>
      <c r="D18" s="135"/>
      <c r="E18" s="135"/>
      <c r="F18" s="135"/>
      <c r="G18" s="135"/>
      <c r="H18" s="135"/>
      <c r="I18" s="135"/>
      <c r="J18" s="135"/>
      <c r="K18" s="16" t="s">
        <v>37</v>
      </c>
      <c r="L18" s="136" t="s">
        <v>23</v>
      </c>
      <c r="M18" s="136"/>
      <c r="N18" s="137">
        <v>0.15</v>
      </c>
      <c r="O18" s="137"/>
      <c r="P18" s="137"/>
    </row>
    <row r="19" spans="1:17" ht="15" customHeight="1" x14ac:dyDescent="0.3">
      <c r="A19" s="125"/>
      <c r="B19" s="125"/>
      <c r="C19" s="125"/>
      <c r="D19" s="125"/>
      <c r="E19" s="125"/>
      <c r="F19" s="125"/>
      <c r="G19" s="125"/>
      <c r="H19" s="125"/>
      <c r="I19" s="125"/>
      <c r="J19" s="125"/>
      <c r="K19" s="125"/>
      <c r="L19" s="125"/>
      <c r="M19" s="125"/>
      <c r="N19" s="125"/>
      <c r="O19" s="125"/>
      <c r="P19" s="125"/>
    </row>
    <row r="20" spans="1:17" ht="19.5" customHeight="1" x14ac:dyDescent="0.3">
      <c r="A20" s="138" t="s">
        <v>0</v>
      </c>
      <c r="B20" s="138"/>
      <c r="C20" s="138"/>
      <c r="D20" s="139" t="str">
        <f>References!B46</f>
        <v>Setterlin Building Co.</v>
      </c>
      <c r="E20" s="139"/>
      <c r="F20" s="139"/>
      <c r="G20" s="139"/>
      <c r="H20" s="139"/>
      <c r="I20" s="139"/>
      <c r="J20" s="139"/>
      <c r="K20" s="139"/>
      <c r="L20" s="139"/>
      <c r="M20" s="139"/>
      <c r="N20" s="139"/>
      <c r="O20" s="139"/>
      <c r="P20" s="139"/>
      <c r="Q20" s="18"/>
    </row>
    <row r="21" spans="1:17" ht="84" customHeight="1" x14ac:dyDescent="0.3">
      <c r="A21" s="132" t="s">
        <v>17</v>
      </c>
      <c r="B21" s="132"/>
      <c r="C21" s="132"/>
      <c r="D21" s="21" t="s">
        <v>18</v>
      </c>
      <c r="E21" s="21" t="s">
        <v>19</v>
      </c>
      <c r="F21" s="21" t="s">
        <v>7</v>
      </c>
      <c r="G21" s="21" t="s">
        <v>9</v>
      </c>
      <c r="H21" s="21" t="s">
        <v>10</v>
      </c>
      <c r="I21" s="21" t="s">
        <v>8</v>
      </c>
      <c r="J21" s="21" t="s">
        <v>13</v>
      </c>
      <c r="K21" s="21" t="s">
        <v>14</v>
      </c>
      <c r="L21" s="21" t="s">
        <v>15</v>
      </c>
      <c r="M21" s="21" t="s">
        <v>16</v>
      </c>
      <c r="N21" s="21" t="s">
        <v>20</v>
      </c>
      <c r="O21" s="21" t="s">
        <v>12</v>
      </c>
      <c r="P21" s="21" t="s">
        <v>11</v>
      </c>
      <c r="Q21" s="2"/>
    </row>
    <row r="22" spans="1:17" s="4" customFormat="1" ht="15" customHeight="1" x14ac:dyDescent="0.25">
      <c r="A22" s="133" t="s">
        <v>21</v>
      </c>
      <c r="B22" s="133"/>
      <c r="C22" s="133"/>
      <c r="D22" s="22">
        <v>1</v>
      </c>
      <c r="E22" s="22">
        <v>2</v>
      </c>
      <c r="F22" s="22">
        <v>3</v>
      </c>
      <c r="G22" s="22">
        <v>4</v>
      </c>
      <c r="H22" s="22">
        <v>5</v>
      </c>
      <c r="I22" s="22">
        <v>6</v>
      </c>
      <c r="J22" s="22">
        <v>7</v>
      </c>
      <c r="K22" s="22">
        <v>8</v>
      </c>
      <c r="L22" s="22">
        <v>9</v>
      </c>
      <c r="M22" s="22">
        <v>10</v>
      </c>
      <c r="N22" s="22">
        <v>11</v>
      </c>
      <c r="O22" s="22">
        <v>12</v>
      </c>
      <c r="P22" s="22">
        <v>13</v>
      </c>
      <c r="Q22" s="3"/>
    </row>
    <row r="23" spans="1:17" ht="25" customHeight="1" x14ac:dyDescent="0.3">
      <c r="A23" s="140" t="s">
        <v>91</v>
      </c>
      <c r="B23" s="140"/>
      <c r="C23" s="140"/>
      <c r="D23" s="14"/>
      <c r="E23" s="14"/>
      <c r="F23" s="14"/>
      <c r="G23" s="14"/>
      <c r="H23" s="14"/>
      <c r="I23" s="14"/>
      <c r="J23" s="14"/>
      <c r="K23" s="14"/>
      <c r="L23" s="14"/>
      <c r="M23" s="14"/>
      <c r="N23" s="14"/>
      <c r="O23" s="14"/>
      <c r="P23" s="14"/>
    </row>
    <row r="24" spans="1:17" ht="25" customHeight="1" x14ac:dyDescent="0.3">
      <c r="A24" s="140" t="s">
        <v>92</v>
      </c>
      <c r="B24" s="140"/>
      <c r="C24" s="140"/>
      <c r="D24" s="14">
        <v>70</v>
      </c>
      <c r="E24" s="14"/>
      <c r="F24" s="14"/>
      <c r="G24" s="14"/>
      <c r="H24" s="14">
        <v>60</v>
      </c>
      <c r="I24" s="14"/>
      <c r="J24" s="14"/>
      <c r="K24" s="14">
        <v>65</v>
      </c>
      <c r="L24" s="14">
        <v>60</v>
      </c>
      <c r="M24" s="14"/>
      <c r="N24" s="14"/>
      <c r="O24" s="14"/>
      <c r="P24" s="14">
        <v>110</v>
      </c>
    </row>
    <row r="25" spans="1:17" ht="25" customHeight="1" x14ac:dyDescent="0.3">
      <c r="A25" s="140" t="s">
        <v>93</v>
      </c>
      <c r="B25" s="140"/>
      <c r="C25" s="140"/>
      <c r="D25" s="14">
        <v>70</v>
      </c>
      <c r="E25" s="14"/>
      <c r="F25" s="14"/>
      <c r="G25" s="14"/>
      <c r="H25" s="14">
        <v>60</v>
      </c>
      <c r="I25" s="14"/>
      <c r="J25" s="14"/>
      <c r="K25" s="14">
        <v>65</v>
      </c>
      <c r="L25" s="14">
        <v>60</v>
      </c>
      <c r="M25" s="14"/>
      <c r="N25" s="14"/>
      <c r="O25" s="14"/>
      <c r="P25" s="14">
        <v>110</v>
      </c>
    </row>
    <row r="26" spans="1:17" ht="25" customHeight="1" x14ac:dyDescent="0.3">
      <c r="A26" s="140" t="s">
        <v>94</v>
      </c>
      <c r="B26" s="140"/>
      <c r="C26" s="140"/>
      <c r="D26" s="14"/>
      <c r="E26" s="14"/>
      <c r="F26" s="14"/>
      <c r="G26" s="14"/>
      <c r="H26" s="14"/>
      <c r="I26" s="14"/>
      <c r="J26" s="14"/>
      <c r="K26" s="14"/>
      <c r="L26" s="14"/>
      <c r="M26" s="14"/>
      <c r="N26" s="14"/>
      <c r="O26" s="14"/>
      <c r="P26" s="14"/>
    </row>
    <row r="27" spans="1:17" ht="25" customHeight="1" x14ac:dyDescent="0.3">
      <c r="A27" s="140" t="s">
        <v>95</v>
      </c>
      <c r="B27" s="140"/>
      <c r="C27" s="140"/>
      <c r="D27" s="14">
        <v>70</v>
      </c>
      <c r="E27" s="14"/>
      <c r="F27" s="14"/>
      <c r="G27" s="14"/>
      <c r="H27" s="14">
        <v>60</v>
      </c>
      <c r="I27" s="14"/>
      <c r="J27" s="14"/>
      <c r="K27" s="14">
        <v>65</v>
      </c>
      <c r="L27" s="14">
        <v>60</v>
      </c>
      <c r="M27" s="14"/>
      <c r="N27" s="14"/>
      <c r="O27" s="14"/>
      <c r="P27" s="14">
        <v>110</v>
      </c>
    </row>
    <row r="28" spans="1:17" ht="25" customHeight="1" x14ac:dyDescent="0.3">
      <c r="A28" s="140" t="s">
        <v>96</v>
      </c>
      <c r="B28" s="140"/>
      <c r="C28" s="140"/>
      <c r="D28" s="14"/>
      <c r="E28" s="14"/>
      <c r="F28" s="14"/>
      <c r="G28" s="14"/>
      <c r="H28" s="14"/>
      <c r="I28" s="14"/>
      <c r="J28" s="14"/>
      <c r="K28" s="14"/>
      <c r="L28" s="14"/>
      <c r="M28" s="14"/>
      <c r="N28" s="14"/>
      <c r="O28" s="14"/>
      <c r="P28" s="14"/>
    </row>
    <row r="29" spans="1:17" ht="25" customHeight="1" x14ac:dyDescent="0.3">
      <c r="A29" s="140" t="s">
        <v>97</v>
      </c>
      <c r="B29" s="140"/>
      <c r="C29" s="140"/>
      <c r="D29" s="14"/>
      <c r="E29" s="14"/>
      <c r="F29" s="14"/>
      <c r="G29" s="14"/>
      <c r="H29" s="14"/>
      <c r="I29" s="14"/>
      <c r="J29" s="14"/>
      <c r="K29" s="14"/>
      <c r="L29" s="14"/>
      <c r="M29" s="14"/>
      <c r="N29" s="14"/>
      <c r="O29" s="14"/>
      <c r="P29" s="14"/>
    </row>
    <row r="30" spans="1:17" ht="25" customHeight="1" x14ac:dyDescent="0.3">
      <c r="A30" s="140" t="s">
        <v>45</v>
      </c>
      <c r="B30" s="140"/>
      <c r="C30" s="140"/>
      <c r="D30" s="14"/>
      <c r="E30" s="14"/>
      <c r="F30" s="14"/>
      <c r="G30" s="14"/>
      <c r="H30" s="14"/>
      <c r="I30" s="14"/>
      <c r="J30" s="14"/>
      <c r="K30" s="14"/>
      <c r="L30" s="14"/>
      <c r="M30" s="14"/>
      <c r="N30" s="14"/>
      <c r="O30" s="14"/>
      <c r="P30" s="14"/>
    </row>
    <row r="31" spans="1:17" ht="25" customHeight="1" x14ac:dyDescent="0.3">
      <c r="A31" s="140" t="s">
        <v>98</v>
      </c>
      <c r="B31" s="140"/>
      <c r="C31" s="140"/>
      <c r="D31" s="14"/>
      <c r="E31" s="14"/>
      <c r="F31" s="14"/>
      <c r="G31" s="14"/>
      <c r="H31" s="14"/>
      <c r="I31" s="14"/>
      <c r="J31" s="14"/>
      <c r="K31" s="14"/>
      <c r="L31" s="14"/>
      <c r="M31" s="14"/>
      <c r="N31" s="14"/>
      <c r="O31" s="14"/>
      <c r="P31" s="14"/>
    </row>
    <row r="32" spans="1:17" ht="45" customHeight="1" x14ac:dyDescent="0.3">
      <c r="A32" s="134" t="s">
        <v>39</v>
      </c>
      <c r="B32" s="135"/>
      <c r="C32" s="135"/>
      <c r="D32" s="135"/>
      <c r="E32" s="135"/>
      <c r="F32" s="135"/>
      <c r="G32" s="135"/>
      <c r="H32" s="135"/>
      <c r="I32" s="135"/>
      <c r="J32" s="141"/>
      <c r="K32" s="15" t="s">
        <v>36</v>
      </c>
      <c r="L32" s="142" t="s">
        <v>38</v>
      </c>
      <c r="M32" s="143"/>
      <c r="N32" s="137">
        <v>0.4</v>
      </c>
      <c r="O32" s="137"/>
      <c r="P32" s="137"/>
    </row>
    <row r="33" spans="1:17" s="5" customFormat="1" ht="45" customHeight="1" x14ac:dyDescent="0.3">
      <c r="A33" s="134" t="s">
        <v>22</v>
      </c>
      <c r="B33" s="135"/>
      <c r="C33" s="135"/>
      <c r="D33" s="135"/>
      <c r="E33" s="135"/>
      <c r="F33" s="135"/>
      <c r="G33" s="135"/>
      <c r="H33" s="135"/>
      <c r="I33" s="135"/>
      <c r="J33" s="135"/>
      <c r="K33" s="16" t="s">
        <v>37</v>
      </c>
      <c r="L33" s="136" t="s">
        <v>23</v>
      </c>
      <c r="M33" s="136"/>
      <c r="N33" s="137">
        <v>0.15</v>
      </c>
      <c r="O33" s="137"/>
      <c r="P33" s="137"/>
    </row>
    <row r="34" spans="1:17" ht="15" customHeight="1" x14ac:dyDescent="0.3">
      <c r="A34" s="125"/>
      <c r="B34" s="125"/>
      <c r="C34" s="125"/>
      <c r="D34" s="125"/>
      <c r="E34" s="125"/>
      <c r="F34" s="125"/>
      <c r="G34" s="125"/>
      <c r="H34" s="125"/>
      <c r="I34" s="125"/>
      <c r="J34" s="125"/>
      <c r="K34" s="125"/>
      <c r="L34" s="125"/>
      <c r="M34" s="125"/>
      <c r="N34" s="125"/>
      <c r="O34" s="125"/>
      <c r="P34" s="125"/>
    </row>
    <row r="35" spans="1:17" ht="19.5" customHeight="1" x14ac:dyDescent="0.3">
      <c r="A35" s="138" t="s">
        <v>0</v>
      </c>
      <c r="B35" s="138"/>
      <c r="C35" s="138"/>
      <c r="D35" s="139" t="str">
        <f>References!B53</f>
        <v>Weigandt Development, LTD.</v>
      </c>
      <c r="E35" s="139"/>
      <c r="F35" s="139"/>
      <c r="G35" s="139"/>
      <c r="H35" s="139"/>
      <c r="I35" s="139"/>
      <c r="J35" s="139"/>
      <c r="K35" s="139"/>
      <c r="L35" s="139"/>
      <c r="M35" s="139"/>
      <c r="N35" s="139"/>
      <c r="O35" s="139"/>
      <c r="P35" s="139"/>
      <c r="Q35" s="18"/>
    </row>
    <row r="36" spans="1:17" ht="84" customHeight="1" x14ac:dyDescent="0.3">
      <c r="A36" s="132" t="s">
        <v>17</v>
      </c>
      <c r="B36" s="132"/>
      <c r="C36" s="132"/>
      <c r="D36" s="21" t="s">
        <v>18</v>
      </c>
      <c r="E36" s="21" t="s">
        <v>19</v>
      </c>
      <c r="F36" s="21" t="s">
        <v>7</v>
      </c>
      <c r="G36" s="21" t="s">
        <v>9</v>
      </c>
      <c r="H36" s="21" t="s">
        <v>10</v>
      </c>
      <c r="I36" s="21" t="s">
        <v>8</v>
      </c>
      <c r="J36" s="21" t="s">
        <v>13</v>
      </c>
      <c r="K36" s="21" t="s">
        <v>14</v>
      </c>
      <c r="L36" s="21" t="s">
        <v>15</v>
      </c>
      <c r="M36" s="21" t="s">
        <v>16</v>
      </c>
      <c r="N36" s="21" t="s">
        <v>20</v>
      </c>
      <c r="O36" s="21" t="s">
        <v>12</v>
      </c>
      <c r="P36" s="21" t="s">
        <v>11</v>
      </c>
      <c r="Q36" s="2"/>
    </row>
    <row r="37" spans="1:17" s="4" customFormat="1" ht="15" customHeight="1" x14ac:dyDescent="0.25">
      <c r="A37" s="133" t="s">
        <v>21</v>
      </c>
      <c r="B37" s="133"/>
      <c r="C37" s="133"/>
      <c r="D37" s="22">
        <v>1</v>
      </c>
      <c r="E37" s="22">
        <v>2</v>
      </c>
      <c r="F37" s="22">
        <v>3</v>
      </c>
      <c r="G37" s="22">
        <v>4</v>
      </c>
      <c r="H37" s="22">
        <v>5</v>
      </c>
      <c r="I37" s="22">
        <v>6</v>
      </c>
      <c r="J37" s="22">
        <v>7</v>
      </c>
      <c r="K37" s="22">
        <v>8</v>
      </c>
      <c r="L37" s="22">
        <v>9</v>
      </c>
      <c r="M37" s="22">
        <v>10</v>
      </c>
      <c r="N37" s="22">
        <v>11</v>
      </c>
      <c r="O37" s="22">
        <v>12</v>
      </c>
      <c r="P37" s="22">
        <v>13</v>
      </c>
      <c r="Q37" s="3"/>
    </row>
    <row r="38" spans="1:17" ht="25" customHeight="1" x14ac:dyDescent="0.3">
      <c r="A38" s="131" t="s">
        <v>91</v>
      </c>
      <c r="B38" s="131"/>
      <c r="C38" s="131"/>
      <c r="D38" s="101">
        <v>68</v>
      </c>
      <c r="E38" s="101">
        <v>74</v>
      </c>
      <c r="F38" s="101">
        <v>62</v>
      </c>
      <c r="G38" s="101">
        <v>85</v>
      </c>
      <c r="H38" s="101">
        <v>68</v>
      </c>
      <c r="I38" s="101">
        <v>68</v>
      </c>
      <c r="J38" s="101">
        <v>68</v>
      </c>
      <c r="K38" s="101">
        <v>68</v>
      </c>
      <c r="L38" s="101">
        <v>58</v>
      </c>
      <c r="M38" s="101">
        <v>68</v>
      </c>
      <c r="N38" s="101">
        <v>68</v>
      </c>
      <c r="O38" s="101">
        <v>68</v>
      </c>
      <c r="P38" s="101">
        <v>68</v>
      </c>
    </row>
    <row r="39" spans="1:17" ht="25" customHeight="1" x14ac:dyDescent="0.3">
      <c r="A39" s="131" t="s">
        <v>92</v>
      </c>
      <c r="B39" s="131"/>
      <c r="C39" s="131"/>
      <c r="D39" s="101">
        <v>72</v>
      </c>
      <c r="E39" s="101">
        <v>74</v>
      </c>
      <c r="F39" s="101">
        <v>62</v>
      </c>
      <c r="G39" s="101">
        <v>85</v>
      </c>
      <c r="H39" s="101">
        <v>72</v>
      </c>
      <c r="I39" s="101">
        <v>72</v>
      </c>
      <c r="J39" s="101">
        <v>72</v>
      </c>
      <c r="K39" s="101">
        <v>72</v>
      </c>
      <c r="L39" s="101">
        <v>62</v>
      </c>
      <c r="M39" s="101">
        <v>72</v>
      </c>
      <c r="N39" s="101">
        <v>72</v>
      </c>
      <c r="O39" s="101">
        <v>72</v>
      </c>
      <c r="P39" s="101">
        <v>72</v>
      </c>
    </row>
    <row r="40" spans="1:17" ht="25" customHeight="1" x14ac:dyDescent="0.3">
      <c r="A40" s="131" t="s">
        <v>93</v>
      </c>
      <c r="B40" s="131"/>
      <c r="C40" s="131"/>
      <c r="D40" s="101">
        <v>73</v>
      </c>
      <c r="E40" s="101">
        <v>74</v>
      </c>
      <c r="F40" s="101">
        <v>62</v>
      </c>
      <c r="G40" s="101">
        <v>85</v>
      </c>
      <c r="H40" s="101">
        <v>73</v>
      </c>
      <c r="I40" s="101">
        <v>73</v>
      </c>
      <c r="J40" s="101">
        <v>73</v>
      </c>
      <c r="K40" s="101">
        <v>73</v>
      </c>
      <c r="L40" s="101">
        <v>63</v>
      </c>
      <c r="M40" s="101">
        <v>73</v>
      </c>
      <c r="N40" s="101">
        <v>73</v>
      </c>
      <c r="O40" s="101">
        <v>73</v>
      </c>
      <c r="P40" s="101">
        <v>73</v>
      </c>
    </row>
    <row r="41" spans="1:17" ht="25" customHeight="1" x14ac:dyDescent="0.3">
      <c r="A41" s="131" t="s">
        <v>94</v>
      </c>
      <c r="B41" s="131"/>
      <c r="C41" s="131"/>
      <c r="D41" s="101">
        <v>72</v>
      </c>
      <c r="E41" s="101">
        <v>74</v>
      </c>
      <c r="F41" s="101">
        <v>62</v>
      </c>
      <c r="G41" s="101">
        <v>85</v>
      </c>
      <c r="H41" s="101">
        <v>72</v>
      </c>
      <c r="I41" s="101">
        <v>72</v>
      </c>
      <c r="J41" s="101">
        <v>72</v>
      </c>
      <c r="K41" s="101">
        <v>72</v>
      </c>
      <c r="L41" s="101">
        <v>62</v>
      </c>
      <c r="M41" s="101">
        <v>72</v>
      </c>
      <c r="N41" s="101">
        <v>72</v>
      </c>
      <c r="O41" s="101">
        <v>72</v>
      </c>
      <c r="P41" s="101">
        <v>72</v>
      </c>
    </row>
    <row r="42" spans="1:17" ht="25" customHeight="1" x14ac:dyDescent="0.3">
      <c r="A42" s="131" t="s">
        <v>95</v>
      </c>
      <c r="B42" s="131"/>
      <c r="C42" s="131"/>
      <c r="D42" s="101">
        <v>72</v>
      </c>
      <c r="E42" s="101">
        <v>74</v>
      </c>
      <c r="F42" s="101">
        <v>62</v>
      </c>
      <c r="G42" s="101">
        <v>85</v>
      </c>
      <c r="H42" s="101">
        <v>72</v>
      </c>
      <c r="I42" s="101">
        <v>72</v>
      </c>
      <c r="J42" s="101">
        <v>72</v>
      </c>
      <c r="K42" s="101">
        <v>72</v>
      </c>
      <c r="L42" s="101">
        <v>62</v>
      </c>
      <c r="M42" s="101">
        <v>72</v>
      </c>
      <c r="N42" s="101">
        <v>72</v>
      </c>
      <c r="O42" s="101">
        <v>72</v>
      </c>
      <c r="P42" s="101">
        <v>72</v>
      </c>
    </row>
    <row r="43" spans="1:17" ht="25" customHeight="1" x14ac:dyDescent="0.3">
      <c r="A43" s="131" t="s">
        <v>96</v>
      </c>
      <c r="B43" s="131"/>
      <c r="C43" s="131"/>
      <c r="D43" s="101">
        <v>70</v>
      </c>
      <c r="E43" s="101">
        <v>74</v>
      </c>
      <c r="F43" s="101">
        <v>62</v>
      </c>
      <c r="G43" s="101">
        <v>85</v>
      </c>
      <c r="H43" s="101">
        <v>70</v>
      </c>
      <c r="I43" s="101">
        <v>70</v>
      </c>
      <c r="J43" s="101">
        <v>70</v>
      </c>
      <c r="K43" s="101">
        <v>70</v>
      </c>
      <c r="L43" s="101">
        <v>60</v>
      </c>
      <c r="M43" s="101">
        <v>70</v>
      </c>
      <c r="N43" s="101">
        <v>70</v>
      </c>
      <c r="O43" s="101">
        <v>70</v>
      </c>
      <c r="P43" s="101">
        <v>70</v>
      </c>
    </row>
    <row r="44" spans="1:17" ht="25" customHeight="1" x14ac:dyDescent="0.3">
      <c r="A44" s="131" t="s">
        <v>97</v>
      </c>
      <c r="B44" s="131"/>
      <c r="C44" s="131"/>
      <c r="D44" s="101">
        <v>70</v>
      </c>
      <c r="E44" s="101">
        <v>74</v>
      </c>
      <c r="F44" s="101">
        <v>62</v>
      </c>
      <c r="G44" s="101">
        <v>85</v>
      </c>
      <c r="H44" s="101">
        <v>70</v>
      </c>
      <c r="I44" s="101">
        <v>70</v>
      </c>
      <c r="J44" s="101">
        <v>70</v>
      </c>
      <c r="K44" s="101">
        <v>70</v>
      </c>
      <c r="L44" s="101">
        <v>60</v>
      </c>
      <c r="M44" s="101">
        <v>70</v>
      </c>
      <c r="N44" s="101">
        <v>70</v>
      </c>
      <c r="O44" s="101">
        <v>70</v>
      </c>
      <c r="P44" s="101">
        <v>70</v>
      </c>
    </row>
    <row r="45" spans="1:17" ht="25" customHeight="1" x14ac:dyDescent="0.3">
      <c r="A45" s="131" t="s">
        <v>45</v>
      </c>
      <c r="B45" s="131"/>
      <c r="C45" s="131"/>
      <c r="D45" s="101">
        <v>72</v>
      </c>
      <c r="E45" s="101">
        <v>74</v>
      </c>
      <c r="F45" s="101">
        <v>62</v>
      </c>
      <c r="G45" s="101">
        <v>85</v>
      </c>
      <c r="H45" s="101">
        <v>72</v>
      </c>
      <c r="I45" s="101">
        <v>72</v>
      </c>
      <c r="J45" s="101">
        <v>72</v>
      </c>
      <c r="K45" s="101">
        <v>72</v>
      </c>
      <c r="L45" s="101">
        <v>62</v>
      </c>
      <c r="M45" s="101">
        <v>72</v>
      </c>
      <c r="N45" s="101">
        <v>72</v>
      </c>
      <c r="O45" s="101">
        <v>72</v>
      </c>
      <c r="P45" s="101">
        <v>72</v>
      </c>
    </row>
    <row r="46" spans="1:17" ht="25" customHeight="1" x14ac:dyDescent="0.3">
      <c r="A46" s="131" t="s">
        <v>98</v>
      </c>
      <c r="B46" s="131"/>
      <c r="C46" s="131"/>
      <c r="D46" s="101">
        <v>68</v>
      </c>
      <c r="E46" s="101">
        <v>74</v>
      </c>
      <c r="F46" s="101">
        <v>62</v>
      </c>
      <c r="G46" s="101">
        <v>85</v>
      </c>
      <c r="H46" s="101">
        <v>68</v>
      </c>
      <c r="I46" s="101">
        <v>68</v>
      </c>
      <c r="J46" s="101">
        <v>68</v>
      </c>
      <c r="K46" s="101">
        <v>68</v>
      </c>
      <c r="L46" s="101">
        <v>58</v>
      </c>
      <c r="M46" s="101">
        <v>68</v>
      </c>
      <c r="N46" s="101">
        <v>68</v>
      </c>
      <c r="O46" s="101">
        <v>68</v>
      </c>
      <c r="P46" s="101">
        <v>68</v>
      </c>
    </row>
    <row r="47" spans="1:17" ht="45" customHeight="1" x14ac:dyDescent="0.3">
      <c r="A47" s="126" t="s">
        <v>39</v>
      </c>
      <c r="B47" s="126"/>
      <c r="C47" s="126"/>
      <c r="D47" s="126"/>
      <c r="E47" s="126"/>
      <c r="F47" s="126"/>
      <c r="G47" s="126"/>
      <c r="H47" s="126"/>
      <c r="I47" s="126"/>
      <c r="J47" s="126"/>
      <c r="K47" s="99" t="s">
        <v>36</v>
      </c>
      <c r="L47" s="127" t="s">
        <v>38</v>
      </c>
      <c r="M47" s="127"/>
      <c r="N47" s="128">
        <v>0.2</v>
      </c>
      <c r="O47" s="128"/>
      <c r="P47" s="128"/>
    </row>
    <row r="48" spans="1:17" s="5" customFormat="1" ht="45" customHeight="1" x14ac:dyDescent="0.3">
      <c r="A48" s="129" t="s">
        <v>22</v>
      </c>
      <c r="B48" s="129"/>
      <c r="C48" s="129"/>
      <c r="D48" s="129"/>
      <c r="E48" s="129"/>
      <c r="F48" s="129"/>
      <c r="G48" s="129"/>
      <c r="H48" s="129"/>
      <c r="I48" s="129"/>
      <c r="J48" s="129"/>
      <c r="K48" s="100" t="s">
        <v>37</v>
      </c>
      <c r="L48" s="130" t="s">
        <v>23</v>
      </c>
      <c r="M48" s="130"/>
      <c r="N48" s="128">
        <v>0.15</v>
      </c>
      <c r="O48" s="128"/>
      <c r="P48" s="128"/>
    </row>
    <row r="49" spans="1:16" ht="15" customHeight="1" x14ac:dyDescent="0.3">
      <c r="A49" s="125"/>
      <c r="B49" s="125"/>
      <c r="C49" s="125"/>
      <c r="D49" s="125"/>
      <c r="E49" s="125"/>
      <c r="F49" s="125"/>
      <c r="G49" s="125"/>
      <c r="H49" s="125"/>
      <c r="I49" s="125"/>
      <c r="J49" s="125"/>
      <c r="K49" s="125"/>
      <c r="L49" s="125"/>
      <c r="M49" s="125"/>
      <c r="N49" s="125"/>
      <c r="O49" s="125"/>
      <c r="P49" s="125"/>
    </row>
  </sheetData>
  <sheetProtection selectLockedCells="1"/>
  <mergeCells count="64">
    <mergeCell ref="A1:P1"/>
    <mergeCell ref="A2:P2"/>
    <mergeCell ref="A3:P3"/>
    <mergeCell ref="A4:P4"/>
    <mergeCell ref="A5:C5"/>
    <mergeCell ref="D5:P5"/>
    <mergeCell ref="A6:C6"/>
    <mergeCell ref="A7:C7"/>
    <mergeCell ref="A8:C8"/>
    <mergeCell ref="A9:C9"/>
    <mergeCell ref="A10:C10"/>
    <mergeCell ref="A11:C11"/>
    <mergeCell ref="A12:C12"/>
    <mergeCell ref="A13:C13"/>
    <mergeCell ref="A14:C14"/>
    <mergeCell ref="A15:C15"/>
    <mergeCell ref="A16:C16"/>
    <mergeCell ref="A17:J17"/>
    <mergeCell ref="L17:M17"/>
    <mergeCell ref="N17:P17"/>
    <mergeCell ref="A18:J18"/>
    <mergeCell ref="L18:M18"/>
    <mergeCell ref="N18:P18"/>
    <mergeCell ref="A19:P19"/>
    <mergeCell ref="A20:C20"/>
    <mergeCell ref="D20:P20"/>
    <mergeCell ref="A21:C21"/>
    <mergeCell ref="A22:C22"/>
    <mergeCell ref="A23:C23"/>
    <mergeCell ref="A24:C24"/>
    <mergeCell ref="A25:C25"/>
    <mergeCell ref="A26:C26"/>
    <mergeCell ref="A27:C27"/>
    <mergeCell ref="A28:C28"/>
    <mergeCell ref="A29:C29"/>
    <mergeCell ref="A30:C30"/>
    <mergeCell ref="A31:C31"/>
    <mergeCell ref="A32:J32"/>
    <mergeCell ref="L32:M32"/>
    <mergeCell ref="N32:P32"/>
    <mergeCell ref="A33:J33"/>
    <mergeCell ref="L33:M33"/>
    <mergeCell ref="N33:P33"/>
    <mergeCell ref="A34:P34"/>
    <mergeCell ref="A35:C35"/>
    <mergeCell ref="D35:P35"/>
    <mergeCell ref="A36:C36"/>
    <mergeCell ref="A37:C37"/>
    <mergeCell ref="A38:C38"/>
    <mergeCell ref="A39:C39"/>
    <mergeCell ref="A40:C40"/>
    <mergeCell ref="A41:C41"/>
    <mergeCell ref="A42:C42"/>
    <mergeCell ref="A43:C43"/>
    <mergeCell ref="A44:C44"/>
    <mergeCell ref="A45:C45"/>
    <mergeCell ref="A46:C46"/>
    <mergeCell ref="A47:J47"/>
    <mergeCell ref="L47:M47"/>
    <mergeCell ref="N47:P47"/>
    <mergeCell ref="A48:J48"/>
    <mergeCell ref="L48:M48"/>
    <mergeCell ref="N48:P48"/>
    <mergeCell ref="A49:P49"/>
  </mergeCells>
  <pageMargins left="0.2" right="0.2" top="0.25" bottom="0.25" header="0.3" footer="0.3"/>
  <pageSetup scale="83"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8"/>
  <sheetViews>
    <sheetView showGridLines="0" zoomScaleNormal="100" workbookViewId="0">
      <pane ySplit="2" topLeftCell="A3" activePane="bottomLeft" state="frozen"/>
      <selection pane="bottomLeft" activeCell="A3" sqref="A3:XFD3"/>
    </sheetView>
  </sheetViews>
  <sheetFormatPr defaultColWidth="9.1796875" defaultRowHeight="14" x14ac:dyDescent="0.3"/>
  <cols>
    <col min="1" max="2" width="18.7265625" style="1" customWidth="1"/>
    <col min="3" max="3" width="7.7265625" style="1" customWidth="1"/>
    <col min="4" max="12" width="11.7265625" style="1" customWidth="1"/>
    <col min="13" max="16384" width="9.1796875" style="1"/>
  </cols>
  <sheetData>
    <row r="1" spans="1:13" ht="20.149999999999999" customHeight="1" x14ac:dyDescent="0.3">
      <c r="A1" s="113" t="str">
        <f>References!A1</f>
        <v>114-21 DISTRICT 1, DISTRICT 2, DISTRICT 6, DISTRICT 7 AND DISTRICT 8 GENERAL MAINTENANCE CONTRACT 09/08/2020</v>
      </c>
      <c r="B1" s="114"/>
      <c r="C1" s="114"/>
      <c r="D1" s="114"/>
      <c r="E1" s="114"/>
      <c r="F1" s="114"/>
      <c r="G1" s="114"/>
      <c r="H1" s="114"/>
      <c r="I1" s="114"/>
      <c r="J1" s="114"/>
      <c r="K1" s="114"/>
      <c r="L1" s="121"/>
    </row>
    <row r="2" spans="1:13" ht="20.149999999999999" customHeight="1" x14ac:dyDescent="0.3">
      <c r="A2" s="113" t="s">
        <v>99</v>
      </c>
      <c r="B2" s="114"/>
      <c r="C2" s="114"/>
      <c r="D2" s="114"/>
      <c r="E2" s="114"/>
      <c r="F2" s="114"/>
      <c r="G2" s="114"/>
      <c r="H2" s="114"/>
      <c r="I2" s="114"/>
      <c r="J2" s="114"/>
      <c r="K2" s="114"/>
      <c r="L2" s="121"/>
    </row>
    <row r="3" spans="1:13" ht="19.5" customHeight="1" x14ac:dyDescent="0.3">
      <c r="A3" s="149" t="s">
        <v>0</v>
      </c>
      <c r="B3" s="150"/>
      <c r="C3" s="151"/>
      <c r="D3" s="152" t="str">
        <f>References!B32</f>
        <v>Perkins Carmack Construction, LLc.</v>
      </c>
      <c r="E3" s="119"/>
      <c r="F3" s="119"/>
      <c r="G3" s="119"/>
      <c r="H3" s="119"/>
      <c r="I3" s="119"/>
      <c r="J3" s="119"/>
      <c r="K3" s="119"/>
      <c r="L3" s="120"/>
    </row>
    <row r="4" spans="1:13" ht="75" customHeight="1" x14ac:dyDescent="0.3">
      <c r="A4" s="153" t="s">
        <v>29</v>
      </c>
      <c r="B4" s="154"/>
      <c r="C4" s="155"/>
      <c r="D4" s="19" t="s">
        <v>100</v>
      </c>
      <c r="E4" s="19" t="s">
        <v>101</v>
      </c>
      <c r="F4" s="19" t="s">
        <v>102</v>
      </c>
      <c r="G4" s="19" t="s">
        <v>103</v>
      </c>
      <c r="H4" s="19" t="s">
        <v>104</v>
      </c>
      <c r="I4" s="19" t="s">
        <v>105</v>
      </c>
      <c r="J4" s="19" t="s">
        <v>106</v>
      </c>
      <c r="K4" s="19" t="s">
        <v>53</v>
      </c>
      <c r="L4" s="20" t="s">
        <v>107</v>
      </c>
      <c r="M4" s="2"/>
    </row>
    <row r="5" spans="1:13" s="4" customFormat="1" ht="15" customHeight="1" x14ac:dyDescent="0.25">
      <c r="A5" s="156" t="s">
        <v>30</v>
      </c>
      <c r="B5" s="157"/>
      <c r="C5" s="158"/>
      <c r="D5" s="159" t="s">
        <v>31</v>
      </c>
      <c r="E5" s="160"/>
      <c r="F5" s="160"/>
      <c r="G5" s="160"/>
      <c r="H5" s="160"/>
      <c r="I5" s="160"/>
      <c r="J5" s="160"/>
      <c r="K5" s="160"/>
      <c r="L5" s="161"/>
      <c r="M5" s="3"/>
    </row>
    <row r="6" spans="1:13" ht="15" customHeight="1" x14ac:dyDescent="0.3">
      <c r="A6" s="168" t="s">
        <v>369</v>
      </c>
      <c r="B6" s="169"/>
      <c r="C6" s="29" t="s">
        <v>32</v>
      </c>
      <c r="D6" s="71">
        <v>50</v>
      </c>
      <c r="E6" s="71">
        <v>50</v>
      </c>
      <c r="F6" s="71">
        <v>50</v>
      </c>
      <c r="G6" s="71">
        <v>50</v>
      </c>
      <c r="H6" s="71">
        <v>50</v>
      </c>
      <c r="I6" s="71">
        <v>50</v>
      </c>
      <c r="J6" s="71">
        <v>50</v>
      </c>
      <c r="K6" s="71">
        <v>50</v>
      </c>
      <c r="L6" s="71">
        <v>50</v>
      </c>
    </row>
    <row r="7" spans="1:13" ht="15" customHeight="1" x14ac:dyDescent="0.3">
      <c r="A7" s="170"/>
      <c r="B7" s="171"/>
      <c r="C7" s="29" t="s">
        <v>33</v>
      </c>
      <c r="D7" s="71">
        <v>370</v>
      </c>
      <c r="E7" s="71">
        <v>370</v>
      </c>
      <c r="F7" s="71">
        <v>370</v>
      </c>
      <c r="G7" s="71">
        <v>370</v>
      </c>
      <c r="H7" s="71">
        <v>370</v>
      </c>
      <c r="I7" s="71">
        <v>370</v>
      </c>
      <c r="J7" s="71">
        <v>370</v>
      </c>
      <c r="K7" s="71">
        <v>370</v>
      </c>
      <c r="L7" s="71">
        <v>370</v>
      </c>
    </row>
    <row r="8" spans="1:13" ht="15" customHeight="1" x14ac:dyDescent="0.3">
      <c r="A8" s="172"/>
      <c r="B8" s="173"/>
      <c r="C8" s="29" t="s">
        <v>34</v>
      </c>
      <c r="D8" s="71">
        <v>1280</v>
      </c>
      <c r="E8" s="71">
        <v>1280</v>
      </c>
      <c r="F8" s="71">
        <v>1280</v>
      </c>
      <c r="G8" s="71">
        <v>1280</v>
      </c>
      <c r="H8" s="71">
        <v>1280</v>
      </c>
      <c r="I8" s="71">
        <v>1280</v>
      </c>
      <c r="J8" s="71">
        <v>1280</v>
      </c>
      <c r="K8" s="71">
        <v>1280</v>
      </c>
      <c r="L8" s="71">
        <v>1280</v>
      </c>
    </row>
    <row r="9" spans="1:13" ht="15" customHeight="1" x14ac:dyDescent="0.3">
      <c r="A9" s="168" t="s">
        <v>370</v>
      </c>
      <c r="B9" s="169"/>
      <c r="C9" s="29" t="s">
        <v>32</v>
      </c>
      <c r="D9" s="71">
        <v>55</v>
      </c>
      <c r="E9" s="71">
        <v>55</v>
      </c>
      <c r="F9" s="71">
        <v>55</v>
      </c>
      <c r="G9" s="71">
        <v>55</v>
      </c>
      <c r="H9" s="71">
        <v>55</v>
      </c>
      <c r="I9" s="71">
        <v>55</v>
      </c>
      <c r="J9" s="71">
        <v>55</v>
      </c>
      <c r="K9" s="71">
        <v>55</v>
      </c>
      <c r="L9" s="71">
        <v>55</v>
      </c>
    </row>
    <row r="10" spans="1:13" ht="15" customHeight="1" x14ac:dyDescent="0.3">
      <c r="A10" s="170"/>
      <c r="B10" s="171"/>
      <c r="C10" s="29" t="s">
        <v>33</v>
      </c>
      <c r="D10" s="71">
        <v>400</v>
      </c>
      <c r="E10" s="71">
        <v>400</v>
      </c>
      <c r="F10" s="71">
        <v>400</v>
      </c>
      <c r="G10" s="71">
        <v>400</v>
      </c>
      <c r="H10" s="71">
        <v>400</v>
      </c>
      <c r="I10" s="71">
        <v>400</v>
      </c>
      <c r="J10" s="71">
        <v>400</v>
      </c>
      <c r="K10" s="71">
        <v>400</v>
      </c>
      <c r="L10" s="71">
        <v>400</v>
      </c>
    </row>
    <row r="11" spans="1:13" ht="15" customHeight="1" x14ac:dyDescent="0.3">
      <c r="A11" s="172"/>
      <c r="B11" s="173"/>
      <c r="C11" s="29" t="s">
        <v>34</v>
      </c>
      <c r="D11" s="71">
        <v>1600</v>
      </c>
      <c r="E11" s="71">
        <v>1600</v>
      </c>
      <c r="F11" s="71">
        <v>1600</v>
      </c>
      <c r="G11" s="71">
        <v>1600</v>
      </c>
      <c r="H11" s="71">
        <v>1600</v>
      </c>
      <c r="I11" s="71">
        <v>1600</v>
      </c>
      <c r="J11" s="71">
        <v>1600</v>
      </c>
      <c r="K11" s="71">
        <v>1600</v>
      </c>
      <c r="L11" s="71">
        <v>1600</v>
      </c>
    </row>
    <row r="12" spans="1:13" ht="15" customHeight="1" x14ac:dyDescent="0.3">
      <c r="A12" s="168" t="s">
        <v>371</v>
      </c>
      <c r="B12" s="169"/>
      <c r="C12" s="29" t="s">
        <v>32</v>
      </c>
      <c r="D12" s="71">
        <v>40</v>
      </c>
      <c r="E12" s="71">
        <v>40</v>
      </c>
      <c r="F12" s="71">
        <v>40</v>
      </c>
      <c r="G12" s="71">
        <v>40</v>
      </c>
      <c r="H12" s="71">
        <v>40</v>
      </c>
      <c r="I12" s="71">
        <v>40</v>
      </c>
      <c r="J12" s="71">
        <v>40</v>
      </c>
      <c r="K12" s="71">
        <v>40</v>
      </c>
      <c r="L12" s="71">
        <v>40</v>
      </c>
    </row>
    <row r="13" spans="1:13" ht="15" customHeight="1" x14ac:dyDescent="0.3">
      <c r="A13" s="170"/>
      <c r="B13" s="171"/>
      <c r="C13" s="29" t="s">
        <v>33</v>
      </c>
      <c r="D13" s="71">
        <v>275</v>
      </c>
      <c r="E13" s="71">
        <v>275</v>
      </c>
      <c r="F13" s="71">
        <v>275</v>
      </c>
      <c r="G13" s="71">
        <v>275</v>
      </c>
      <c r="H13" s="71">
        <v>275</v>
      </c>
      <c r="I13" s="71">
        <v>275</v>
      </c>
      <c r="J13" s="71">
        <v>275</v>
      </c>
      <c r="K13" s="71">
        <v>275</v>
      </c>
      <c r="L13" s="71">
        <v>275</v>
      </c>
    </row>
    <row r="14" spans="1:13" ht="15" customHeight="1" x14ac:dyDescent="0.3">
      <c r="A14" s="172"/>
      <c r="B14" s="173"/>
      <c r="C14" s="29" t="s">
        <v>34</v>
      </c>
      <c r="D14" s="71">
        <v>1100</v>
      </c>
      <c r="E14" s="71">
        <v>1100</v>
      </c>
      <c r="F14" s="71">
        <v>1100</v>
      </c>
      <c r="G14" s="71">
        <v>1100</v>
      </c>
      <c r="H14" s="71">
        <v>1100</v>
      </c>
      <c r="I14" s="71">
        <v>1100</v>
      </c>
      <c r="J14" s="71">
        <v>1100</v>
      </c>
      <c r="K14" s="71">
        <v>1100</v>
      </c>
      <c r="L14" s="71">
        <v>1100</v>
      </c>
    </row>
    <row r="15" spans="1:13" ht="15" customHeight="1" x14ac:dyDescent="0.3">
      <c r="A15" s="168" t="s">
        <v>372</v>
      </c>
      <c r="B15" s="169"/>
      <c r="C15" s="29" t="s">
        <v>32</v>
      </c>
      <c r="D15" s="71">
        <v>70</v>
      </c>
      <c r="E15" s="71">
        <v>70</v>
      </c>
      <c r="F15" s="71">
        <v>70</v>
      </c>
      <c r="G15" s="71">
        <v>70</v>
      </c>
      <c r="H15" s="71">
        <v>70</v>
      </c>
      <c r="I15" s="71">
        <v>70</v>
      </c>
      <c r="J15" s="71">
        <v>70</v>
      </c>
      <c r="K15" s="71">
        <v>70</v>
      </c>
      <c r="L15" s="71">
        <v>70</v>
      </c>
    </row>
    <row r="16" spans="1:13" ht="15" customHeight="1" x14ac:dyDescent="0.3">
      <c r="A16" s="170"/>
      <c r="B16" s="171"/>
      <c r="C16" s="29" t="s">
        <v>33</v>
      </c>
      <c r="D16" s="71">
        <v>500</v>
      </c>
      <c r="E16" s="71">
        <v>500</v>
      </c>
      <c r="F16" s="71">
        <v>500</v>
      </c>
      <c r="G16" s="71">
        <v>500</v>
      </c>
      <c r="H16" s="71">
        <v>500</v>
      </c>
      <c r="I16" s="71">
        <v>500</v>
      </c>
      <c r="J16" s="71">
        <v>500</v>
      </c>
      <c r="K16" s="71">
        <v>500</v>
      </c>
      <c r="L16" s="71">
        <v>500</v>
      </c>
    </row>
    <row r="17" spans="1:13" ht="15" customHeight="1" x14ac:dyDescent="0.3">
      <c r="A17" s="172"/>
      <c r="B17" s="173"/>
      <c r="C17" s="29" t="s">
        <v>34</v>
      </c>
      <c r="D17" s="71">
        <v>1700</v>
      </c>
      <c r="E17" s="71">
        <v>1700</v>
      </c>
      <c r="F17" s="71">
        <v>1700</v>
      </c>
      <c r="G17" s="71">
        <v>1700</v>
      </c>
      <c r="H17" s="71">
        <v>1700</v>
      </c>
      <c r="I17" s="71">
        <v>1700</v>
      </c>
      <c r="J17" s="71">
        <v>1700</v>
      </c>
      <c r="K17" s="71">
        <v>1700</v>
      </c>
      <c r="L17" s="71">
        <v>1700</v>
      </c>
    </row>
    <row r="18" spans="1:13" ht="15" customHeight="1" x14ac:dyDescent="0.3">
      <c r="A18" s="168" t="s">
        <v>373</v>
      </c>
      <c r="B18" s="169"/>
      <c r="C18" s="29" t="s">
        <v>32</v>
      </c>
      <c r="D18" s="71">
        <v>68</v>
      </c>
      <c r="E18" s="71">
        <v>68</v>
      </c>
      <c r="F18" s="71">
        <v>68</v>
      </c>
      <c r="G18" s="71">
        <v>68</v>
      </c>
      <c r="H18" s="71">
        <v>68</v>
      </c>
      <c r="I18" s="71">
        <v>68</v>
      </c>
      <c r="J18" s="71">
        <v>68</v>
      </c>
      <c r="K18" s="71">
        <v>68</v>
      </c>
      <c r="L18" s="71">
        <v>68</v>
      </c>
    </row>
    <row r="19" spans="1:13" ht="15" customHeight="1" x14ac:dyDescent="0.3">
      <c r="A19" s="170"/>
      <c r="B19" s="171"/>
      <c r="C19" s="29" t="s">
        <v>33</v>
      </c>
      <c r="D19" s="71">
        <v>450</v>
      </c>
      <c r="E19" s="71">
        <v>450</v>
      </c>
      <c r="F19" s="71">
        <v>450</v>
      </c>
      <c r="G19" s="71">
        <v>450</v>
      </c>
      <c r="H19" s="71">
        <v>450</v>
      </c>
      <c r="I19" s="71">
        <v>450</v>
      </c>
      <c r="J19" s="71">
        <v>450</v>
      </c>
      <c r="K19" s="71">
        <v>450</v>
      </c>
      <c r="L19" s="71">
        <v>450</v>
      </c>
    </row>
    <row r="20" spans="1:13" ht="15" customHeight="1" x14ac:dyDescent="0.3">
      <c r="A20" s="172"/>
      <c r="B20" s="173"/>
      <c r="C20" s="29" t="s">
        <v>34</v>
      </c>
      <c r="D20" s="71">
        <v>1200</v>
      </c>
      <c r="E20" s="71">
        <v>1200</v>
      </c>
      <c r="F20" s="71">
        <v>1200</v>
      </c>
      <c r="G20" s="71">
        <v>1200</v>
      </c>
      <c r="H20" s="71">
        <v>1200</v>
      </c>
      <c r="I20" s="71">
        <v>1200</v>
      </c>
      <c r="J20" s="71">
        <v>1200</v>
      </c>
      <c r="K20" s="71">
        <v>1200</v>
      </c>
      <c r="L20" s="71">
        <v>1200</v>
      </c>
    </row>
    <row r="21" spans="1:13" ht="15" customHeight="1" x14ac:dyDescent="0.3">
      <c r="A21" s="162" t="s">
        <v>374</v>
      </c>
      <c r="B21" s="163"/>
      <c r="C21" s="29" t="s">
        <v>32</v>
      </c>
      <c r="D21" s="14">
        <v>40</v>
      </c>
      <c r="E21" s="14">
        <v>40</v>
      </c>
      <c r="F21" s="14">
        <v>40</v>
      </c>
      <c r="G21" s="14">
        <v>40</v>
      </c>
      <c r="H21" s="14">
        <v>40</v>
      </c>
      <c r="I21" s="14">
        <v>40</v>
      </c>
      <c r="J21" s="14">
        <v>40</v>
      </c>
      <c r="K21" s="14">
        <v>40</v>
      </c>
      <c r="L21" s="14">
        <v>40</v>
      </c>
    </row>
    <row r="22" spans="1:13" ht="15" customHeight="1" x14ac:dyDescent="0.3">
      <c r="A22" s="164"/>
      <c r="B22" s="165"/>
      <c r="C22" s="29" t="s">
        <v>33</v>
      </c>
      <c r="D22" s="14">
        <v>300</v>
      </c>
      <c r="E22" s="14">
        <v>300</v>
      </c>
      <c r="F22" s="14">
        <v>300</v>
      </c>
      <c r="G22" s="14">
        <v>300</v>
      </c>
      <c r="H22" s="14">
        <v>300</v>
      </c>
      <c r="I22" s="14">
        <v>300</v>
      </c>
      <c r="J22" s="14">
        <v>300</v>
      </c>
      <c r="K22" s="14">
        <v>300</v>
      </c>
      <c r="L22" s="14">
        <v>300</v>
      </c>
    </row>
    <row r="23" spans="1:13" ht="15" customHeight="1" x14ac:dyDescent="0.3">
      <c r="A23" s="166"/>
      <c r="B23" s="167"/>
      <c r="C23" s="29" t="s">
        <v>34</v>
      </c>
      <c r="D23" s="14">
        <v>100</v>
      </c>
      <c r="E23" s="14">
        <v>100</v>
      </c>
      <c r="F23" s="14">
        <v>100</v>
      </c>
      <c r="G23" s="14">
        <v>100</v>
      </c>
      <c r="H23" s="14">
        <v>100</v>
      </c>
      <c r="I23" s="14">
        <v>100</v>
      </c>
      <c r="J23" s="14">
        <v>100</v>
      </c>
      <c r="K23" s="14">
        <v>100</v>
      </c>
      <c r="L23" s="14">
        <v>100</v>
      </c>
    </row>
    <row r="24" spans="1:13" ht="15" customHeight="1" x14ac:dyDescent="0.3">
      <c r="A24" s="162" t="s">
        <v>375</v>
      </c>
      <c r="B24" s="163"/>
      <c r="C24" s="29" t="s">
        <v>32</v>
      </c>
      <c r="D24" s="14">
        <v>45</v>
      </c>
      <c r="E24" s="14">
        <v>45</v>
      </c>
      <c r="F24" s="14">
        <v>45</v>
      </c>
      <c r="G24" s="14">
        <v>45</v>
      </c>
      <c r="H24" s="14">
        <v>45</v>
      </c>
      <c r="I24" s="14">
        <v>45</v>
      </c>
      <c r="J24" s="14">
        <v>45</v>
      </c>
      <c r="K24" s="14">
        <v>45</v>
      </c>
      <c r="L24" s="14">
        <v>45</v>
      </c>
    </row>
    <row r="25" spans="1:13" ht="15" customHeight="1" x14ac:dyDescent="0.3">
      <c r="A25" s="164"/>
      <c r="B25" s="165"/>
      <c r="C25" s="29" t="s">
        <v>33</v>
      </c>
      <c r="D25" s="14">
        <v>400</v>
      </c>
      <c r="E25" s="14">
        <v>400</v>
      </c>
      <c r="F25" s="14">
        <v>400</v>
      </c>
      <c r="G25" s="14">
        <v>400</v>
      </c>
      <c r="H25" s="14">
        <v>400</v>
      </c>
      <c r="I25" s="14">
        <v>400</v>
      </c>
      <c r="J25" s="14">
        <v>400</v>
      </c>
      <c r="K25" s="14">
        <v>400</v>
      </c>
      <c r="L25" s="14">
        <v>400</v>
      </c>
    </row>
    <row r="26" spans="1:13" ht="15" customHeight="1" x14ac:dyDescent="0.3">
      <c r="A26" s="166"/>
      <c r="B26" s="167"/>
      <c r="C26" s="29" t="s">
        <v>34</v>
      </c>
      <c r="D26" s="14">
        <v>1500</v>
      </c>
      <c r="E26" s="14">
        <v>1500</v>
      </c>
      <c r="F26" s="14">
        <v>1500</v>
      </c>
      <c r="G26" s="14">
        <v>1500</v>
      </c>
      <c r="H26" s="14">
        <v>1500</v>
      </c>
      <c r="I26" s="14">
        <v>1500</v>
      </c>
      <c r="J26" s="14">
        <v>1500</v>
      </c>
      <c r="K26" s="14">
        <v>1500</v>
      </c>
      <c r="L26" s="14">
        <v>1500</v>
      </c>
    </row>
    <row r="27" spans="1:13" ht="15" customHeight="1" x14ac:dyDescent="0.3">
      <c r="A27" s="146"/>
      <c r="B27" s="147"/>
      <c r="C27" s="147"/>
      <c r="D27" s="147"/>
      <c r="E27" s="147"/>
      <c r="F27" s="147"/>
      <c r="G27" s="147"/>
      <c r="H27" s="147"/>
      <c r="I27" s="147"/>
      <c r="J27" s="147"/>
      <c r="K27" s="147"/>
      <c r="L27" s="148"/>
    </row>
    <row r="28" spans="1:13" ht="19.5" customHeight="1" x14ac:dyDescent="0.3">
      <c r="A28" s="149" t="s">
        <v>0</v>
      </c>
      <c r="B28" s="150"/>
      <c r="C28" s="151"/>
      <c r="D28" s="152" t="str">
        <f>References!B46</f>
        <v>Setterlin Building Co.</v>
      </c>
      <c r="E28" s="119"/>
      <c r="F28" s="119"/>
      <c r="G28" s="119"/>
      <c r="H28" s="119"/>
      <c r="I28" s="119"/>
      <c r="J28" s="119"/>
      <c r="K28" s="119"/>
      <c r="L28" s="120"/>
    </row>
    <row r="29" spans="1:13" ht="75" customHeight="1" x14ac:dyDescent="0.3">
      <c r="A29" s="153" t="s">
        <v>29</v>
      </c>
      <c r="B29" s="154"/>
      <c r="C29" s="155"/>
      <c r="D29" s="19" t="s">
        <v>100</v>
      </c>
      <c r="E29" s="19" t="s">
        <v>101</v>
      </c>
      <c r="F29" s="19" t="s">
        <v>102</v>
      </c>
      <c r="G29" s="19" t="s">
        <v>103</v>
      </c>
      <c r="H29" s="19" t="s">
        <v>104</v>
      </c>
      <c r="I29" s="19" t="s">
        <v>105</v>
      </c>
      <c r="J29" s="19" t="s">
        <v>106</v>
      </c>
      <c r="K29" s="19" t="s">
        <v>53</v>
      </c>
      <c r="L29" s="20" t="s">
        <v>107</v>
      </c>
      <c r="M29" s="2"/>
    </row>
    <row r="30" spans="1:13" s="4" customFormat="1" ht="15" customHeight="1" x14ac:dyDescent="0.25">
      <c r="A30" s="156" t="s">
        <v>30</v>
      </c>
      <c r="B30" s="157"/>
      <c r="C30" s="158"/>
      <c r="D30" s="159" t="s">
        <v>31</v>
      </c>
      <c r="E30" s="160"/>
      <c r="F30" s="160"/>
      <c r="G30" s="160"/>
      <c r="H30" s="160"/>
      <c r="I30" s="160"/>
      <c r="J30" s="160"/>
      <c r="K30" s="160"/>
      <c r="L30" s="161"/>
      <c r="M30" s="3"/>
    </row>
    <row r="31" spans="1:13" ht="15" customHeight="1" x14ac:dyDescent="0.3">
      <c r="A31" s="162" t="s">
        <v>509</v>
      </c>
      <c r="B31" s="163"/>
      <c r="C31" s="29" t="s">
        <v>32</v>
      </c>
      <c r="D31" s="88"/>
      <c r="E31" s="88"/>
      <c r="F31" s="88"/>
      <c r="G31" s="88"/>
      <c r="H31" s="88"/>
      <c r="I31" s="88"/>
      <c r="J31" s="88"/>
      <c r="K31" s="88"/>
      <c r="L31" s="88"/>
    </row>
    <row r="32" spans="1:13" ht="15" customHeight="1" x14ac:dyDescent="0.3">
      <c r="A32" s="164"/>
      <c r="B32" s="165"/>
      <c r="C32" s="29" t="s">
        <v>33</v>
      </c>
      <c r="D32" s="88"/>
      <c r="E32" s="88"/>
      <c r="F32" s="88"/>
      <c r="G32" s="88"/>
      <c r="H32" s="88"/>
      <c r="I32" s="88"/>
      <c r="J32" s="88"/>
      <c r="K32" s="88"/>
      <c r="L32" s="88"/>
    </row>
    <row r="33" spans="1:13" ht="15" customHeight="1" x14ac:dyDescent="0.3">
      <c r="A33" s="166"/>
      <c r="B33" s="167"/>
      <c r="C33" s="29" t="s">
        <v>34</v>
      </c>
      <c r="D33" s="88"/>
      <c r="E33" s="88"/>
      <c r="F33" s="88"/>
      <c r="G33" s="88"/>
      <c r="H33" s="88"/>
      <c r="I33" s="88"/>
      <c r="J33" s="88"/>
      <c r="K33" s="88"/>
      <c r="L33" s="88"/>
    </row>
    <row r="34" spans="1:13" ht="15" customHeight="1" x14ac:dyDescent="0.3">
      <c r="A34" s="146"/>
      <c r="B34" s="147"/>
      <c r="C34" s="147"/>
      <c r="D34" s="147"/>
      <c r="E34" s="147"/>
      <c r="F34" s="147"/>
      <c r="G34" s="147"/>
      <c r="H34" s="147"/>
      <c r="I34" s="147"/>
      <c r="J34" s="147"/>
      <c r="K34" s="147"/>
      <c r="L34" s="148"/>
    </row>
    <row r="35" spans="1:13" ht="19.5" customHeight="1" x14ac:dyDescent="0.3">
      <c r="A35" s="149" t="s">
        <v>0</v>
      </c>
      <c r="B35" s="150"/>
      <c r="C35" s="151"/>
      <c r="D35" s="152" t="str">
        <f>References!B53</f>
        <v>Weigandt Development, LTD.</v>
      </c>
      <c r="E35" s="119"/>
      <c r="F35" s="119"/>
      <c r="G35" s="119"/>
      <c r="H35" s="119"/>
      <c r="I35" s="119"/>
      <c r="J35" s="119"/>
      <c r="K35" s="119"/>
      <c r="L35" s="120"/>
    </row>
    <row r="36" spans="1:13" ht="75" customHeight="1" x14ac:dyDescent="0.3">
      <c r="A36" s="153" t="s">
        <v>29</v>
      </c>
      <c r="B36" s="154"/>
      <c r="C36" s="155"/>
      <c r="D36" s="19" t="s">
        <v>100</v>
      </c>
      <c r="E36" s="19" t="s">
        <v>101</v>
      </c>
      <c r="F36" s="19" t="s">
        <v>102</v>
      </c>
      <c r="G36" s="19" t="s">
        <v>103</v>
      </c>
      <c r="H36" s="19" t="s">
        <v>104</v>
      </c>
      <c r="I36" s="19" t="s">
        <v>105</v>
      </c>
      <c r="J36" s="19" t="s">
        <v>106</v>
      </c>
      <c r="K36" s="19" t="s">
        <v>53</v>
      </c>
      <c r="L36" s="20" t="s">
        <v>107</v>
      </c>
      <c r="M36" s="2"/>
    </row>
    <row r="37" spans="1:13" s="4" customFormat="1" ht="15" customHeight="1" x14ac:dyDescent="0.25">
      <c r="A37" s="156" t="s">
        <v>30</v>
      </c>
      <c r="B37" s="157"/>
      <c r="C37" s="158"/>
      <c r="D37" s="159" t="s">
        <v>31</v>
      </c>
      <c r="E37" s="160"/>
      <c r="F37" s="160"/>
      <c r="G37" s="160"/>
      <c r="H37" s="160"/>
      <c r="I37" s="160"/>
      <c r="J37" s="160"/>
      <c r="K37" s="160"/>
      <c r="L37" s="161"/>
      <c r="M37" s="3"/>
    </row>
    <row r="38" spans="1:13" ht="15" customHeight="1" x14ac:dyDescent="0.3">
      <c r="A38" s="145" t="s">
        <v>548</v>
      </c>
      <c r="B38" s="145"/>
      <c r="C38" s="98" t="s">
        <v>32</v>
      </c>
      <c r="D38" s="102">
        <v>44</v>
      </c>
      <c r="E38" s="102">
        <v>44</v>
      </c>
      <c r="F38" s="102">
        <v>44</v>
      </c>
      <c r="G38" s="102">
        <v>44</v>
      </c>
      <c r="H38" s="102">
        <v>44</v>
      </c>
      <c r="I38" s="102">
        <v>44</v>
      </c>
      <c r="J38" s="102">
        <v>44</v>
      </c>
      <c r="K38" s="102">
        <v>44</v>
      </c>
      <c r="L38" s="103"/>
    </row>
    <row r="39" spans="1:13" ht="15" customHeight="1" x14ac:dyDescent="0.3">
      <c r="A39" s="145"/>
      <c r="B39" s="145"/>
      <c r="C39" s="98" t="s">
        <v>33</v>
      </c>
      <c r="D39" s="102">
        <v>350</v>
      </c>
      <c r="E39" s="102">
        <v>350</v>
      </c>
      <c r="F39" s="102">
        <v>350</v>
      </c>
      <c r="G39" s="102">
        <v>350</v>
      </c>
      <c r="H39" s="102">
        <v>350</v>
      </c>
      <c r="I39" s="102">
        <v>350</v>
      </c>
      <c r="J39" s="102">
        <v>350</v>
      </c>
      <c r="K39" s="102">
        <v>350</v>
      </c>
      <c r="L39" s="103"/>
    </row>
    <row r="40" spans="1:13" ht="15" customHeight="1" x14ac:dyDescent="0.3">
      <c r="A40" s="145"/>
      <c r="B40" s="145"/>
      <c r="C40" s="98" t="s">
        <v>34</v>
      </c>
      <c r="D40" s="102">
        <v>1050</v>
      </c>
      <c r="E40" s="102">
        <v>1050</v>
      </c>
      <c r="F40" s="102">
        <v>1050</v>
      </c>
      <c r="G40" s="102">
        <v>1050</v>
      </c>
      <c r="H40" s="102">
        <v>1050</v>
      </c>
      <c r="I40" s="102">
        <v>1050</v>
      </c>
      <c r="J40" s="102">
        <v>1050</v>
      </c>
      <c r="K40" s="102">
        <v>1050</v>
      </c>
      <c r="L40" s="103"/>
    </row>
    <row r="41" spans="1:13" ht="15" customHeight="1" x14ac:dyDescent="0.3">
      <c r="A41" s="145" t="s">
        <v>549</v>
      </c>
      <c r="B41" s="145"/>
      <c r="C41" s="98" t="s">
        <v>32</v>
      </c>
      <c r="D41" s="102">
        <v>40</v>
      </c>
      <c r="E41" s="102">
        <v>40</v>
      </c>
      <c r="F41" s="102">
        <v>40</v>
      </c>
      <c r="G41" s="102">
        <v>40</v>
      </c>
      <c r="H41" s="102">
        <v>40</v>
      </c>
      <c r="I41" s="102">
        <v>40</v>
      </c>
      <c r="J41" s="102">
        <v>40</v>
      </c>
      <c r="K41" s="102">
        <v>40</v>
      </c>
      <c r="L41" s="103"/>
    </row>
    <row r="42" spans="1:13" ht="15" customHeight="1" x14ac:dyDescent="0.3">
      <c r="A42" s="145"/>
      <c r="B42" s="145"/>
      <c r="C42" s="98" t="s">
        <v>33</v>
      </c>
      <c r="D42" s="102">
        <v>320</v>
      </c>
      <c r="E42" s="102">
        <v>320</v>
      </c>
      <c r="F42" s="102">
        <v>320</v>
      </c>
      <c r="G42" s="102">
        <v>320</v>
      </c>
      <c r="H42" s="102">
        <v>320</v>
      </c>
      <c r="I42" s="102">
        <v>320</v>
      </c>
      <c r="J42" s="102">
        <v>320</v>
      </c>
      <c r="K42" s="102">
        <v>320</v>
      </c>
      <c r="L42" s="103"/>
    </row>
    <row r="43" spans="1:13" ht="15" customHeight="1" x14ac:dyDescent="0.3">
      <c r="A43" s="145"/>
      <c r="B43" s="145"/>
      <c r="C43" s="98" t="s">
        <v>34</v>
      </c>
      <c r="D43" s="102">
        <v>1120</v>
      </c>
      <c r="E43" s="102">
        <v>1120</v>
      </c>
      <c r="F43" s="102">
        <v>1120</v>
      </c>
      <c r="G43" s="102">
        <v>1120</v>
      </c>
      <c r="H43" s="102">
        <v>1120</v>
      </c>
      <c r="I43" s="102">
        <v>1120</v>
      </c>
      <c r="J43" s="102">
        <v>1120</v>
      </c>
      <c r="K43" s="102">
        <v>1120</v>
      </c>
      <c r="L43" s="103"/>
    </row>
    <row r="44" spans="1:13" ht="15" customHeight="1" x14ac:dyDescent="0.3">
      <c r="A44" s="145" t="s">
        <v>550</v>
      </c>
      <c r="B44" s="145"/>
      <c r="C44" s="98" t="s">
        <v>32</v>
      </c>
      <c r="D44" s="102">
        <v>60</v>
      </c>
      <c r="E44" s="102">
        <v>60</v>
      </c>
      <c r="F44" s="102">
        <v>60</v>
      </c>
      <c r="G44" s="102">
        <v>60</v>
      </c>
      <c r="H44" s="102">
        <v>60</v>
      </c>
      <c r="I44" s="102">
        <v>60</v>
      </c>
      <c r="J44" s="102">
        <v>60</v>
      </c>
      <c r="K44" s="102">
        <v>60</v>
      </c>
      <c r="L44" s="103"/>
    </row>
    <row r="45" spans="1:13" ht="15" customHeight="1" x14ac:dyDescent="0.3">
      <c r="A45" s="145"/>
      <c r="B45" s="145"/>
      <c r="C45" s="98" t="s">
        <v>33</v>
      </c>
      <c r="D45" s="102">
        <v>475</v>
      </c>
      <c r="E45" s="102">
        <v>475</v>
      </c>
      <c r="F45" s="102">
        <v>475</v>
      </c>
      <c r="G45" s="102">
        <v>475</v>
      </c>
      <c r="H45" s="102">
        <v>475</v>
      </c>
      <c r="I45" s="102">
        <v>475</v>
      </c>
      <c r="J45" s="102">
        <v>475</v>
      </c>
      <c r="K45" s="102">
        <v>475</v>
      </c>
      <c r="L45" s="103"/>
    </row>
    <row r="46" spans="1:13" ht="15" customHeight="1" x14ac:dyDescent="0.3">
      <c r="A46" s="145"/>
      <c r="B46" s="145"/>
      <c r="C46" s="98" t="s">
        <v>34</v>
      </c>
      <c r="D46" s="102">
        <v>1475</v>
      </c>
      <c r="E46" s="102">
        <v>1475</v>
      </c>
      <c r="F46" s="102">
        <v>1475</v>
      </c>
      <c r="G46" s="102">
        <v>1475</v>
      </c>
      <c r="H46" s="102">
        <v>1475</v>
      </c>
      <c r="I46" s="102">
        <v>1475</v>
      </c>
      <c r="J46" s="102">
        <v>1475</v>
      </c>
      <c r="K46" s="102">
        <v>1475</v>
      </c>
      <c r="L46" s="103"/>
    </row>
    <row r="47" spans="1:13" ht="15" customHeight="1" x14ac:dyDescent="0.3">
      <c r="A47" s="145" t="s">
        <v>551</v>
      </c>
      <c r="B47" s="145"/>
      <c r="C47" s="98" t="s">
        <v>32</v>
      </c>
      <c r="D47" s="102">
        <v>92.5</v>
      </c>
      <c r="E47" s="102">
        <v>92.5</v>
      </c>
      <c r="F47" s="102">
        <v>92.5</v>
      </c>
      <c r="G47" s="102">
        <v>92.5</v>
      </c>
      <c r="H47" s="102">
        <v>92.5</v>
      </c>
      <c r="I47" s="102">
        <v>92.5</v>
      </c>
      <c r="J47" s="102">
        <v>92.5</v>
      </c>
      <c r="K47" s="102">
        <v>92.5</v>
      </c>
      <c r="L47" s="103"/>
    </row>
    <row r="48" spans="1:13" ht="15" customHeight="1" x14ac:dyDescent="0.3">
      <c r="A48" s="145"/>
      <c r="B48" s="145"/>
      <c r="C48" s="98" t="s">
        <v>33</v>
      </c>
      <c r="D48" s="102">
        <v>740</v>
      </c>
      <c r="E48" s="102">
        <v>740</v>
      </c>
      <c r="F48" s="102">
        <v>740</v>
      </c>
      <c r="G48" s="102">
        <v>740</v>
      </c>
      <c r="H48" s="102">
        <v>740</v>
      </c>
      <c r="I48" s="102">
        <v>740</v>
      </c>
      <c r="J48" s="102">
        <v>740</v>
      </c>
      <c r="K48" s="102">
        <v>740</v>
      </c>
      <c r="L48" s="103"/>
    </row>
    <row r="49" spans="1:12" ht="15" customHeight="1" x14ac:dyDescent="0.3">
      <c r="A49" s="145"/>
      <c r="B49" s="145"/>
      <c r="C49" s="98" t="s">
        <v>34</v>
      </c>
      <c r="D49" s="102">
        <v>2220</v>
      </c>
      <c r="E49" s="102">
        <v>2220</v>
      </c>
      <c r="F49" s="102">
        <v>2220</v>
      </c>
      <c r="G49" s="102">
        <v>2220</v>
      </c>
      <c r="H49" s="102">
        <v>2220</v>
      </c>
      <c r="I49" s="102">
        <v>2220</v>
      </c>
      <c r="J49" s="102">
        <v>2220</v>
      </c>
      <c r="K49" s="102">
        <v>2220</v>
      </c>
      <c r="L49" s="103"/>
    </row>
    <row r="50" spans="1:12" ht="15" customHeight="1" x14ac:dyDescent="0.3">
      <c r="A50" s="145" t="s">
        <v>341</v>
      </c>
      <c r="B50" s="145"/>
      <c r="C50" s="98" t="s">
        <v>32</v>
      </c>
      <c r="D50" s="102">
        <v>80</v>
      </c>
      <c r="E50" s="102">
        <v>80</v>
      </c>
      <c r="F50" s="102">
        <v>80</v>
      </c>
      <c r="G50" s="102">
        <v>80</v>
      </c>
      <c r="H50" s="102">
        <v>80</v>
      </c>
      <c r="I50" s="102">
        <v>80</v>
      </c>
      <c r="J50" s="102">
        <v>80</v>
      </c>
      <c r="K50" s="102">
        <v>80</v>
      </c>
      <c r="L50" s="103"/>
    </row>
    <row r="51" spans="1:12" ht="15" customHeight="1" x14ac:dyDescent="0.3">
      <c r="A51" s="145"/>
      <c r="B51" s="145"/>
      <c r="C51" s="98" t="s">
        <v>33</v>
      </c>
      <c r="D51" s="102">
        <v>400</v>
      </c>
      <c r="E51" s="102">
        <v>400</v>
      </c>
      <c r="F51" s="102">
        <v>400</v>
      </c>
      <c r="G51" s="102">
        <v>400</v>
      </c>
      <c r="H51" s="102">
        <v>400</v>
      </c>
      <c r="I51" s="102">
        <v>400</v>
      </c>
      <c r="J51" s="102">
        <v>400</v>
      </c>
      <c r="K51" s="102">
        <v>400</v>
      </c>
      <c r="L51" s="103"/>
    </row>
    <row r="52" spans="1:12" ht="15" customHeight="1" x14ac:dyDescent="0.3">
      <c r="A52" s="145"/>
      <c r="B52" s="145"/>
      <c r="C52" s="98" t="s">
        <v>34</v>
      </c>
      <c r="D52" s="102">
        <v>1600</v>
      </c>
      <c r="E52" s="102">
        <v>1600</v>
      </c>
      <c r="F52" s="102">
        <v>1600</v>
      </c>
      <c r="G52" s="102">
        <v>1600</v>
      </c>
      <c r="H52" s="102">
        <v>1600</v>
      </c>
      <c r="I52" s="102">
        <v>1600</v>
      </c>
      <c r="J52" s="102">
        <v>1600</v>
      </c>
      <c r="K52" s="102">
        <v>1600</v>
      </c>
      <c r="L52" s="103"/>
    </row>
    <row r="53" spans="1:12" ht="15" customHeight="1" x14ac:dyDescent="0.3">
      <c r="A53" s="145" t="s">
        <v>256</v>
      </c>
      <c r="B53" s="145"/>
      <c r="C53" s="98" t="s">
        <v>32</v>
      </c>
      <c r="D53" s="102">
        <v>39</v>
      </c>
      <c r="E53" s="102">
        <v>39</v>
      </c>
      <c r="F53" s="102">
        <v>39</v>
      </c>
      <c r="G53" s="102">
        <v>39</v>
      </c>
      <c r="H53" s="102">
        <v>39</v>
      </c>
      <c r="I53" s="102">
        <v>39</v>
      </c>
      <c r="J53" s="102">
        <v>39</v>
      </c>
      <c r="K53" s="102">
        <v>39</v>
      </c>
      <c r="L53" s="103"/>
    </row>
    <row r="54" spans="1:12" ht="15" customHeight="1" x14ac:dyDescent="0.3">
      <c r="A54" s="145"/>
      <c r="B54" s="145"/>
      <c r="C54" s="98" t="s">
        <v>33</v>
      </c>
      <c r="D54" s="102">
        <v>310</v>
      </c>
      <c r="E54" s="102">
        <v>310</v>
      </c>
      <c r="F54" s="102">
        <v>310</v>
      </c>
      <c r="G54" s="102">
        <v>310</v>
      </c>
      <c r="H54" s="102">
        <v>310</v>
      </c>
      <c r="I54" s="102">
        <v>310</v>
      </c>
      <c r="J54" s="102">
        <v>310</v>
      </c>
      <c r="K54" s="102">
        <v>310</v>
      </c>
      <c r="L54" s="103"/>
    </row>
    <row r="55" spans="1:12" ht="15" customHeight="1" x14ac:dyDescent="0.3">
      <c r="A55" s="145"/>
      <c r="B55" s="145"/>
      <c r="C55" s="98" t="s">
        <v>34</v>
      </c>
      <c r="D55" s="102">
        <v>969</v>
      </c>
      <c r="E55" s="102">
        <v>969</v>
      </c>
      <c r="F55" s="102">
        <v>969</v>
      </c>
      <c r="G55" s="102">
        <v>969</v>
      </c>
      <c r="H55" s="102">
        <v>969</v>
      </c>
      <c r="I55" s="102">
        <v>969</v>
      </c>
      <c r="J55" s="102">
        <v>969</v>
      </c>
      <c r="K55" s="102">
        <v>969</v>
      </c>
      <c r="L55" s="103"/>
    </row>
    <row r="56" spans="1:12" ht="15" customHeight="1" x14ac:dyDescent="0.3">
      <c r="A56" s="145" t="s">
        <v>272</v>
      </c>
      <c r="B56" s="145"/>
      <c r="C56" s="98" t="s">
        <v>32</v>
      </c>
      <c r="D56" s="102">
        <v>10</v>
      </c>
      <c r="E56" s="102">
        <v>10</v>
      </c>
      <c r="F56" s="102">
        <v>10</v>
      </c>
      <c r="G56" s="102">
        <v>10</v>
      </c>
      <c r="H56" s="102">
        <v>10</v>
      </c>
      <c r="I56" s="102">
        <v>10</v>
      </c>
      <c r="J56" s="102">
        <v>10</v>
      </c>
      <c r="K56" s="102">
        <v>10</v>
      </c>
      <c r="L56" s="103"/>
    </row>
    <row r="57" spans="1:12" ht="15" customHeight="1" x14ac:dyDescent="0.3">
      <c r="A57" s="145"/>
      <c r="B57" s="145"/>
      <c r="C57" s="98" t="s">
        <v>33</v>
      </c>
      <c r="D57" s="102">
        <v>65</v>
      </c>
      <c r="E57" s="102">
        <v>65</v>
      </c>
      <c r="F57" s="102">
        <v>65</v>
      </c>
      <c r="G57" s="102">
        <v>65</v>
      </c>
      <c r="H57" s="102">
        <v>65</v>
      </c>
      <c r="I57" s="102">
        <v>65</v>
      </c>
      <c r="J57" s="102">
        <v>65</v>
      </c>
      <c r="K57" s="102">
        <v>65</v>
      </c>
      <c r="L57" s="103"/>
    </row>
    <row r="58" spans="1:12" ht="15" customHeight="1" x14ac:dyDescent="0.3">
      <c r="A58" s="145"/>
      <c r="B58" s="145"/>
      <c r="C58" s="98" t="s">
        <v>34</v>
      </c>
      <c r="D58" s="102">
        <v>195</v>
      </c>
      <c r="E58" s="102">
        <v>195</v>
      </c>
      <c r="F58" s="102">
        <v>195</v>
      </c>
      <c r="G58" s="102">
        <v>195</v>
      </c>
      <c r="H58" s="102">
        <v>195</v>
      </c>
      <c r="I58" s="102">
        <v>195</v>
      </c>
      <c r="J58" s="102">
        <v>195</v>
      </c>
      <c r="K58" s="102">
        <v>195</v>
      </c>
      <c r="L58" s="103"/>
    </row>
    <row r="59" spans="1:12" ht="15" customHeight="1" x14ac:dyDescent="0.3">
      <c r="A59" s="145" t="s">
        <v>552</v>
      </c>
      <c r="B59" s="145"/>
      <c r="C59" s="98" t="s">
        <v>32</v>
      </c>
      <c r="D59" s="102">
        <v>35</v>
      </c>
      <c r="E59" s="102">
        <v>35</v>
      </c>
      <c r="F59" s="102">
        <v>35</v>
      </c>
      <c r="G59" s="102">
        <v>35</v>
      </c>
      <c r="H59" s="102">
        <v>35</v>
      </c>
      <c r="I59" s="102">
        <v>35</v>
      </c>
      <c r="J59" s="102">
        <v>35</v>
      </c>
      <c r="K59" s="102">
        <v>35</v>
      </c>
      <c r="L59" s="103"/>
    </row>
    <row r="60" spans="1:12" x14ac:dyDescent="0.3">
      <c r="A60" s="145"/>
      <c r="B60" s="145"/>
      <c r="C60" s="98" t="s">
        <v>33</v>
      </c>
      <c r="D60" s="102">
        <v>274</v>
      </c>
      <c r="E60" s="102">
        <v>274</v>
      </c>
      <c r="F60" s="102">
        <v>274</v>
      </c>
      <c r="G60" s="102">
        <v>274</v>
      </c>
      <c r="H60" s="102">
        <v>274</v>
      </c>
      <c r="I60" s="102">
        <v>274</v>
      </c>
      <c r="J60" s="102">
        <v>274</v>
      </c>
      <c r="K60" s="102">
        <v>274</v>
      </c>
      <c r="L60" s="103"/>
    </row>
    <row r="61" spans="1:12" x14ac:dyDescent="0.3">
      <c r="A61" s="145"/>
      <c r="B61" s="145"/>
      <c r="C61" s="98" t="s">
        <v>34</v>
      </c>
      <c r="D61" s="102">
        <v>822</v>
      </c>
      <c r="E61" s="102">
        <v>822</v>
      </c>
      <c r="F61" s="102">
        <v>822</v>
      </c>
      <c r="G61" s="102">
        <v>822</v>
      </c>
      <c r="H61" s="102">
        <v>822</v>
      </c>
      <c r="I61" s="102">
        <v>822</v>
      </c>
      <c r="J61" s="102">
        <v>822</v>
      </c>
      <c r="K61" s="102">
        <v>822</v>
      </c>
      <c r="L61" s="103"/>
    </row>
    <row r="62" spans="1:12" x14ac:dyDescent="0.3">
      <c r="A62" s="145" t="s">
        <v>553</v>
      </c>
      <c r="B62" s="145"/>
      <c r="C62" s="98" t="s">
        <v>32</v>
      </c>
      <c r="D62" s="102">
        <v>50</v>
      </c>
      <c r="E62" s="102">
        <v>50</v>
      </c>
      <c r="F62" s="102">
        <v>50</v>
      </c>
      <c r="G62" s="102">
        <v>50</v>
      </c>
      <c r="H62" s="102">
        <v>50</v>
      </c>
      <c r="I62" s="102">
        <v>50</v>
      </c>
      <c r="J62" s="102">
        <v>50</v>
      </c>
      <c r="K62" s="102">
        <v>50</v>
      </c>
      <c r="L62" s="103"/>
    </row>
    <row r="63" spans="1:12" x14ac:dyDescent="0.3">
      <c r="A63" s="145"/>
      <c r="B63" s="145"/>
      <c r="C63" s="98" t="s">
        <v>33</v>
      </c>
      <c r="D63" s="102">
        <v>400</v>
      </c>
      <c r="E63" s="102">
        <v>400</v>
      </c>
      <c r="F63" s="102">
        <v>400</v>
      </c>
      <c r="G63" s="102">
        <v>400</v>
      </c>
      <c r="H63" s="102">
        <v>400</v>
      </c>
      <c r="I63" s="102">
        <v>400</v>
      </c>
      <c r="J63" s="102">
        <v>400</v>
      </c>
      <c r="K63" s="102">
        <v>400</v>
      </c>
      <c r="L63" s="103"/>
    </row>
    <row r="64" spans="1:12" x14ac:dyDescent="0.3">
      <c r="A64" s="145"/>
      <c r="B64" s="145"/>
      <c r="C64" s="98" t="s">
        <v>34</v>
      </c>
      <c r="D64" s="102">
        <v>900</v>
      </c>
      <c r="E64" s="102">
        <v>900</v>
      </c>
      <c r="F64" s="102">
        <v>900</v>
      </c>
      <c r="G64" s="102">
        <v>900</v>
      </c>
      <c r="H64" s="102">
        <v>900</v>
      </c>
      <c r="I64" s="102">
        <v>900</v>
      </c>
      <c r="J64" s="102">
        <v>900</v>
      </c>
      <c r="K64" s="102">
        <v>900</v>
      </c>
      <c r="L64" s="103"/>
    </row>
    <row r="65" spans="1:12" x14ac:dyDescent="0.3">
      <c r="A65" s="145" t="s">
        <v>554</v>
      </c>
      <c r="B65" s="145"/>
      <c r="C65" s="98" t="s">
        <v>32</v>
      </c>
      <c r="D65" s="102">
        <v>46</v>
      </c>
      <c r="E65" s="102">
        <v>46</v>
      </c>
      <c r="F65" s="102">
        <v>46</v>
      </c>
      <c r="G65" s="102">
        <v>46</v>
      </c>
      <c r="H65" s="102">
        <v>46</v>
      </c>
      <c r="I65" s="102">
        <v>46</v>
      </c>
      <c r="J65" s="102">
        <v>46</v>
      </c>
      <c r="K65" s="102">
        <v>46</v>
      </c>
      <c r="L65" s="103"/>
    </row>
    <row r="66" spans="1:12" x14ac:dyDescent="0.3">
      <c r="A66" s="145"/>
      <c r="B66" s="145"/>
      <c r="C66" s="98" t="s">
        <v>33</v>
      </c>
      <c r="D66" s="102">
        <v>325</v>
      </c>
      <c r="E66" s="102">
        <v>325</v>
      </c>
      <c r="F66" s="102">
        <v>325</v>
      </c>
      <c r="G66" s="102">
        <v>325</v>
      </c>
      <c r="H66" s="102">
        <v>325</v>
      </c>
      <c r="I66" s="102">
        <v>325</v>
      </c>
      <c r="J66" s="102">
        <v>325</v>
      </c>
      <c r="K66" s="102">
        <v>325</v>
      </c>
      <c r="L66" s="103"/>
    </row>
    <row r="67" spans="1:12" x14ac:dyDescent="0.3">
      <c r="A67" s="145"/>
      <c r="B67" s="145"/>
      <c r="C67" s="98" t="s">
        <v>34</v>
      </c>
      <c r="D67" s="102">
        <v>862</v>
      </c>
      <c r="E67" s="102">
        <v>862</v>
      </c>
      <c r="F67" s="102">
        <v>862</v>
      </c>
      <c r="G67" s="102">
        <v>862</v>
      </c>
      <c r="H67" s="102">
        <v>862</v>
      </c>
      <c r="I67" s="102">
        <v>862</v>
      </c>
      <c r="J67" s="102">
        <v>862</v>
      </c>
      <c r="K67" s="102">
        <v>862</v>
      </c>
      <c r="L67" s="103"/>
    </row>
    <row r="68" spans="1:12" ht="15" customHeight="1" x14ac:dyDescent="0.3">
      <c r="A68" s="146"/>
      <c r="B68" s="147"/>
      <c r="C68" s="147"/>
      <c r="D68" s="147"/>
      <c r="E68" s="147"/>
      <c r="F68" s="147"/>
      <c r="G68" s="147"/>
      <c r="H68" s="147"/>
      <c r="I68" s="147"/>
      <c r="J68" s="147"/>
      <c r="K68" s="147"/>
      <c r="L68" s="148"/>
    </row>
  </sheetData>
  <sheetProtection selectLockedCells="1"/>
  <mergeCells count="38">
    <mergeCell ref="A1:L1"/>
    <mergeCell ref="A2:L2"/>
    <mergeCell ref="A3:C3"/>
    <mergeCell ref="D3:L3"/>
    <mergeCell ref="A4:C4"/>
    <mergeCell ref="A5:C5"/>
    <mergeCell ref="D5:L5"/>
    <mergeCell ref="A47:B49"/>
    <mergeCell ref="A50:B52"/>
    <mergeCell ref="A21:B23"/>
    <mergeCell ref="A24:B26"/>
    <mergeCell ref="A6:B8"/>
    <mergeCell ref="A9:B11"/>
    <mergeCell ref="A12:B14"/>
    <mergeCell ref="A15:B17"/>
    <mergeCell ref="A18:B20"/>
    <mergeCell ref="A37:C37"/>
    <mergeCell ref="D37:L37"/>
    <mergeCell ref="A38:B40"/>
    <mergeCell ref="A41:B43"/>
    <mergeCell ref="A44:B46"/>
    <mergeCell ref="A31:B33"/>
    <mergeCell ref="A34:L34"/>
    <mergeCell ref="A35:C35"/>
    <mergeCell ref="D35:L35"/>
    <mergeCell ref="A36:C36"/>
    <mergeCell ref="A27:L27"/>
    <mergeCell ref="A28:C28"/>
    <mergeCell ref="D28:L28"/>
    <mergeCell ref="A29:C29"/>
    <mergeCell ref="A30:C30"/>
    <mergeCell ref="D30:L30"/>
    <mergeCell ref="A65:B67"/>
    <mergeCell ref="A68:L68"/>
    <mergeCell ref="A53:B55"/>
    <mergeCell ref="A56:B58"/>
    <mergeCell ref="A59:B61"/>
    <mergeCell ref="A62:B64"/>
  </mergeCells>
  <pageMargins left="0.2" right="0.2" top="0.25" bottom="0.25" header="0.3" footer="0.3"/>
  <pageSetup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6"/>
  <sheetViews>
    <sheetView showGridLines="0" zoomScaleNormal="100" workbookViewId="0">
      <pane ySplit="4" topLeftCell="A33" activePane="bottomLeft" state="frozen"/>
      <selection pane="bottomLeft" activeCell="A5" sqref="A5:XFD5"/>
    </sheetView>
  </sheetViews>
  <sheetFormatPr defaultColWidth="9.1796875" defaultRowHeight="14" x14ac:dyDescent="0.3"/>
  <cols>
    <col min="1" max="3" width="6.7265625" style="1" customWidth="1"/>
    <col min="4" max="16" width="8.7265625" style="1" customWidth="1"/>
    <col min="17" max="16384" width="9.1796875" style="1"/>
  </cols>
  <sheetData>
    <row r="1" spans="1:17" ht="20.149999999999999" customHeight="1" x14ac:dyDescent="0.3">
      <c r="A1" s="144" t="str">
        <f>References!A1</f>
        <v>114-21 DISTRICT 1, DISTRICT 2, DISTRICT 6, DISTRICT 7 AND DISTRICT 8 GENERAL MAINTENANCE CONTRACT 09/08/2020</v>
      </c>
      <c r="B1" s="144"/>
      <c r="C1" s="144"/>
      <c r="D1" s="144"/>
      <c r="E1" s="144"/>
      <c r="F1" s="144"/>
      <c r="G1" s="144"/>
      <c r="H1" s="144"/>
      <c r="I1" s="144"/>
      <c r="J1" s="144"/>
      <c r="K1" s="144"/>
      <c r="L1" s="144"/>
      <c r="M1" s="144"/>
      <c r="N1" s="144"/>
      <c r="O1" s="144"/>
      <c r="P1" s="144"/>
    </row>
    <row r="2" spans="1:17" ht="20.149999999999999" customHeight="1" x14ac:dyDescent="0.3">
      <c r="A2" s="144" t="s">
        <v>108</v>
      </c>
      <c r="B2" s="144"/>
      <c r="C2" s="144"/>
      <c r="D2" s="144"/>
      <c r="E2" s="144"/>
      <c r="F2" s="144"/>
      <c r="G2" s="144"/>
      <c r="H2" s="144"/>
      <c r="I2" s="144"/>
      <c r="J2" s="144"/>
      <c r="K2" s="144"/>
      <c r="L2" s="144"/>
      <c r="M2" s="144"/>
      <c r="N2" s="144"/>
      <c r="O2" s="144"/>
      <c r="P2" s="144"/>
    </row>
    <row r="3" spans="1:17" ht="20.149999999999999" customHeight="1" x14ac:dyDescent="0.3">
      <c r="A3" s="144" t="s">
        <v>27</v>
      </c>
      <c r="B3" s="144"/>
      <c r="C3" s="144"/>
      <c r="D3" s="144"/>
      <c r="E3" s="144"/>
      <c r="F3" s="144"/>
      <c r="G3" s="144"/>
      <c r="H3" s="144"/>
      <c r="I3" s="144"/>
      <c r="J3" s="144"/>
      <c r="K3" s="144"/>
      <c r="L3" s="144"/>
      <c r="M3" s="144"/>
      <c r="N3" s="144"/>
      <c r="O3" s="144"/>
      <c r="P3" s="144"/>
    </row>
    <row r="4" spans="1:17" ht="20.149999999999999" customHeight="1" x14ac:dyDescent="0.3">
      <c r="A4" s="144" t="s">
        <v>28</v>
      </c>
      <c r="B4" s="144"/>
      <c r="C4" s="144"/>
      <c r="D4" s="144"/>
      <c r="E4" s="144"/>
      <c r="F4" s="144"/>
      <c r="G4" s="144"/>
      <c r="H4" s="144"/>
      <c r="I4" s="144"/>
      <c r="J4" s="144"/>
      <c r="K4" s="144"/>
      <c r="L4" s="144"/>
      <c r="M4" s="144"/>
      <c r="N4" s="144"/>
      <c r="O4" s="144"/>
      <c r="P4" s="144"/>
    </row>
    <row r="5" spans="1:17" ht="19.5" customHeight="1" x14ac:dyDescent="0.3">
      <c r="A5" s="138" t="s">
        <v>0</v>
      </c>
      <c r="B5" s="138"/>
      <c r="C5" s="138"/>
      <c r="D5" s="139" t="str">
        <f>References!B32</f>
        <v>Perkins Carmack Construction, LLc.</v>
      </c>
      <c r="E5" s="139"/>
      <c r="F5" s="139"/>
      <c r="G5" s="139"/>
      <c r="H5" s="139"/>
      <c r="I5" s="139"/>
      <c r="J5" s="139"/>
      <c r="K5" s="139"/>
      <c r="L5" s="139"/>
      <c r="M5" s="139"/>
      <c r="N5" s="139"/>
      <c r="O5" s="139"/>
      <c r="P5" s="139"/>
      <c r="Q5" s="18"/>
    </row>
    <row r="6" spans="1:17" ht="84" customHeight="1" x14ac:dyDescent="0.3">
      <c r="A6" s="132" t="s">
        <v>17</v>
      </c>
      <c r="B6" s="132"/>
      <c r="C6" s="132"/>
      <c r="D6" s="21" t="s">
        <v>18</v>
      </c>
      <c r="E6" s="21" t="s">
        <v>19</v>
      </c>
      <c r="F6" s="21" t="s">
        <v>7</v>
      </c>
      <c r="G6" s="21" t="s">
        <v>9</v>
      </c>
      <c r="H6" s="21" t="s">
        <v>10</v>
      </c>
      <c r="I6" s="21" t="s">
        <v>8</v>
      </c>
      <c r="J6" s="21" t="s">
        <v>13</v>
      </c>
      <c r="K6" s="21" t="s">
        <v>14</v>
      </c>
      <c r="L6" s="21" t="s">
        <v>15</v>
      </c>
      <c r="M6" s="21" t="s">
        <v>16</v>
      </c>
      <c r="N6" s="21" t="s">
        <v>20</v>
      </c>
      <c r="O6" s="21" t="s">
        <v>12</v>
      </c>
      <c r="P6" s="21" t="s">
        <v>11</v>
      </c>
      <c r="Q6" s="2"/>
    </row>
    <row r="7" spans="1:17" s="4" customFormat="1" ht="15" customHeight="1" x14ac:dyDescent="0.25">
      <c r="A7" s="133" t="s">
        <v>21</v>
      </c>
      <c r="B7" s="133"/>
      <c r="C7" s="133"/>
      <c r="D7" s="22">
        <v>1</v>
      </c>
      <c r="E7" s="22">
        <v>2</v>
      </c>
      <c r="F7" s="22">
        <v>3</v>
      </c>
      <c r="G7" s="22">
        <v>4</v>
      </c>
      <c r="H7" s="22">
        <v>5</v>
      </c>
      <c r="I7" s="22">
        <v>6</v>
      </c>
      <c r="J7" s="22">
        <v>7</v>
      </c>
      <c r="K7" s="22">
        <v>8</v>
      </c>
      <c r="L7" s="22">
        <v>9</v>
      </c>
      <c r="M7" s="22">
        <v>10</v>
      </c>
      <c r="N7" s="22">
        <v>11</v>
      </c>
      <c r="O7" s="22">
        <v>12</v>
      </c>
      <c r="P7" s="22">
        <v>13</v>
      </c>
      <c r="Q7" s="3"/>
    </row>
    <row r="8" spans="1:17" ht="25" customHeight="1" x14ac:dyDescent="0.3">
      <c r="A8" s="140" t="s">
        <v>40</v>
      </c>
      <c r="B8" s="140"/>
      <c r="C8" s="140"/>
      <c r="D8" s="14">
        <v>70</v>
      </c>
      <c r="E8" s="14">
        <v>70</v>
      </c>
      <c r="F8" s="14">
        <v>55</v>
      </c>
      <c r="G8" s="14">
        <v>75</v>
      </c>
      <c r="H8" s="14">
        <v>65</v>
      </c>
      <c r="I8" s="14">
        <v>70</v>
      </c>
      <c r="J8" s="14">
        <v>70</v>
      </c>
      <c r="K8" s="14">
        <v>70</v>
      </c>
      <c r="L8" s="14">
        <v>50</v>
      </c>
      <c r="M8" s="14">
        <v>70</v>
      </c>
      <c r="N8" s="14">
        <v>70</v>
      </c>
      <c r="O8" s="14">
        <v>70</v>
      </c>
      <c r="P8" s="14">
        <v>80</v>
      </c>
    </row>
    <row r="9" spans="1:17" ht="25" customHeight="1" x14ac:dyDescent="0.3">
      <c r="A9" s="140" t="s">
        <v>41</v>
      </c>
      <c r="B9" s="140"/>
      <c r="C9" s="140"/>
      <c r="D9" s="14">
        <v>70</v>
      </c>
      <c r="E9" s="14">
        <v>70</v>
      </c>
      <c r="F9" s="14">
        <v>55</v>
      </c>
      <c r="G9" s="14">
        <v>75</v>
      </c>
      <c r="H9" s="14">
        <v>65</v>
      </c>
      <c r="I9" s="14">
        <v>70</v>
      </c>
      <c r="J9" s="14">
        <v>70</v>
      </c>
      <c r="K9" s="14">
        <v>70</v>
      </c>
      <c r="L9" s="14">
        <v>50</v>
      </c>
      <c r="M9" s="14">
        <v>70</v>
      </c>
      <c r="N9" s="14">
        <v>70</v>
      </c>
      <c r="O9" s="14">
        <v>70</v>
      </c>
      <c r="P9" s="14">
        <v>80</v>
      </c>
    </row>
    <row r="10" spans="1:17" ht="25" customHeight="1" x14ac:dyDescent="0.3">
      <c r="A10" s="140" t="s">
        <v>42</v>
      </c>
      <c r="B10" s="140"/>
      <c r="C10" s="140"/>
      <c r="D10" s="14">
        <v>70</v>
      </c>
      <c r="E10" s="14">
        <v>70</v>
      </c>
      <c r="F10" s="14">
        <v>55</v>
      </c>
      <c r="G10" s="14">
        <v>75</v>
      </c>
      <c r="H10" s="14">
        <v>65</v>
      </c>
      <c r="I10" s="14">
        <v>70</v>
      </c>
      <c r="J10" s="14">
        <v>70</v>
      </c>
      <c r="K10" s="14">
        <v>70</v>
      </c>
      <c r="L10" s="14">
        <v>50</v>
      </c>
      <c r="M10" s="14">
        <v>70</v>
      </c>
      <c r="N10" s="14">
        <v>70</v>
      </c>
      <c r="O10" s="14">
        <v>70</v>
      </c>
      <c r="P10" s="14">
        <v>80</v>
      </c>
    </row>
    <row r="11" spans="1:17" ht="25" customHeight="1" x14ac:dyDescent="0.3">
      <c r="A11" s="140" t="s">
        <v>43</v>
      </c>
      <c r="B11" s="140"/>
      <c r="C11" s="140"/>
      <c r="D11" s="14">
        <v>70</v>
      </c>
      <c r="E11" s="14">
        <v>70</v>
      </c>
      <c r="F11" s="14">
        <v>55</v>
      </c>
      <c r="G11" s="14">
        <v>75</v>
      </c>
      <c r="H11" s="14">
        <v>65</v>
      </c>
      <c r="I11" s="14">
        <v>70</v>
      </c>
      <c r="J11" s="14">
        <v>70</v>
      </c>
      <c r="K11" s="14">
        <v>70</v>
      </c>
      <c r="L11" s="14">
        <v>50</v>
      </c>
      <c r="M11" s="14">
        <v>70</v>
      </c>
      <c r="N11" s="14">
        <v>70</v>
      </c>
      <c r="O11" s="14">
        <v>70</v>
      </c>
      <c r="P11" s="14">
        <v>80</v>
      </c>
    </row>
    <row r="12" spans="1:17" ht="25" customHeight="1" x14ac:dyDescent="0.3">
      <c r="A12" s="140" t="s">
        <v>44</v>
      </c>
      <c r="B12" s="140"/>
      <c r="C12" s="140"/>
      <c r="D12" s="14">
        <v>70</v>
      </c>
      <c r="E12" s="14">
        <v>70</v>
      </c>
      <c r="F12" s="14">
        <v>55</v>
      </c>
      <c r="G12" s="14">
        <v>75</v>
      </c>
      <c r="H12" s="14">
        <v>65</v>
      </c>
      <c r="I12" s="14">
        <v>70</v>
      </c>
      <c r="J12" s="14">
        <v>70</v>
      </c>
      <c r="K12" s="14">
        <v>70</v>
      </c>
      <c r="L12" s="14">
        <v>50</v>
      </c>
      <c r="M12" s="14">
        <v>70</v>
      </c>
      <c r="N12" s="14">
        <v>70</v>
      </c>
      <c r="O12" s="14">
        <v>70</v>
      </c>
      <c r="P12" s="14">
        <v>80</v>
      </c>
    </row>
    <row r="13" spans="1:17" ht="25" customHeight="1" x14ac:dyDescent="0.3">
      <c r="A13" s="140" t="s">
        <v>45</v>
      </c>
      <c r="B13" s="140"/>
      <c r="C13" s="140"/>
      <c r="D13" s="14">
        <v>70</v>
      </c>
      <c r="E13" s="14">
        <v>70</v>
      </c>
      <c r="F13" s="14">
        <v>55</v>
      </c>
      <c r="G13" s="14">
        <v>75</v>
      </c>
      <c r="H13" s="14">
        <v>65</v>
      </c>
      <c r="I13" s="14">
        <v>70</v>
      </c>
      <c r="J13" s="14">
        <v>70</v>
      </c>
      <c r="K13" s="14">
        <v>70</v>
      </c>
      <c r="L13" s="14">
        <v>50</v>
      </c>
      <c r="M13" s="14">
        <v>70</v>
      </c>
      <c r="N13" s="14">
        <v>70</v>
      </c>
      <c r="O13" s="14">
        <v>70</v>
      </c>
      <c r="P13" s="14">
        <v>80</v>
      </c>
    </row>
    <row r="14" spans="1:17" ht="25" customHeight="1" x14ac:dyDescent="0.3">
      <c r="A14" s="140" t="s">
        <v>46</v>
      </c>
      <c r="B14" s="140"/>
      <c r="C14" s="140"/>
      <c r="D14" s="14">
        <v>70</v>
      </c>
      <c r="E14" s="14">
        <v>70</v>
      </c>
      <c r="F14" s="14">
        <v>55</v>
      </c>
      <c r="G14" s="14">
        <v>75</v>
      </c>
      <c r="H14" s="14">
        <v>65</v>
      </c>
      <c r="I14" s="14">
        <v>70</v>
      </c>
      <c r="J14" s="14">
        <v>70</v>
      </c>
      <c r="K14" s="14">
        <v>70</v>
      </c>
      <c r="L14" s="14">
        <v>50</v>
      </c>
      <c r="M14" s="14">
        <v>70</v>
      </c>
      <c r="N14" s="14">
        <v>70</v>
      </c>
      <c r="O14" s="14">
        <v>70</v>
      </c>
      <c r="P14" s="14">
        <v>80</v>
      </c>
    </row>
    <row r="15" spans="1:17" ht="25" customHeight="1" x14ac:dyDescent="0.3">
      <c r="A15" s="140" t="s">
        <v>47</v>
      </c>
      <c r="B15" s="140"/>
      <c r="C15" s="140"/>
      <c r="D15" s="14">
        <v>70</v>
      </c>
      <c r="E15" s="14">
        <v>70</v>
      </c>
      <c r="F15" s="14">
        <v>55</v>
      </c>
      <c r="G15" s="14">
        <v>75</v>
      </c>
      <c r="H15" s="14">
        <v>65</v>
      </c>
      <c r="I15" s="14">
        <v>70</v>
      </c>
      <c r="J15" s="14">
        <v>70</v>
      </c>
      <c r="K15" s="14">
        <v>70</v>
      </c>
      <c r="L15" s="14">
        <v>50</v>
      </c>
      <c r="M15" s="14">
        <v>70</v>
      </c>
      <c r="N15" s="14">
        <v>70</v>
      </c>
      <c r="O15" s="14">
        <v>70</v>
      </c>
      <c r="P15" s="14">
        <v>80</v>
      </c>
    </row>
    <row r="16" spans="1:17" ht="45" customHeight="1" x14ac:dyDescent="0.3">
      <c r="A16" s="134" t="s">
        <v>39</v>
      </c>
      <c r="B16" s="135"/>
      <c r="C16" s="135"/>
      <c r="D16" s="135"/>
      <c r="E16" s="135"/>
      <c r="F16" s="135"/>
      <c r="G16" s="135"/>
      <c r="H16" s="135"/>
      <c r="I16" s="135"/>
      <c r="J16" s="141"/>
      <c r="K16" s="15" t="s">
        <v>36</v>
      </c>
      <c r="L16" s="142" t="s">
        <v>38</v>
      </c>
      <c r="M16" s="143"/>
      <c r="N16" s="137">
        <v>0.3</v>
      </c>
      <c r="O16" s="137"/>
      <c r="P16" s="137"/>
    </row>
    <row r="17" spans="1:17" s="5" customFormat="1" ht="45" customHeight="1" x14ac:dyDescent="0.3">
      <c r="A17" s="134" t="s">
        <v>22</v>
      </c>
      <c r="B17" s="135"/>
      <c r="C17" s="135"/>
      <c r="D17" s="135"/>
      <c r="E17" s="135"/>
      <c r="F17" s="135"/>
      <c r="G17" s="135"/>
      <c r="H17" s="135"/>
      <c r="I17" s="135"/>
      <c r="J17" s="135"/>
      <c r="K17" s="16" t="s">
        <v>37</v>
      </c>
      <c r="L17" s="136" t="s">
        <v>23</v>
      </c>
      <c r="M17" s="136"/>
      <c r="N17" s="137">
        <v>0.15</v>
      </c>
      <c r="O17" s="137"/>
      <c r="P17" s="137"/>
    </row>
    <row r="18" spans="1:17" ht="15" customHeight="1" x14ac:dyDescent="0.3">
      <c r="A18" s="125"/>
      <c r="B18" s="125"/>
      <c r="C18" s="125"/>
      <c r="D18" s="125"/>
      <c r="E18" s="125"/>
      <c r="F18" s="125"/>
      <c r="G18" s="125"/>
      <c r="H18" s="125"/>
      <c r="I18" s="125"/>
      <c r="J18" s="125"/>
      <c r="K18" s="125"/>
      <c r="L18" s="125"/>
      <c r="M18" s="125"/>
      <c r="N18" s="125"/>
      <c r="O18" s="125"/>
      <c r="P18" s="125"/>
    </row>
    <row r="19" spans="1:17" ht="19.5" customHeight="1" x14ac:dyDescent="0.3">
      <c r="A19" s="138" t="s">
        <v>0</v>
      </c>
      <c r="B19" s="138"/>
      <c r="C19" s="138"/>
      <c r="D19" s="139" t="str">
        <f>References!B46</f>
        <v>Setterlin Building Co.</v>
      </c>
      <c r="E19" s="139"/>
      <c r="F19" s="139"/>
      <c r="G19" s="139"/>
      <c r="H19" s="139"/>
      <c r="I19" s="139"/>
      <c r="J19" s="139"/>
      <c r="K19" s="139"/>
      <c r="L19" s="139"/>
      <c r="M19" s="139"/>
      <c r="N19" s="139"/>
      <c r="O19" s="139"/>
      <c r="P19" s="139"/>
      <c r="Q19" s="18"/>
    </row>
    <row r="20" spans="1:17" ht="84" customHeight="1" x14ac:dyDescent="0.3">
      <c r="A20" s="132" t="s">
        <v>17</v>
      </c>
      <c r="B20" s="132"/>
      <c r="C20" s="132"/>
      <c r="D20" s="21" t="s">
        <v>18</v>
      </c>
      <c r="E20" s="21" t="s">
        <v>19</v>
      </c>
      <c r="F20" s="21" t="s">
        <v>7</v>
      </c>
      <c r="G20" s="21" t="s">
        <v>9</v>
      </c>
      <c r="H20" s="21" t="s">
        <v>10</v>
      </c>
      <c r="I20" s="21" t="s">
        <v>8</v>
      </c>
      <c r="J20" s="21" t="s">
        <v>13</v>
      </c>
      <c r="K20" s="21" t="s">
        <v>14</v>
      </c>
      <c r="L20" s="21" t="s">
        <v>15</v>
      </c>
      <c r="M20" s="21" t="s">
        <v>16</v>
      </c>
      <c r="N20" s="21" t="s">
        <v>20</v>
      </c>
      <c r="O20" s="21" t="s">
        <v>12</v>
      </c>
      <c r="P20" s="21" t="s">
        <v>11</v>
      </c>
      <c r="Q20" s="2"/>
    </row>
    <row r="21" spans="1:17" s="4" customFormat="1" ht="15" customHeight="1" x14ac:dyDescent="0.25">
      <c r="A21" s="133" t="s">
        <v>21</v>
      </c>
      <c r="B21" s="133"/>
      <c r="C21" s="133"/>
      <c r="D21" s="22">
        <v>1</v>
      </c>
      <c r="E21" s="22">
        <v>2</v>
      </c>
      <c r="F21" s="22">
        <v>3</v>
      </c>
      <c r="G21" s="22">
        <v>4</v>
      </c>
      <c r="H21" s="22">
        <v>5</v>
      </c>
      <c r="I21" s="22">
        <v>6</v>
      </c>
      <c r="J21" s="22">
        <v>7</v>
      </c>
      <c r="K21" s="22">
        <v>8</v>
      </c>
      <c r="L21" s="22">
        <v>9</v>
      </c>
      <c r="M21" s="22">
        <v>10</v>
      </c>
      <c r="N21" s="22">
        <v>11</v>
      </c>
      <c r="O21" s="22">
        <v>12</v>
      </c>
      <c r="P21" s="22">
        <v>13</v>
      </c>
      <c r="Q21" s="3"/>
    </row>
    <row r="22" spans="1:17" ht="25" customHeight="1" x14ac:dyDescent="0.3">
      <c r="A22" s="140" t="s">
        <v>40</v>
      </c>
      <c r="B22" s="140"/>
      <c r="C22" s="140"/>
      <c r="D22" s="14"/>
      <c r="E22" s="14"/>
      <c r="F22" s="14"/>
      <c r="G22" s="14"/>
      <c r="H22" s="14"/>
      <c r="I22" s="14"/>
      <c r="J22" s="14"/>
      <c r="K22" s="14"/>
      <c r="L22" s="14"/>
      <c r="M22" s="14"/>
      <c r="N22" s="14"/>
      <c r="O22" s="14"/>
      <c r="P22" s="14"/>
    </row>
    <row r="23" spans="1:17" ht="25" customHeight="1" x14ac:dyDescent="0.3">
      <c r="A23" s="140" t="s">
        <v>41</v>
      </c>
      <c r="B23" s="140"/>
      <c r="C23" s="140"/>
      <c r="D23" s="14"/>
      <c r="E23" s="14"/>
      <c r="F23" s="14"/>
      <c r="G23" s="14"/>
      <c r="H23" s="14"/>
      <c r="I23" s="14"/>
      <c r="J23" s="14"/>
      <c r="K23" s="14"/>
      <c r="L23" s="14"/>
      <c r="M23" s="14"/>
      <c r="N23" s="14"/>
      <c r="O23" s="14"/>
      <c r="P23" s="14"/>
    </row>
    <row r="24" spans="1:17" ht="25" customHeight="1" x14ac:dyDescent="0.3">
      <c r="A24" s="140" t="s">
        <v>42</v>
      </c>
      <c r="B24" s="140"/>
      <c r="C24" s="140"/>
      <c r="D24" s="14">
        <v>70</v>
      </c>
      <c r="E24" s="14"/>
      <c r="F24" s="14"/>
      <c r="G24" s="14"/>
      <c r="H24" s="14">
        <v>60</v>
      </c>
      <c r="I24" s="14"/>
      <c r="J24" s="14"/>
      <c r="K24" s="14">
        <v>65</v>
      </c>
      <c r="L24" s="14">
        <v>60</v>
      </c>
      <c r="M24" s="14"/>
      <c r="N24" s="14"/>
      <c r="O24" s="14"/>
      <c r="P24" s="14">
        <v>110</v>
      </c>
    </row>
    <row r="25" spans="1:17" ht="25" customHeight="1" x14ac:dyDescent="0.3">
      <c r="A25" s="140" t="s">
        <v>43</v>
      </c>
      <c r="B25" s="140"/>
      <c r="C25" s="140"/>
      <c r="D25" s="14">
        <v>70</v>
      </c>
      <c r="E25" s="14"/>
      <c r="F25" s="14"/>
      <c r="G25" s="14"/>
      <c r="H25" s="14">
        <v>60</v>
      </c>
      <c r="I25" s="14"/>
      <c r="J25" s="14"/>
      <c r="K25" s="14">
        <v>65</v>
      </c>
      <c r="L25" s="14">
        <v>60</v>
      </c>
      <c r="M25" s="14"/>
      <c r="N25" s="14"/>
      <c r="O25" s="14"/>
      <c r="P25" s="14">
        <v>110</v>
      </c>
    </row>
    <row r="26" spans="1:17" ht="25" customHeight="1" x14ac:dyDescent="0.3">
      <c r="A26" s="140" t="s">
        <v>44</v>
      </c>
      <c r="B26" s="140"/>
      <c r="C26" s="140"/>
      <c r="D26" s="14"/>
      <c r="E26" s="14"/>
      <c r="F26" s="14"/>
      <c r="G26" s="14"/>
      <c r="H26" s="14"/>
      <c r="I26" s="14"/>
      <c r="J26" s="14"/>
      <c r="K26" s="14"/>
      <c r="L26" s="14"/>
      <c r="M26" s="14"/>
      <c r="N26" s="14"/>
      <c r="O26" s="14"/>
      <c r="P26" s="14"/>
    </row>
    <row r="27" spans="1:17" ht="25" customHeight="1" x14ac:dyDescent="0.3">
      <c r="A27" s="140" t="s">
        <v>45</v>
      </c>
      <c r="B27" s="140"/>
      <c r="C27" s="140"/>
      <c r="D27" s="14"/>
      <c r="E27" s="14"/>
      <c r="F27" s="14"/>
      <c r="G27" s="14"/>
      <c r="H27" s="14"/>
      <c r="I27" s="14"/>
      <c r="J27" s="14"/>
      <c r="K27" s="14"/>
      <c r="L27" s="14"/>
      <c r="M27" s="14"/>
      <c r="N27" s="14"/>
      <c r="O27" s="14"/>
      <c r="P27" s="14"/>
    </row>
    <row r="28" spans="1:17" ht="25" customHeight="1" x14ac:dyDescent="0.3">
      <c r="A28" s="140" t="s">
        <v>46</v>
      </c>
      <c r="B28" s="140"/>
      <c r="C28" s="140"/>
      <c r="D28" s="14"/>
      <c r="E28" s="14"/>
      <c r="F28" s="14"/>
      <c r="G28" s="14"/>
      <c r="H28" s="14"/>
      <c r="I28" s="14"/>
      <c r="J28" s="14"/>
      <c r="K28" s="14"/>
      <c r="L28" s="14"/>
      <c r="M28" s="14"/>
      <c r="N28" s="14"/>
      <c r="O28" s="14"/>
      <c r="P28" s="14"/>
    </row>
    <row r="29" spans="1:17" ht="25" customHeight="1" x14ac:dyDescent="0.3">
      <c r="A29" s="140" t="s">
        <v>47</v>
      </c>
      <c r="B29" s="140"/>
      <c r="C29" s="140"/>
      <c r="D29" s="14"/>
      <c r="E29" s="14"/>
      <c r="F29" s="14"/>
      <c r="G29" s="14"/>
      <c r="H29" s="14"/>
      <c r="I29" s="14"/>
      <c r="J29" s="14"/>
      <c r="K29" s="14"/>
      <c r="L29" s="14"/>
      <c r="M29" s="14"/>
      <c r="N29" s="14"/>
      <c r="O29" s="14"/>
      <c r="P29" s="14"/>
    </row>
    <row r="30" spans="1:17" ht="45" customHeight="1" x14ac:dyDescent="0.3">
      <c r="A30" s="134" t="s">
        <v>39</v>
      </c>
      <c r="B30" s="135"/>
      <c r="C30" s="135"/>
      <c r="D30" s="135"/>
      <c r="E30" s="135"/>
      <c r="F30" s="135"/>
      <c r="G30" s="135"/>
      <c r="H30" s="135"/>
      <c r="I30" s="135"/>
      <c r="J30" s="141"/>
      <c r="K30" s="15" t="s">
        <v>36</v>
      </c>
      <c r="L30" s="142" t="s">
        <v>38</v>
      </c>
      <c r="M30" s="143"/>
      <c r="N30" s="137">
        <v>0.4</v>
      </c>
      <c r="O30" s="137"/>
      <c r="P30" s="137"/>
    </row>
    <row r="31" spans="1:17" s="5" customFormat="1" ht="45" customHeight="1" x14ac:dyDescent="0.3">
      <c r="A31" s="134" t="s">
        <v>22</v>
      </c>
      <c r="B31" s="135"/>
      <c r="C31" s="135"/>
      <c r="D31" s="135"/>
      <c r="E31" s="135"/>
      <c r="F31" s="135"/>
      <c r="G31" s="135"/>
      <c r="H31" s="135"/>
      <c r="I31" s="135"/>
      <c r="J31" s="135"/>
      <c r="K31" s="16" t="s">
        <v>37</v>
      </c>
      <c r="L31" s="136" t="s">
        <v>23</v>
      </c>
      <c r="M31" s="136"/>
      <c r="N31" s="137">
        <v>0.15</v>
      </c>
      <c r="O31" s="137"/>
      <c r="P31" s="137"/>
    </row>
    <row r="32" spans="1:17" ht="15" customHeight="1" x14ac:dyDescent="0.3">
      <c r="A32" s="125"/>
      <c r="B32" s="125"/>
      <c r="C32" s="125"/>
      <c r="D32" s="125"/>
      <c r="E32" s="125"/>
      <c r="F32" s="125"/>
      <c r="G32" s="125"/>
      <c r="H32" s="125"/>
      <c r="I32" s="125"/>
      <c r="J32" s="125"/>
      <c r="K32" s="125"/>
      <c r="L32" s="125"/>
      <c r="M32" s="125"/>
      <c r="N32" s="125"/>
      <c r="O32" s="125"/>
      <c r="P32" s="125"/>
    </row>
    <row r="33" spans="1:17" ht="19.5" customHeight="1" x14ac:dyDescent="0.3">
      <c r="A33" s="138" t="s">
        <v>0</v>
      </c>
      <c r="B33" s="138"/>
      <c r="C33" s="138"/>
      <c r="D33" s="139" t="str">
        <f>References!B53</f>
        <v>Weigandt Development, LTD.</v>
      </c>
      <c r="E33" s="139"/>
      <c r="F33" s="139"/>
      <c r="G33" s="139"/>
      <c r="H33" s="139"/>
      <c r="I33" s="139"/>
      <c r="J33" s="139"/>
      <c r="K33" s="139"/>
      <c r="L33" s="139"/>
      <c r="M33" s="139"/>
      <c r="N33" s="139"/>
      <c r="O33" s="139"/>
      <c r="P33" s="139"/>
      <c r="Q33" s="18"/>
    </row>
    <row r="34" spans="1:17" ht="84" customHeight="1" x14ac:dyDescent="0.3">
      <c r="A34" s="132" t="s">
        <v>17</v>
      </c>
      <c r="B34" s="132"/>
      <c r="C34" s="132"/>
      <c r="D34" s="21" t="s">
        <v>18</v>
      </c>
      <c r="E34" s="21" t="s">
        <v>19</v>
      </c>
      <c r="F34" s="21" t="s">
        <v>7</v>
      </c>
      <c r="G34" s="21" t="s">
        <v>9</v>
      </c>
      <c r="H34" s="21" t="s">
        <v>10</v>
      </c>
      <c r="I34" s="21" t="s">
        <v>8</v>
      </c>
      <c r="J34" s="21" t="s">
        <v>13</v>
      </c>
      <c r="K34" s="21" t="s">
        <v>14</v>
      </c>
      <c r="L34" s="21" t="s">
        <v>15</v>
      </c>
      <c r="M34" s="21" t="s">
        <v>16</v>
      </c>
      <c r="N34" s="21" t="s">
        <v>20</v>
      </c>
      <c r="O34" s="21" t="s">
        <v>12</v>
      </c>
      <c r="P34" s="21" t="s">
        <v>11</v>
      </c>
      <c r="Q34" s="2"/>
    </row>
    <row r="35" spans="1:17" s="4" customFormat="1" ht="15" customHeight="1" x14ac:dyDescent="0.25">
      <c r="A35" s="133" t="s">
        <v>21</v>
      </c>
      <c r="B35" s="133"/>
      <c r="C35" s="133"/>
      <c r="D35" s="22">
        <v>1</v>
      </c>
      <c r="E35" s="22">
        <v>2</v>
      </c>
      <c r="F35" s="22">
        <v>3</v>
      </c>
      <c r="G35" s="22">
        <v>4</v>
      </c>
      <c r="H35" s="22">
        <v>5</v>
      </c>
      <c r="I35" s="22">
        <v>6</v>
      </c>
      <c r="J35" s="22">
        <v>7</v>
      </c>
      <c r="K35" s="22">
        <v>8</v>
      </c>
      <c r="L35" s="22">
        <v>9</v>
      </c>
      <c r="M35" s="22">
        <v>10</v>
      </c>
      <c r="N35" s="22">
        <v>11</v>
      </c>
      <c r="O35" s="22">
        <v>12</v>
      </c>
      <c r="P35" s="22">
        <v>13</v>
      </c>
      <c r="Q35" s="3"/>
    </row>
    <row r="36" spans="1:17" ht="25" customHeight="1" x14ac:dyDescent="0.3">
      <c r="A36" s="131" t="s">
        <v>40</v>
      </c>
      <c r="B36" s="131"/>
      <c r="C36" s="131"/>
      <c r="D36" s="101">
        <v>80</v>
      </c>
      <c r="E36" s="101">
        <v>82</v>
      </c>
      <c r="F36" s="101">
        <v>72</v>
      </c>
      <c r="G36" s="101">
        <v>88</v>
      </c>
      <c r="H36" s="101">
        <v>80</v>
      </c>
      <c r="I36" s="101">
        <v>80</v>
      </c>
      <c r="J36" s="101">
        <v>80</v>
      </c>
      <c r="K36" s="101">
        <v>80</v>
      </c>
      <c r="L36" s="101">
        <v>70</v>
      </c>
      <c r="M36" s="101">
        <v>80</v>
      </c>
      <c r="N36" s="101">
        <v>80</v>
      </c>
      <c r="O36" s="101">
        <v>80</v>
      </c>
      <c r="P36" s="101">
        <v>80</v>
      </c>
    </row>
    <row r="37" spans="1:17" ht="25" customHeight="1" x14ac:dyDescent="0.3">
      <c r="A37" s="131" t="s">
        <v>41</v>
      </c>
      <c r="B37" s="131"/>
      <c r="C37" s="131"/>
      <c r="D37" s="101">
        <v>80</v>
      </c>
      <c r="E37" s="101">
        <v>82</v>
      </c>
      <c r="F37" s="101">
        <v>72</v>
      </c>
      <c r="G37" s="101">
        <v>88</v>
      </c>
      <c r="H37" s="101">
        <v>80</v>
      </c>
      <c r="I37" s="101">
        <v>80</v>
      </c>
      <c r="J37" s="101">
        <v>80</v>
      </c>
      <c r="K37" s="101">
        <v>80</v>
      </c>
      <c r="L37" s="101">
        <v>70</v>
      </c>
      <c r="M37" s="101">
        <v>80</v>
      </c>
      <c r="N37" s="101">
        <v>80</v>
      </c>
      <c r="O37" s="101">
        <v>80</v>
      </c>
      <c r="P37" s="101">
        <v>80</v>
      </c>
    </row>
    <row r="38" spans="1:17" ht="25" customHeight="1" x14ac:dyDescent="0.3">
      <c r="A38" s="131" t="s">
        <v>42</v>
      </c>
      <c r="B38" s="131"/>
      <c r="C38" s="131"/>
      <c r="D38" s="101">
        <v>80</v>
      </c>
      <c r="E38" s="101">
        <v>82</v>
      </c>
      <c r="F38" s="101">
        <v>72</v>
      </c>
      <c r="G38" s="101">
        <v>88</v>
      </c>
      <c r="H38" s="101">
        <v>80</v>
      </c>
      <c r="I38" s="101">
        <v>80</v>
      </c>
      <c r="J38" s="101">
        <v>80</v>
      </c>
      <c r="K38" s="101">
        <v>80</v>
      </c>
      <c r="L38" s="101">
        <v>70</v>
      </c>
      <c r="M38" s="101">
        <v>80</v>
      </c>
      <c r="N38" s="101">
        <v>80</v>
      </c>
      <c r="O38" s="101">
        <v>80</v>
      </c>
      <c r="P38" s="101">
        <v>80</v>
      </c>
    </row>
    <row r="39" spans="1:17" ht="25" customHeight="1" x14ac:dyDescent="0.3">
      <c r="A39" s="131" t="s">
        <v>43</v>
      </c>
      <c r="B39" s="131"/>
      <c r="C39" s="131"/>
      <c r="D39" s="101">
        <v>80</v>
      </c>
      <c r="E39" s="101">
        <v>82</v>
      </c>
      <c r="F39" s="101">
        <v>72</v>
      </c>
      <c r="G39" s="101">
        <v>88</v>
      </c>
      <c r="H39" s="101">
        <v>80</v>
      </c>
      <c r="I39" s="101">
        <v>80</v>
      </c>
      <c r="J39" s="101">
        <v>80</v>
      </c>
      <c r="K39" s="101">
        <v>80</v>
      </c>
      <c r="L39" s="101">
        <v>70</v>
      </c>
      <c r="M39" s="101">
        <v>80</v>
      </c>
      <c r="N39" s="101">
        <v>80</v>
      </c>
      <c r="O39" s="101">
        <v>80</v>
      </c>
      <c r="P39" s="101">
        <v>80</v>
      </c>
    </row>
    <row r="40" spans="1:17" ht="25" customHeight="1" x14ac:dyDescent="0.3">
      <c r="A40" s="131" t="s">
        <v>44</v>
      </c>
      <c r="B40" s="131"/>
      <c r="C40" s="131"/>
      <c r="D40" s="101">
        <v>80</v>
      </c>
      <c r="E40" s="101">
        <v>82</v>
      </c>
      <c r="F40" s="101">
        <v>72</v>
      </c>
      <c r="G40" s="101">
        <v>88</v>
      </c>
      <c r="H40" s="101">
        <v>80</v>
      </c>
      <c r="I40" s="101">
        <v>80</v>
      </c>
      <c r="J40" s="101">
        <v>80</v>
      </c>
      <c r="K40" s="101">
        <v>80</v>
      </c>
      <c r="L40" s="101">
        <v>70</v>
      </c>
      <c r="M40" s="101">
        <v>80</v>
      </c>
      <c r="N40" s="101">
        <v>80</v>
      </c>
      <c r="O40" s="101">
        <v>80</v>
      </c>
      <c r="P40" s="101">
        <v>80</v>
      </c>
    </row>
    <row r="41" spans="1:17" ht="25" customHeight="1" x14ac:dyDescent="0.3">
      <c r="A41" s="131" t="s">
        <v>45</v>
      </c>
      <c r="B41" s="131"/>
      <c r="C41" s="131"/>
      <c r="D41" s="101">
        <v>80</v>
      </c>
      <c r="E41" s="101">
        <v>82</v>
      </c>
      <c r="F41" s="101">
        <v>72</v>
      </c>
      <c r="G41" s="101">
        <v>88</v>
      </c>
      <c r="H41" s="101">
        <v>80</v>
      </c>
      <c r="I41" s="101">
        <v>80</v>
      </c>
      <c r="J41" s="101">
        <v>80</v>
      </c>
      <c r="K41" s="101">
        <v>80</v>
      </c>
      <c r="L41" s="101">
        <v>70</v>
      </c>
      <c r="M41" s="101">
        <v>80</v>
      </c>
      <c r="N41" s="101">
        <v>80</v>
      </c>
      <c r="O41" s="101">
        <v>80</v>
      </c>
      <c r="P41" s="101">
        <v>80</v>
      </c>
    </row>
    <row r="42" spans="1:17" ht="25" customHeight="1" x14ac:dyDescent="0.3">
      <c r="A42" s="131" t="s">
        <v>46</v>
      </c>
      <c r="B42" s="131"/>
      <c r="C42" s="131"/>
      <c r="D42" s="101">
        <v>80</v>
      </c>
      <c r="E42" s="101">
        <v>82</v>
      </c>
      <c r="F42" s="101">
        <v>72</v>
      </c>
      <c r="G42" s="101">
        <v>88</v>
      </c>
      <c r="H42" s="101">
        <v>80</v>
      </c>
      <c r="I42" s="101">
        <v>80</v>
      </c>
      <c r="J42" s="101">
        <v>80</v>
      </c>
      <c r="K42" s="101">
        <v>80</v>
      </c>
      <c r="L42" s="101">
        <v>70</v>
      </c>
      <c r="M42" s="101">
        <v>80</v>
      </c>
      <c r="N42" s="101">
        <v>80</v>
      </c>
      <c r="O42" s="101">
        <v>80</v>
      </c>
      <c r="P42" s="101">
        <v>80</v>
      </c>
    </row>
    <row r="43" spans="1:17" ht="25" customHeight="1" x14ac:dyDescent="0.3">
      <c r="A43" s="131" t="s">
        <v>47</v>
      </c>
      <c r="B43" s="131"/>
      <c r="C43" s="131"/>
      <c r="D43" s="101">
        <v>80</v>
      </c>
      <c r="E43" s="101">
        <v>82</v>
      </c>
      <c r="F43" s="101">
        <v>72</v>
      </c>
      <c r="G43" s="101">
        <v>88</v>
      </c>
      <c r="H43" s="101">
        <v>80</v>
      </c>
      <c r="I43" s="101">
        <v>80</v>
      </c>
      <c r="J43" s="101">
        <v>80</v>
      </c>
      <c r="K43" s="101">
        <v>80</v>
      </c>
      <c r="L43" s="101">
        <v>70</v>
      </c>
      <c r="M43" s="101">
        <v>80</v>
      </c>
      <c r="N43" s="101">
        <v>80</v>
      </c>
      <c r="O43" s="101">
        <v>80</v>
      </c>
      <c r="P43" s="101">
        <v>80</v>
      </c>
    </row>
    <row r="44" spans="1:17" ht="45" customHeight="1" x14ac:dyDescent="0.3">
      <c r="A44" s="126" t="s">
        <v>39</v>
      </c>
      <c r="B44" s="126"/>
      <c r="C44" s="126"/>
      <c r="D44" s="126"/>
      <c r="E44" s="126"/>
      <c r="F44" s="126"/>
      <c r="G44" s="126"/>
      <c r="H44" s="126"/>
      <c r="I44" s="126"/>
      <c r="J44" s="126"/>
      <c r="K44" s="99" t="s">
        <v>36</v>
      </c>
      <c r="L44" s="127" t="s">
        <v>38</v>
      </c>
      <c r="M44" s="127"/>
      <c r="N44" s="128">
        <v>0.2</v>
      </c>
      <c r="O44" s="128"/>
      <c r="P44" s="128"/>
    </row>
    <row r="45" spans="1:17" s="5" customFormat="1" ht="45" customHeight="1" x14ac:dyDescent="0.3">
      <c r="A45" s="129" t="s">
        <v>22</v>
      </c>
      <c r="B45" s="129"/>
      <c r="C45" s="129"/>
      <c r="D45" s="129"/>
      <c r="E45" s="129"/>
      <c r="F45" s="129"/>
      <c r="G45" s="129"/>
      <c r="H45" s="129"/>
      <c r="I45" s="129"/>
      <c r="J45" s="129"/>
      <c r="K45" s="100" t="s">
        <v>37</v>
      </c>
      <c r="L45" s="130" t="s">
        <v>23</v>
      </c>
      <c r="M45" s="130"/>
      <c r="N45" s="128">
        <v>0.15</v>
      </c>
      <c r="O45" s="128"/>
      <c r="P45" s="128"/>
    </row>
    <row r="46" spans="1:17" ht="15" customHeight="1" x14ac:dyDescent="0.3">
      <c r="A46" s="125"/>
      <c r="B46" s="125"/>
      <c r="C46" s="125"/>
      <c r="D46" s="125"/>
      <c r="E46" s="125"/>
      <c r="F46" s="125"/>
      <c r="G46" s="125"/>
      <c r="H46" s="125"/>
      <c r="I46" s="125"/>
      <c r="J46" s="125"/>
      <c r="K46" s="125"/>
      <c r="L46" s="125"/>
      <c r="M46" s="125"/>
      <c r="N46" s="125"/>
      <c r="O46" s="125"/>
      <c r="P46" s="125"/>
    </row>
  </sheetData>
  <sheetProtection selectLockedCells="1"/>
  <mergeCells count="61">
    <mergeCell ref="A1:P1"/>
    <mergeCell ref="A2:P2"/>
    <mergeCell ref="A4:P4"/>
    <mergeCell ref="A3:P3"/>
    <mergeCell ref="A5:C5"/>
    <mergeCell ref="D5:P5"/>
    <mergeCell ref="A6:C6"/>
    <mergeCell ref="A7:C7"/>
    <mergeCell ref="A8:C8"/>
    <mergeCell ref="A9:C9"/>
    <mergeCell ref="A10:C10"/>
    <mergeCell ref="A11:C11"/>
    <mergeCell ref="A12:C12"/>
    <mergeCell ref="A13:C13"/>
    <mergeCell ref="A14:C14"/>
    <mergeCell ref="A15:C15"/>
    <mergeCell ref="A16:J16"/>
    <mergeCell ref="L16:M16"/>
    <mergeCell ref="N16:P16"/>
    <mergeCell ref="A17:J17"/>
    <mergeCell ref="L17:M17"/>
    <mergeCell ref="N17:P17"/>
    <mergeCell ref="A18:P18"/>
    <mergeCell ref="A19:C19"/>
    <mergeCell ref="D19:P19"/>
    <mergeCell ref="A20:C20"/>
    <mergeCell ref="A21:C21"/>
    <mergeCell ref="A22:C22"/>
    <mergeCell ref="A23:C23"/>
    <mergeCell ref="A24:C24"/>
    <mergeCell ref="A25:C25"/>
    <mergeCell ref="A26:C26"/>
    <mergeCell ref="A27:C27"/>
    <mergeCell ref="A28:C28"/>
    <mergeCell ref="A29:C29"/>
    <mergeCell ref="A30:J30"/>
    <mergeCell ref="L30:M30"/>
    <mergeCell ref="N30:P30"/>
    <mergeCell ref="A31:J31"/>
    <mergeCell ref="L31:M31"/>
    <mergeCell ref="N31:P31"/>
    <mergeCell ref="A32:P32"/>
    <mergeCell ref="A33:C33"/>
    <mergeCell ref="D33:P33"/>
    <mergeCell ref="A34:C34"/>
    <mergeCell ref="A35:C35"/>
    <mergeCell ref="A36:C36"/>
    <mergeCell ref="A37:C37"/>
    <mergeCell ref="A38:C38"/>
    <mergeCell ref="A39:C39"/>
    <mergeCell ref="A40:C40"/>
    <mergeCell ref="A41:C41"/>
    <mergeCell ref="A42:C42"/>
    <mergeCell ref="A43:C43"/>
    <mergeCell ref="A44:J44"/>
    <mergeCell ref="L44:M44"/>
    <mergeCell ref="N44:P44"/>
    <mergeCell ref="A45:J45"/>
    <mergeCell ref="L45:M45"/>
    <mergeCell ref="N45:P45"/>
    <mergeCell ref="A46:P46"/>
  </mergeCells>
  <pageMargins left="0.2" right="0.2" top="0.25" bottom="0.25" header="0.3" footer="0.3"/>
  <pageSetup scale="83"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68"/>
  <sheetViews>
    <sheetView showGridLines="0" zoomScaleNormal="100" workbookViewId="0">
      <pane ySplit="2" topLeftCell="A3" activePane="bottomLeft" state="frozen"/>
      <selection pane="bottomLeft" activeCell="O12" sqref="O12"/>
    </sheetView>
  </sheetViews>
  <sheetFormatPr defaultColWidth="9.1796875" defaultRowHeight="14" x14ac:dyDescent="0.3"/>
  <cols>
    <col min="1" max="2" width="18.7265625" style="1" customWidth="1"/>
    <col min="3" max="3" width="7.7265625" style="1" customWidth="1"/>
    <col min="4" max="11" width="11.7265625" style="1" customWidth="1"/>
    <col min="12" max="16384" width="9.1796875" style="1"/>
  </cols>
  <sheetData>
    <row r="1" spans="1:12" ht="20.149999999999999" customHeight="1" x14ac:dyDescent="0.3">
      <c r="A1" s="113" t="str">
        <f>References!A1</f>
        <v>114-21 DISTRICT 1, DISTRICT 2, DISTRICT 6, DISTRICT 7 AND DISTRICT 8 GENERAL MAINTENANCE CONTRACT 09/08/2020</v>
      </c>
      <c r="B1" s="114"/>
      <c r="C1" s="114"/>
      <c r="D1" s="114"/>
      <c r="E1" s="114"/>
      <c r="F1" s="114"/>
      <c r="G1" s="114"/>
      <c r="H1" s="114"/>
      <c r="I1" s="114"/>
      <c r="J1" s="114"/>
      <c r="K1" s="121"/>
    </row>
    <row r="2" spans="1:12" ht="20.149999999999999" customHeight="1" x14ac:dyDescent="0.3">
      <c r="A2" s="113" t="s">
        <v>65</v>
      </c>
      <c r="B2" s="114"/>
      <c r="C2" s="114"/>
      <c r="D2" s="114"/>
      <c r="E2" s="114"/>
      <c r="F2" s="114"/>
      <c r="G2" s="114"/>
      <c r="H2" s="114"/>
      <c r="I2" s="114"/>
      <c r="J2" s="114"/>
      <c r="K2" s="121"/>
    </row>
    <row r="3" spans="1:12" ht="19.5" customHeight="1" x14ac:dyDescent="0.3">
      <c r="A3" s="149" t="s">
        <v>0</v>
      </c>
      <c r="B3" s="150"/>
      <c r="C3" s="151"/>
      <c r="D3" s="152" t="str">
        <f>References!B32</f>
        <v>Perkins Carmack Construction, LLc.</v>
      </c>
      <c r="E3" s="119"/>
      <c r="F3" s="119"/>
      <c r="G3" s="119"/>
      <c r="H3" s="119"/>
      <c r="I3" s="119"/>
      <c r="J3" s="119"/>
      <c r="K3" s="120"/>
    </row>
    <row r="4" spans="1:12" ht="75" customHeight="1" x14ac:dyDescent="0.3">
      <c r="A4" s="153" t="s">
        <v>29</v>
      </c>
      <c r="B4" s="154"/>
      <c r="C4" s="155"/>
      <c r="D4" s="19" t="s">
        <v>48</v>
      </c>
      <c r="E4" s="19" t="s">
        <v>49</v>
      </c>
      <c r="F4" s="19" t="s">
        <v>50</v>
      </c>
      <c r="G4" s="19" t="s">
        <v>51</v>
      </c>
      <c r="H4" s="19" t="s">
        <v>52</v>
      </c>
      <c r="I4" s="19" t="s">
        <v>53</v>
      </c>
      <c r="J4" s="19" t="s">
        <v>54</v>
      </c>
      <c r="K4" s="20" t="s">
        <v>55</v>
      </c>
      <c r="L4" s="2"/>
    </row>
    <row r="5" spans="1:12" s="4" customFormat="1" ht="15" customHeight="1" x14ac:dyDescent="0.25">
      <c r="A5" s="156" t="s">
        <v>30</v>
      </c>
      <c r="B5" s="157"/>
      <c r="C5" s="158"/>
      <c r="D5" s="159" t="s">
        <v>31</v>
      </c>
      <c r="E5" s="160"/>
      <c r="F5" s="160"/>
      <c r="G5" s="160"/>
      <c r="H5" s="160"/>
      <c r="I5" s="160"/>
      <c r="J5" s="160"/>
      <c r="K5" s="161"/>
      <c r="L5" s="3"/>
    </row>
    <row r="6" spans="1:12" ht="15" customHeight="1" x14ac:dyDescent="0.3">
      <c r="A6" s="168" t="s">
        <v>369</v>
      </c>
      <c r="B6" s="169"/>
      <c r="C6" s="70" t="s">
        <v>32</v>
      </c>
      <c r="D6" s="71">
        <v>50</v>
      </c>
      <c r="E6" s="71">
        <v>50</v>
      </c>
      <c r="F6" s="71">
        <v>50</v>
      </c>
      <c r="G6" s="71">
        <v>50</v>
      </c>
      <c r="H6" s="71">
        <v>50</v>
      </c>
      <c r="I6" s="71">
        <v>50</v>
      </c>
      <c r="J6" s="71">
        <v>50</v>
      </c>
      <c r="K6" s="71">
        <v>50</v>
      </c>
    </row>
    <row r="7" spans="1:12" ht="15" customHeight="1" x14ac:dyDescent="0.3">
      <c r="A7" s="170"/>
      <c r="B7" s="171"/>
      <c r="C7" s="70" t="s">
        <v>33</v>
      </c>
      <c r="D7" s="71">
        <v>370</v>
      </c>
      <c r="E7" s="71">
        <v>370</v>
      </c>
      <c r="F7" s="71">
        <v>370</v>
      </c>
      <c r="G7" s="71">
        <v>370</v>
      </c>
      <c r="H7" s="71">
        <v>370</v>
      </c>
      <c r="I7" s="71">
        <v>370</v>
      </c>
      <c r="J7" s="71">
        <v>370</v>
      </c>
      <c r="K7" s="71">
        <v>370</v>
      </c>
    </row>
    <row r="8" spans="1:12" ht="15" customHeight="1" x14ac:dyDescent="0.3">
      <c r="A8" s="172"/>
      <c r="B8" s="173"/>
      <c r="C8" s="70" t="s">
        <v>34</v>
      </c>
      <c r="D8" s="71">
        <v>1280</v>
      </c>
      <c r="E8" s="71">
        <v>1280</v>
      </c>
      <c r="F8" s="71">
        <v>1280</v>
      </c>
      <c r="G8" s="71">
        <v>1280</v>
      </c>
      <c r="H8" s="71">
        <v>1280</v>
      </c>
      <c r="I8" s="71">
        <v>1280</v>
      </c>
      <c r="J8" s="71">
        <v>1280</v>
      </c>
      <c r="K8" s="71">
        <v>1280</v>
      </c>
    </row>
    <row r="9" spans="1:12" ht="15" customHeight="1" x14ac:dyDescent="0.3">
      <c r="A9" s="168" t="s">
        <v>370</v>
      </c>
      <c r="B9" s="169"/>
      <c r="C9" s="70" t="s">
        <v>32</v>
      </c>
      <c r="D9" s="71">
        <v>55</v>
      </c>
      <c r="E9" s="71">
        <v>55</v>
      </c>
      <c r="F9" s="71">
        <v>55</v>
      </c>
      <c r="G9" s="71">
        <v>55</v>
      </c>
      <c r="H9" s="71">
        <v>55</v>
      </c>
      <c r="I9" s="71">
        <v>55</v>
      </c>
      <c r="J9" s="71">
        <v>55</v>
      </c>
      <c r="K9" s="71">
        <v>55</v>
      </c>
    </row>
    <row r="10" spans="1:12" ht="15" customHeight="1" x14ac:dyDescent="0.3">
      <c r="A10" s="170"/>
      <c r="B10" s="171"/>
      <c r="C10" s="70" t="s">
        <v>33</v>
      </c>
      <c r="D10" s="71">
        <v>400</v>
      </c>
      <c r="E10" s="71">
        <v>400</v>
      </c>
      <c r="F10" s="71">
        <v>400</v>
      </c>
      <c r="G10" s="71">
        <v>400</v>
      </c>
      <c r="H10" s="71">
        <v>400</v>
      </c>
      <c r="I10" s="71">
        <v>400</v>
      </c>
      <c r="J10" s="71">
        <v>400</v>
      </c>
      <c r="K10" s="71">
        <v>400</v>
      </c>
    </row>
    <row r="11" spans="1:12" ht="15" customHeight="1" x14ac:dyDescent="0.3">
      <c r="A11" s="172"/>
      <c r="B11" s="173"/>
      <c r="C11" s="70" t="s">
        <v>34</v>
      </c>
      <c r="D11" s="71">
        <v>1600</v>
      </c>
      <c r="E11" s="71">
        <v>1600</v>
      </c>
      <c r="F11" s="71">
        <v>1600</v>
      </c>
      <c r="G11" s="71">
        <v>1600</v>
      </c>
      <c r="H11" s="71">
        <v>1600</v>
      </c>
      <c r="I11" s="71">
        <v>1600</v>
      </c>
      <c r="J11" s="71">
        <v>1600</v>
      </c>
      <c r="K11" s="71">
        <v>1600</v>
      </c>
    </row>
    <row r="12" spans="1:12" ht="15" customHeight="1" x14ac:dyDescent="0.3">
      <c r="A12" s="168" t="s">
        <v>371</v>
      </c>
      <c r="B12" s="169"/>
      <c r="C12" s="70" t="s">
        <v>32</v>
      </c>
      <c r="D12" s="71">
        <v>40</v>
      </c>
      <c r="E12" s="71">
        <v>40</v>
      </c>
      <c r="F12" s="71">
        <v>40</v>
      </c>
      <c r="G12" s="71">
        <v>40</v>
      </c>
      <c r="H12" s="71">
        <v>40</v>
      </c>
      <c r="I12" s="71">
        <v>40</v>
      </c>
      <c r="J12" s="71">
        <v>40</v>
      </c>
      <c r="K12" s="71">
        <v>40</v>
      </c>
    </row>
    <row r="13" spans="1:12" ht="15" customHeight="1" x14ac:dyDescent="0.3">
      <c r="A13" s="170"/>
      <c r="B13" s="171"/>
      <c r="C13" s="70" t="s">
        <v>33</v>
      </c>
      <c r="D13" s="71">
        <v>275</v>
      </c>
      <c r="E13" s="71">
        <v>275</v>
      </c>
      <c r="F13" s="71">
        <v>275</v>
      </c>
      <c r="G13" s="71">
        <v>275</v>
      </c>
      <c r="H13" s="71">
        <v>275</v>
      </c>
      <c r="I13" s="71">
        <v>275</v>
      </c>
      <c r="J13" s="71">
        <v>275</v>
      </c>
      <c r="K13" s="71">
        <v>275</v>
      </c>
    </row>
    <row r="14" spans="1:12" ht="15" customHeight="1" x14ac:dyDescent="0.3">
      <c r="A14" s="172"/>
      <c r="B14" s="173"/>
      <c r="C14" s="70" t="s">
        <v>34</v>
      </c>
      <c r="D14" s="71">
        <v>1100</v>
      </c>
      <c r="E14" s="71">
        <v>1100</v>
      </c>
      <c r="F14" s="71">
        <v>1100</v>
      </c>
      <c r="G14" s="71">
        <v>1100</v>
      </c>
      <c r="H14" s="71">
        <v>1100</v>
      </c>
      <c r="I14" s="71">
        <v>1100</v>
      </c>
      <c r="J14" s="71">
        <v>1100</v>
      </c>
      <c r="K14" s="71">
        <v>1100</v>
      </c>
    </row>
    <row r="15" spans="1:12" ht="15" customHeight="1" x14ac:dyDescent="0.3">
      <c r="A15" s="168" t="s">
        <v>372</v>
      </c>
      <c r="B15" s="169"/>
      <c r="C15" s="70" t="s">
        <v>32</v>
      </c>
      <c r="D15" s="71">
        <v>70</v>
      </c>
      <c r="E15" s="71">
        <v>70</v>
      </c>
      <c r="F15" s="71">
        <v>70</v>
      </c>
      <c r="G15" s="71">
        <v>70</v>
      </c>
      <c r="H15" s="71">
        <v>70</v>
      </c>
      <c r="I15" s="71">
        <v>70</v>
      </c>
      <c r="J15" s="71">
        <v>70</v>
      </c>
      <c r="K15" s="71">
        <v>70</v>
      </c>
    </row>
    <row r="16" spans="1:12" ht="15" customHeight="1" x14ac:dyDescent="0.3">
      <c r="A16" s="170"/>
      <c r="B16" s="171"/>
      <c r="C16" s="70" t="s">
        <v>33</v>
      </c>
      <c r="D16" s="71">
        <v>500</v>
      </c>
      <c r="E16" s="71">
        <v>500</v>
      </c>
      <c r="F16" s="71">
        <v>500</v>
      </c>
      <c r="G16" s="71">
        <v>500</v>
      </c>
      <c r="H16" s="71">
        <v>500</v>
      </c>
      <c r="I16" s="71">
        <v>500</v>
      </c>
      <c r="J16" s="71">
        <v>500</v>
      </c>
      <c r="K16" s="71">
        <v>500</v>
      </c>
    </row>
    <row r="17" spans="1:12" ht="15" customHeight="1" x14ac:dyDescent="0.3">
      <c r="A17" s="172"/>
      <c r="B17" s="173"/>
      <c r="C17" s="70" t="s">
        <v>34</v>
      </c>
      <c r="D17" s="71">
        <v>1700</v>
      </c>
      <c r="E17" s="71">
        <v>1700</v>
      </c>
      <c r="F17" s="71">
        <v>1700</v>
      </c>
      <c r="G17" s="71">
        <v>1700</v>
      </c>
      <c r="H17" s="71">
        <v>1700</v>
      </c>
      <c r="I17" s="71">
        <v>1700</v>
      </c>
      <c r="J17" s="71">
        <v>1700</v>
      </c>
      <c r="K17" s="71">
        <v>1700</v>
      </c>
    </row>
    <row r="18" spans="1:12" ht="15" customHeight="1" x14ac:dyDescent="0.3">
      <c r="A18" s="168" t="s">
        <v>373</v>
      </c>
      <c r="B18" s="169"/>
      <c r="C18" s="70" t="s">
        <v>32</v>
      </c>
      <c r="D18" s="71">
        <v>68</v>
      </c>
      <c r="E18" s="71">
        <v>68</v>
      </c>
      <c r="F18" s="71">
        <v>68</v>
      </c>
      <c r="G18" s="71">
        <v>68</v>
      </c>
      <c r="H18" s="71">
        <v>68</v>
      </c>
      <c r="I18" s="71">
        <v>68</v>
      </c>
      <c r="J18" s="71">
        <v>68</v>
      </c>
      <c r="K18" s="71">
        <v>68</v>
      </c>
    </row>
    <row r="19" spans="1:12" ht="15" customHeight="1" x14ac:dyDescent="0.3">
      <c r="A19" s="170"/>
      <c r="B19" s="171"/>
      <c r="C19" s="70" t="s">
        <v>33</v>
      </c>
      <c r="D19" s="71">
        <v>450</v>
      </c>
      <c r="E19" s="71">
        <v>450</v>
      </c>
      <c r="F19" s="71">
        <v>450</v>
      </c>
      <c r="G19" s="71">
        <v>450</v>
      </c>
      <c r="H19" s="71">
        <v>450</v>
      </c>
      <c r="I19" s="71">
        <v>450</v>
      </c>
      <c r="J19" s="71">
        <v>450</v>
      </c>
      <c r="K19" s="71">
        <v>450</v>
      </c>
    </row>
    <row r="20" spans="1:12" ht="15" customHeight="1" x14ac:dyDescent="0.3">
      <c r="A20" s="172"/>
      <c r="B20" s="173"/>
      <c r="C20" s="70" t="s">
        <v>34</v>
      </c>
      <c r="D20" s="71">
        <v>1200</v>
      </c>
      <c r="E20" s="71">
        <v>1200</v>
      </c>
      <c r="F20" s="71">
        <v>1200</v>
      </c>
      <c r="G20" s="71">
        <v>1200</v>
      </c>
      <c r="H20" s="71">
        <v>1200</v>
      </c>
      <c r="I20" s="71">
        <v>1200</v>
      </c>
      <c r="J20" s="71">
        <v>1200</v>
      </c>
      <c r="K20" s="71">
        <v>1200</v>
      </c>
    </row>
    <row r="21" spans="1:12" ht="15" customHeight="1" x14ac:dyDescent="0.3">
      <c r="A21" s="162" t="s">
        <v>374</v>
      </c>
      <c r="B21" s="163"/>
      <c r="C21" s="29" t="s">
        <v>32</v>
      </c>
      <c r="D21" s="14">
        <v>40</v>
      </c>
      <c r="E21" s="14">
        <v>40</v>
      </c>
      <c r="F21" s="14">
        <v>40</v>
      </c>
      <c r="G21" s="14">
        <v>40</v>
      </c>
      <c r="H21" s="14">
        <v>40</v>
      </c>
      <c r="I21" s="14">
        <v>40</v>
      </c>
      <c r="J21" s="14">
        <v>40</v>
      </c>
      <c r="K21" s="14">
        <v>40</v>
      </c>
    </row>
    <row r="22" spans="1:12" ht="15" customHeight="1" x14ac:dyDescent="0.3">
      <c r="A22" s="164"/>
      <c r="B22" s="165"/>
      <c r="C22" s="29" t="s">
        <v>33</v>
      </c>
      <c r="D22" s="14">
        <v>300</v>
      </c>
      <c r="E22" s="14">
        <v>300</v>
      </c>
      <c r="F22" s="14">
        <v>300</v>
      </c>
      <c r="G22" s="14">
        <v>300</v>
      </c>
      <c r="H22" s="14">
        <v>300</v>
      </c>
      <c r="I22" s="14">
        <v>300</v>
      </c>
      <c r="J22" s="14">
        <v>300</v>
      </c>
      <c r="K22" s="14">
        <v>300</v>
      </c>
    </row>
    <row r="23" spans="1:12" ht="15" customHeight="1" x14ac:dyDescent="0.3">
      <c r="A23" s="166"/>
      <c r="B23" s="167"/>
      <c r="C23" s="29" t="s">
        <v>34</v>
      </c>
      <c r="D23" s="14">
        <v>100</v>
      </c>
      <c r="E23" s="14">
        <v>100</v>
      </c>
      <c r="F23" s="14">
        <v>100</v>
      </c>
      <c r="G23" s="14">
        <v>100</v>
      </c>
      <c r="H23" s="14">
        <v>100</v>
      </c>
      <c r="I23" s="14">
        <v>100</v>
      </c>
      <c r="J23" s="14">
        <v>100</v>
      </c>
      <c r="K23" s="14">
        <v>100</v>
      </c>
    </row>
    <row r="24" spans="1:12" ht="15" customHeight="1" x14ac:dyDescent="0.3">
      <c r="A24" s="162" t="s">
        <v>375</v>
      </c>
      <c r="B24" s="163"/>
      <c r="C24" s="29" t="s">
        <v>32</v>
      </c>
      <c r="D24" s="14">
        <v>45</v>
      </c>
      <c r="E24" s="14">
        <v>45</v>
      </c>
      <c r="F24" s="14">
        <v>45</v>
      </c>
      <c r="G24" s="14">
        <v>45</v>
      </c>
      <c r="H24" s="14">
        <v>45</v>
      </c>
      <c r="I24" s="14">
        <v>45</v>
      </c>
      <c r="J24" s="14">
        <v>45</v>
      </c>
      <c r="K24" s="14">
        <v>45</v>
      </c>
    </row>
    <row r="25" spans="1:12" ht="15" customHeight="1" x14ac:dyDescent="0.3">
      <c r="A25" s="164"/>
      <c r="B25" s="165"/>
      <c r="C25" s="29" t="s">
        <v>33</v>
      </c>
      <c r="D25" s="14">
        <v>400</v>
      </c>
      <c r="E25" s="14">
        <v>400</v>
      </c>
      <c r="F25" s="14">
        <v>400</v>
      </c>
      <c r="G25" s="14">
        <v>400</v>
      </c>
      <c r="H25" s="14">
        <v>400</v>
      </c>
      <c r="I25" s="14">
        <v>400</v>
      </c>
      <c r="J25" s="14">
        <v>400</v>
      </c>
      <c r="K25" s="14">
        <v>400</v>
      </c>
    </row>
    <row r="26" spans="1:12" ht="15" customHeight="1" x14ac:dyDescent="0.3">
      <c r="A26" s="166"/>
      <c r="B26" s="167"/>
      <c r="C26" s="29" t="s">
        <v>34</v>
      </c>
      <c r="D26" s="14">
        <v>1500</v>
      </c>
      <c r="E26" s="14">
        <v>1500</v>
      </c>
      <c r="F26" s="14">
        <v>1500</v>
      </c>
      <c r="G26" s="14">
        <v>1500</v>
      </c>
      <c r="H26" s="14">
        <v>1500</v>
      </c>
      <c r="I26" s="14">
        <v>1500</v>
      </c>
      <c r="J26" s="14">
        <v>1500</v>
      </c>
      <c r="K26" s="14">
        <v>1500</v>
      </c>
    </row>
    <row r="27" spans="1:12" ht="15" customHeight="1" x14ac:dyDescent="0.3">
      <c r="A27" s="146"/>
      <c r="B27" s="147"/>
      <c r="C27" s="147"/>
      <c r="D27" s="147"/>
      <c r="E27" s="147"/>
      <c r="F27" s="147"/>
      <c r="G27" s="147"/>
      <c r="H27" s="147"/>
      <c r="I27" s="147"/>
      <c r="J27" s="147"/>
      <c r="K27" s="148"/>
    </row>
    <row r="28" spans="1:12" ht="19.5" customHeight="1" x14ac:dyDescent="0.3">
      <c r="A28" s="149" t="s">
        <v>0</v>
      </c>
      <c r="B28" s="150"/>
      <c r="C28" s="151"/>
      <c r="D28" s="152" t="str">
        <f>References!B46</f>
        <v>Setterlin Building Co.</v>
      </c>
      <c r="E28" s="119"/>
      <c r="F28" s="119"/>
      <c r="G28" s="119"/>
      <c r="H28" s="119"/>
      <c r="I28" s="119"/>
      <c r="J28" s="119"/>
      <c r="K28" s="120"/>
    </row>
    <row r="29" spans="1:12" ht="75" customHeight="1" x14ac:dyDescent="0.3">
      <c r="A29" s="153" t="s">
        <v>29</v>
      </c>
      <c r="B29" s="154"/>
      <c r="C29" s="155"/>
      <c r="D29" s="19" t="s">
        <v>48</v>
      </c>
      <c r="E29" s="19" t="s">
        <v>49</v>
      </c>
      <c r="F29" s="19" t="s">
        <v>50</v>
      </c>
      <c r="G29" s="19" t="s">
        <v>51</v>
      </c>
      <c r="H29" s="19" t="s">
        <v>52</v>
      </c>
      <c r="I29" s="19" t="s">
        <v>53</v>
      </c>
      <c r="J29" s="19" t="s">
        <v>54</v>
      </c>
      <c r="K29" s="20" t="s">
        <v>55</v>
      </c>
      <c r="L29" s="2"/>
    </row>
    <row r="30" spans="1:12" s="4" customFormat="1" ht="15" customHeight="1" x14ac:dyDescent="0.25">
      <c r="A30" s="156" t="s">
        <v>30</v>
      </c>
      <c r="B30" s="157"/>
      <c r="C30" s="158"/>
      <c r="D30" s="159" t="s">
        <v>31</v>
      </c>
      <c r="E30" s="160"/>
      <c r="F30" s="160"/>
      <c r="G30" s="160"/>
      <c r="H30" s="160"/>
      <c r="I30" s="160"/>
      <c r="J30" s="160"/>
      <c r="K30" s="161"/>
      <c r="L30" s="3"/>
    </row>
    <row r="31" spans="1:12" ht="15" customHeight="1" x14ac:dyDescent="0.3">
      <c r="A31" s="162" t="s">
        <v>509</v>
      </c>
      <c r="B31" s="163"/>
      <c r="C31" s="29" t="s">
        <v>32</v>
      </c>
      <c r="D31" s="88"/>
      <c r="E31" s="88"/>
      <c r="F31" s="88"/>
      <c r="G31" s="88"/>
      <c r="H31" s="88"/>
      <c r="I31" s="88"/>
      <c r="J31" s="88"/>
      <c r="K31" s="88"/>
    </row>
    <row r="32" spans="1:12" ht="15" customHeight="1" x14ac:dyDescent="0.3">
      <c r="A32" s="164"/>
      <c r="B32" s="165"/>
      <c r="C32" s="29" t="s">
        <v>33</v>
      </c>
      <c r="D32" s="88"/>
      <c r="E32" s="88"/>
      <c r="F32" s="88"/>
      <c r="G32" s="88"/>
      <c r="H32" s="88"/>
      <c r="I32" s="88"/>
      <c r="J32" s="88"/>
      <c r="K32" s="88"/>
    </row>
    <row r="33" spans="1:12" ht="15" customHeight="1" x14ac:dyDescent="0.3">
      <c r="A33" s="166"/>
      <c r="B33" s="167"/>
      <c r="C33" s="29" t="s">
        <v>34</v>
      </c>
      <c r="D33" s="88"/>
      <c r="E33" s="88"/>
      <c r="F33" s="88"/>
      <c r="G33" s="88"/>
      <c r="H33" s="88"/>
      <c r="I33" s="88"/>
      <c r="J33" s="88"/>
      <c r="K33" s="88"/>
    </row>
    <row r="34" spans="1:12" ht="15" customHeight="1" x14ac:dyDescent="0.3">
      <c r="A34" s="146"/>
      <c r="B34" s="147"/>
      <c r="C34" s="147"/>
      <c r="D34" s="147"/>
      <c r="E34" s="147"/>
      <c r="F34" s="147"/>
      <c r="G34" s="147"/>
      <c r="H34" s="147"/>
      <c r="I34" s="147"/>
      <c r="J34" s="147"/>
      <c r="K34" s="148"/>
    </row>
    <row r="35" spans="1:12" ht="19.5" customHeight="1" x14ac:dyDescent="0.3">
      <c r="A35" s="149" t="s">
        <v>0</v>
      </c>
      <c r="B35" s="150"/>
      <c r="C35" s="151"/>
      <c r="D35" s="152" t="str">
        <f>References!B53</f>
        <v>Weigandt Development, LTD.</v>
      </c>
      <c r="E35" s="119"/>
      <c r="F35" s="119"/>
      <c r="G35" s="119"/>
      <c r="H35" s="119"/>
      <c r="I35" s="119"/>
      <c r="J35" s="119"/>
      <c r="K35" s="120"/>
    </row>
    <row r="36" spans="1:12" ht="75" customHeight="1" x14ac:dyDescent="0.3">
      <c r="A36" s="153" t="s">
        <v>29</v>
      </c>
      <c r="B36" s="154"/>
      <c r="C36" s="155"/>
      <c r="D36" s="19" t="s">
        <v>48</v>
      </c>
      <c r="E36" s="19" t="s">
        <v>49</v>
      </c>
      <c r="F36" s="19" t="s">
        <v>50</v>
      </c>
      <c r="G36" s="19" t="s">
        <v>51</v>
      </c>
      <c r="H36" s="19" t="s">
        <v>52</v>
      </c>
      <c r="I36" s="19" t="s">
        <v>53</v>
      </c>
      <c r="J36" s="19" t="s">
        <v>54</v>
      </c>
      <c r="K36" s="20" t="s">
        <v>55</v>
      </c>
      <c r="L36" s="2"/>
    </row>
    <row r="37" spans="1:12" s="4" customFormat="1" ht="15" customHeight="1" x14ac:dyDescent="0.25">
      <c r="A37" s="156" t="s">
        <v>30</v>
      </c>
      <c r="B37" s="157"/>
      <c r="C37" s="158"/>
      <c r="D37" s="159" t="s">
        <v>31</v>
      </c>
      <c r="E37" s="160"/>
      <c r="F37" s="160"/>
      <c r="G37" s="160"/>
      <c r="H37" s="160"/>
      <c r="I37" s="160"/>
      <c r="J37" s="160"/>
      <c r="K37" s="161"/>
      <c r="L37" s="3"/>
    </row>
    <row r="38" spans="1:12" ht="15" customHeight="1" x14ac:dyDescent="0.3">
      <c r="A38" s="145" t="s">
        <v>548</v>
      </c>
      <c r="B38" s="145"/>
      <c r="C38" s="98" t="s">
        <v>32</v>
      </c>
      <c r="D38" s="102">
        <v>44</v>
      </c>
      <c r="E38" s="102">
        <v>44</v>
      </c>
      <c r="F38" s="102">
        <v>44</v>
      </c>
      <c r="G38" s="102">
        <v>44</v>
      </c>
      <c r="H38" s="102">
        <v>44</v>
      </c>
      <c r="I38" s="102">
        <v>44</v>
      </c>
      <c r="J38" s="102">
        <v>44</v>
      </c>
      <c r="K38" s="102">
        <v>44</v>
      </c>
    </row>
    <row r="39" spans="1:12" ht="15" customHeight="1" x14ac:dyDescent="0.3">
      <c r="A39" s="145"/>
      <c r="B39" s="145"/>
      <c r="C39" s="98" t="s">
        <v>33</v>
      </c>
      <c r="D39" s="102">
        <v>350</v>
      </c>
      <c r="E39" s="102">
        <v>350</v>
      </c>
      <c r="F39" s="102">
        <v>350</v>
      </c>
      <c r="G39" s="102">
        <v>350</v>
      </c>
      <c r="H39" s="102">
        <v>350</v>
      </c>
      <c r="I39" s="102">
        <v>350</v>
      </c>
      <c r="J39" s="102">
        <v>350</v>
      </c>
      <c r="K39" s="102">
        <v>350</v>
      </c>
    </row>
    <row r="40" spans="1:12" ht="15" customHeight="1" x14ac:dyDescent="0.3">
      <c r="A40" s="145"/>
      <c r="B40" s="145"/>
      <c r="C40" s="98" t="s">
        <v>34</v>
      </c>
      <c r="D40" s="102">
        <v>1050</v>
      </c>
      <c r="E40" s="102">
        <v>1050</v>
      </c>
      <c r="F40" s="102">
        <v>1050</v>
      </c>
      <c r="G40" s="102">
        <v>1050</v>
      </c>
      <c r="H40" s="102">
        <v>1050</v>
      </c>
      <c r="I40" s="102">
        <v>1050</v>
      </c>
      <c r="J40" s="102">
        <v>1050</v>
      </c>
      <c r="K40" s="102">
        <v>1050</v>
      </c>
    </row>
    <row r="41" spans="1:12" ht="15" customHeight="1" x14ac:dyDescent="0.3">
      <c r="A41" s="145" t="s">
        <v>549</v>
      </c>
      <c r="B41" s="145"/>
      <c r="C41" s="98" t="s">
        <v>32</v>
      </c>
      <c r="D41" s="102">
        <v>40</v>
      </c>
      <c r="E41" s="102">
        <v>40</v>
      </c>
      <c r="F41" s="102">
        <v>40</v>
      </c>
      <c r="G41" s="102">
        <v>40</v>
      </c>
      <c r="H41" s="102">
        <v>40</v>
      </c>
      <c r="I41" s="102">
        <v>40</v>
      </c>
      <c r="J41" s="102">
        <v>40</v>
      </c>
      <c r="K41" s="102">
        <v>40</v>
      </c>
    </row>
    <row r="42" spans="1:12" ht="15" customHeight="1" x14ac:dyDescent="0.3">
      <c r="A42" s="145"/>
      <c r="B42" s="145"/>
      <c r="C42" s="98" t="s">
        <v>33</v>
      </c>
      <c r="D42" s="102">
        <v>320</v>
      </c>
      <c r="E42" s="102">
        <v>320</v>
      </c>
      <c r="F42" s="102">
        <v>320</v>
      </c>
      <c r="G42" s="102">
        <v>320</v>
      </c>
      <c r="H42" s="102">
        <v>320</v>
      </c>
      <c r="I42" s="102">
        <v>320</v>
      </c>
      <c r="J42" s="102">
        <v>320</v>
      </c>
      <c r="K42" s="102">
        <v>320</v>
      </c>
    </row>
    <row r="43" spans="1:12" ht="15" customHeight="1" x14ac:dyDescent="0.3">
      <c r="A43" s="145"/>
      <c r="B43" s="145"/>
      <c r="C43" s="98" t="s">
        <v>34</v>
      </c>
      <c r="D43" s="102">
        <v>1120</v>
      </c>
      <c r="E43" s="102">
        <v>1120</v>
      </c>
      <c r="F43" s="102">
        <v>1120</v>
      </c>
      <c r="G43" s="102">
        <v>1120</v>
      </c>
      <c r="H43" s="102">
        <v>1120</v>
      </c>
      <c r="I43" s="102">
        <v>1120</v>
      </c>
      <c r="J43" s="102">
        <v>1120</v>
      </c>
      <c r="K43" s="102">
        <v>1120</v>
      </c>
    </row>
    <row r="44" spans="1:12" ht="15" customHeight="1" x14ac:dyDescent="0.3">
      <c r="A44" s="145" t="s">
        <v>550</v>
      </c>
      <c r="B44" s="145"/>
      <c r="C44" s="98" t="s">
        <v>32</v>
      </c>
      <c r="D44" s="102">
        <v>60</v>
      </c>
      <c r="E44" s="102">
        <v>60</v>
      </c>
      <c r="F44" s="102">
        <v>60</v>
      </c>
      <c r="G44" s="102">
        <v>60</v>
      </c>
      <c r="H44" s="102">
        <v>60</v>
      </c>
      <c r="I44" s="102">
        <v>60</v>
      </c>
      <c r="J44" s="102">
        <v>60</v>
      </c>
      <c r="K44" s="102">
        <v>60</v>
      </c>
    </row>
    <row r="45" spans="1:12" ht="15" customHeight="1" x14ac:dyDescent="0.3">
      <c r="A45" s="145"/>
      <c r="B45" s="145"/>
      <c r="C45" s="98" t="s">
        <v>33</v>
      </c>
      <c r="D45" s="102">
        <v>475</v>
      </c>
      <c r="E45" s="102">
        <v>475</v>
      </c>
      <c r="F45" s="102">
        <v>475</v>
      </c>
      <c r="G45" s="102">
        <v>475</v>
      </c>
      <c r="H45" s="102">
        <v>475</v>
      </c>
      <c r="I45" s="102">
        <v>475</v>
      </c>
      <c r="J45" s="102">
        <v>475</v>
      </c>
      <c r="K45" s="102">
        <v>475</v>
      </c>
    </row>
    <row r="46" spans="1:12" ht="15" customHeight="1" x14ac:dyDescent="0.3">
      <c r="A46" s="145"/>
      <c r="B46" s="145"/>
      <c r="C46" s="98" t="s">
        <v>34</v>
      </c>
      <c r="D46" s="102">
        <v>1475</v>
      </c>
      <c r="E46" s="102">
        <v>1475</v>
      </c>
      <c r="F46" s="102">
        <v>1475</v>
      </c>
      <c r="G46" s="102">
        <v>1475</v>
      </c>
      <c r="H46" s="102">
        <v>1475</v>
      </c>
      <c r="I46" s="102">
        <v>1475</v>
      </c>
      <c r="J46" s="102">
        <v>1475</v>
      </c>
      <c r="K46" s="102">
        <v>1475</v>
      </c>
    </row>
    <row r="47" spans="1:12" ht="15" customHeight="1" x14ac:dyDescent="0.3">
      <c r="A47" s="145" t="s">
        <v>551</v>
      </c>
      <c r="B47" s="145"/>
      <c r="C47" s="98" t="s">
        <v>32</v>
      </c>
      <c r="D47" s="102">
        <v>92.5</v>
      </c>
      <c r="E47" s="102">
        <v>92.5</v>
      </c>
      <c r="F47" s="102">
        <v>92.5</v>
      </c>
      <c r="G47" s="102">
        <v>92.5</v>
      </c>
      <c r="H47" s="102">
        <v>92.5</v>
      </c>
      <c r="I47" s="102">
        <v>92.5</v>
      </c>
      <c r="J47" s="102">
        <v>92.5</v>
      </c>
      <c r="K47" s="102">
        <v>92.5</v>
      </c>
    </row>
    <row r="48" spans="1:12" ht="15" customHeight="1" x14ac:dyDescent="0.3">
      <c r="A48" s="145"/>
      <c r="B48" s="145"/>
      <c r="C48" s="98" t="s">
        <v>33</v>
      </c>
      <c r="D48" s="102">
        <v>740</v>
      </c>
      <c r="E48" s="102">
        <v>740</v>
      </c>
      <c r="F48" s="102">
        <v>740</v>
      </c>
      <c r="G48" s="102">
        <v>740</v>
      </c>
      <c r="H48" s="102">
        <v>740</v>
      </c>
      <c r="I48" s="102">
        <v>740</v>
      </c>
      <c r="J48" s="102">
        <v>740</v>
      </c>
      <c r="K48" s="102">
        <v>740</v>
      </c>
    </row>
    <row r="49" spans="1:11" ht="15" customHeight="1" x14ac:dyDescent="0.3">
      <c r="A49" s="145"/>
      <c r="B49" s="145"/>
      <c r="C49" s="98" t="s">
        <v>34</v>
      </c>
      <c r="D49" s="102">
        <v>2220</v>
      </c>
      <c r="E49" s="102">
        <v>2220</v>
      </c>
      <c r="F49" s="102">
        <v>2220</v>
      </c>
      <c r="G49" s="102">
        <v>2220</v>
      </c>
      <c r="H49" s="102">
        <v>2220</v>
      </c>
      <c r="I49" s="102">
        <v>2220</v>
      </c>
      <c r="J49" s="102">
        <v>2220</v>
      </c>
      <c r="K49" s="102">
        <v>2220</v>
      </c>
    </row>
    <row r="50" spans="1:11" ht="15" customHeight="1" x14ac:dyDescent="0.3">
      <c r="A50" s="145" t="s">
        <v>341</v>
      </c>
      <c r="B50" s="145"/>
      <c r="C50" s="98" t="s">
        <v>32</v>
      </c>
      <c r="D50" s="102">
        <v>80</v>
      </c>
      <c r="E50" s="102">
        <v>80</v>
      </c>
      <c r="F50" s="102">
        <v>80</v>
      </c>
      <c r="G50" s="102">
        <v>80</v>
      </c>
      <c r="H50" s="102">
        <v>80</v>
      </c>
      <c r="I50" s="102">
        <v>80</v>
      </c>
      <c r="J50" s="102">
        <v>80</v>
      </c>
      <c r="K50" s="102">
        <v>80</v>
      </c>
    </row>
    <row r="51" spans="1:11" ht="15" customHeight="1" x14ac:dyDescent="0.3">
      <c r="A51" s="145"/>
      <c r="B51" s="145"/>
      <c r="C51" s="98" t="s">
        <v>33</v>
      </c>
      <c r="D51" s="102">
        <v>400</v>
      </c>
      <c r="E51" s="102">
        <v>400</v>
      </c>
      <c r="F51" s="102">
        <v>400</v>
      </c>
      <c r="G51" s="102">
        <v>400</v>
      </c>
      <c r="H51" s="102">
        <v>400</v>
      </c>
      <c r="I51" s="102">
        <v>400</v>
      </c>
      <c r="J51" s="102">
        <v>400</v>
      </c>
      <c r="K51" s="102">
        <v>400</v>
      </c>
    </row>
    <row r="52" spans="1:11" ht="15" customHeight="1" x14ac:dyDescent="0.3">
      <c r="A52" s="145"/>
      <c r="B52" s="145"/>
      <c r="C52" s="98" t="s">
        <v>34</v>
      </c>
      <c r="D52" s="102">
        <v>1600</v>
      </c>
      <c r="E52" s="102">
        <v>1600</v>
      </c>
      <c r="F52" s="102">
        <v>1600</v>
      </c>
      <c r="G52" s="102">
        <v>1600</v>
      </c>
      <c r="H52" s="102">
        <v>1600</v>
      </c>
      <c r="I52" s="102">
        <v>1600</v>
      </c>
      <c r="J52" s="102">
        <v>1600</v>
      </c>
      <c r="K52" s="102">
        <v>1600</v>
      </c>
    </row>
    <row r="53" spans="1:11" ht="15" customHeight="1" x14ac:dyDescent="0.3">
      <c r="A53" s="145" t="s">
        <v>256</v>
      </c>
      <c r="B53" s="145"/>
      <c r="C53" s="98" t="s">
        <v>32</v>
      </c>
      <c r="D53" s="102">
        <v>39</v>
      </c>
      <c r="E53" s="102">
        <v>39</v>
      </c>
      <c r="F53" s="102">
        <v>39</v>
      </c>
      <c r="G53" s="102">
        <v>39</v>
      </c>
      <c r="H53" s="102">
        <v>39</v>
      </c>
      <c r="I53" s="102">
        <v>39</v>
      </c>
      <c r="J53" s="102">
        <v>39</v>
      </c>
      <c r="K53" s="102">
        <v>39</v>
      </c>
    </row>
    <row r="54" spans="1:11" ht="15" customHeight="1" x14ac:dyDescent="0.3">
      <c r="A54" s="145"/>
      <c r="B54" s="145"/>
      <c r="C54" s="98" t="s">
        <v>33</v>
      </c>
      <c r="D54" s="102">
        <v>310</v>
      </c>
      <c r="E54" s="102">
        <v>310</v>
      </c>
      <c r="F54" s="102">
        <v>310</v>
      </c>
      <c r="G54" s="102">
        <v>310</v>
      </c>
      <c r="H54" s="102">
        <v>310</v>
      </c>
      <c r="I54" s="102">
        <v>310</v>
      </c>
      <c r="J54" s="102">
        <v>310</v>
      </c>
      <c r="K54" s="102">
        <v>310</v>
      </c>
    </row>
    <row r="55" spans="1:11" ht="15" customHeight="1" x14ac:dyDescent="0.3">
      <c r="A55" s="145"/>
      <c r="B55" s="145"/>
      <c r="C55" s="98" t="s">
        <v>34</v>
      </c>
      <c r="D55" s="102">
        <v>969</v>
      </c>
      <c r="E55" s="102">
        <v>969</v>
      </c>
      <c r="F55" s="102">
        <v>969</v>
      </c>
      <c r="G55" s="102">
        <v>969</v>
      </c>
      <c r="H55" s="102">
        <v>969</v>
      </c>
      <c r="I55" s="102">
        <v>969</v>
      </c>
      <c r="J55" s="102">
        <v>969</v>
      </c>
      <c r="K55" s="102">
        <v>969</v>
      </c>
    </row>
    <row r="56" spans="1:11" ht="15" customHeight="1" x14ac:dyDescent="0.3">
      <c r="A56" s="145" t="s">
        <v>272</v>
      </c>
      <c r="B56" s="145"/>
      <c r="C56" s="98" t="s">
        <v>32</v>
      </c>
      <c r="D56" s="102">
        <v>10</v>
      </c>
      <c r="E56" s="102">
        <v>10</v>
      </c>
      <c r="F56" s="102">
        <v>10</v>
      </c>
      <c r="G56" s="102">
        <v>10</v>
      </c>
      <c r="H56" s="102">
        <v>10</v>
      </c>
      <c r="I56" s="102">
        <v>10</v>
      </c>
      <c r="J56" s="102">
        <v>10</v>
      </c>
      <c r="K56" s="102">
        <v>10</v>
      </c>
    </row>
    <row r="57" spans="1:11" ht="15" customHeight="1" x14ac:dyDescent="0.3">
      <c r="A57" s="145"/>
      <c r="B57" s="145"/>
      <c r="C57" s="98" t="s">
        <v>33</v>
      </c>
      <c r="D57" s="102">
        <v>65</v>
      </c>
      <c r="E57" s="102">
        <v>65</v>
      </c>
      <c r="F57" s="102">
        <v>65</v>
      </c>
      <c r="G57" s="102">
        <v>65</v>
      </c>
      <c r="H57" s="102">
        <v>65</v>
      </c>
      <c r="I57" s="102">
        <v>65</v>
      </c>
      <c r="J57" s="102">
        <v>65</v>
      </c>
      <c r="K57" s="102">
        <v>65</v>
      </c>
    </row>
    <row r="58" spans="1:11" ht="15" customHeight="1" x14ac:dyDescent="0.3">
      <c r="A58" s="145"/>
      <c r="B58" s="145"/>
      <c r="C58" s="98" t="s">
        <v>34</v>
      </c>
      <c r="D58" s="102">
        <v>195</v>
      </c>
      <c r="E58" s="102">
        <v>195</v>
      </c>
      <c r="F58" s="102">
        <v>195</v>
      </c>
      <c r="G58" s="102">
        <v>195</v>
      </c>
      <c r="H58" s="102">
        <v>195</v>
      </c>
      <c r="I58" s="102">
        <v>195</v>
      </c>
      <c r="J58" s="102">
        <v>195</v>
      </c>
      <c r="K58" s="102">
        <v>195</v>
      </c>
    </row>
    <row r="59" spans="1:11" ht="15" customHeight="1" x14ac:dyDescent="0.3">
      <c r="A59" s="145" t="s">
        <v>552</v>
      </c>
      <c r="B59" s="145"/>
      <c r="C59" s="98" t="s">
        <v>32</v>
      </c>
      <c r="D59" s="102">
        <v>35</v>
      </c>
      <c r="E59" s="102">
        <v>35</v>
      </c>
      <c r="F59" s="102">
        <v>35</v>
      </c>
      <c r="G59" s="102">
        <v>35</v>
      </c>
      <c r="H59" s="102">
        <v>35</v>
      </c>
      <c r="I59" s="102">
        <v>35</v>
      </c>
      <c r="J59" s="102">
        <v>35</v>
      </c>
      <c r="K59" s="102">
        <v>35</v>
      </c>
    </row>
    <row r="60" spans="1:11" x14ac:dyDescent="0.3">
      <c r="A60" s="145"/>
      <c r="B60" s="145"/>
      <c r="C60" s="98" t="s">
        <v>33</v>
      </c>
      <c r="D60" s="102">
        <v>274</v>
      </c>
      <c r="E60" s="102">
        <v>274</v>
      </c>
      <c r="F60" s="102">
        <v>274</v>
      </c>
      <c r="G60" s="102">
        <v>274</v>
      </c>
      <c r="H60" s="102">
        <v>274</v>
      </c>
      <c r="I60" s="102">
        <v>274</v>
      </c>
      <c r="J60" s="102">
        <v>274</v>
      </c>
      <c r="K60" s="102">
        <v>274</v>
      </c>
    </row>
    <row r="61" spans="1:11" x14ac:dyDescent="0.3">
      <c r="A61" s="145"/>
      <c r="B61" s="145"/>
      <c r="C61" s="98" t="s">
        <v>34</v>
      </c>
      <c r="D61" s="102">
        <v>822</v>
      </c>
      <c r="E61" s="102">
        <v>822</v>
      </c>
      <c r="F61" s="102">
        <v>822</v>
      </c>
      <c r="G61" s="102">
        <v>822</v>
      </c>
      <c r="H61" s="102">
        <v>822</v>
      </c>
      <c r="I61" s="102">
        <v>822</v>
      </c>
      <c r="J61" s="102">
        <v>822</v>
      </c>
      <c r="K61" s="102">
        <v>822</v>
      </c>
    </row>
    <row r="62" spans="1:11" x14ac:dyDescent="0.3">
      <c r="A62" s="145" t="s">
        <v>553</v>
      </c>
      <c r="B62" s="145"/>
      <c r="C62" s="98" t="s">
        <v>32</v>
      </c>
      <c r="D62" s="102">
        <v>50</v>
      </c>
      <c r="E62" s="102">
        <v>50</v>
      </c>
      <c r="F62" s="102">
        <v>50</v>
      </c>
      <c r="G62" s="102">
        <v>50</v>
      </c>
      <c r="H62" s="102">
        <v>50</v>
      </c>
      <c r="I62" s="102">
        <v>50</v>
      </c>
      <c r="J62" s="102">
        <v>50</v>
      </c>
      <c r="K62" s="102">
        <v>50</v>
      </c>
    </row>
    <row r="63" spans="1:11" x14ac:dyDescent="0.3">
      <c r="A63" s="145"/>
      <c r="B63" s="145"/>
      <c r="C63" s="98" t="s">
        <v>33</v>
      </c>
      <c r="D63" s="102">
        <v>400</v>
      </c>
      <c r="E63" s="102">
        <v>400</v>
      </c>
      <c r="F63" s="102">
        <v>400</v>
      </c>
      <c r="G63" s="102">
        <v>400</v>
      </c>
      <c r="H63" s="102">
        <v>400</v>
      </c>
      <c r="I63" s="102">
        <v>400</v>
      </c>
      <c r="J63" s="102">
        <v>400</v>
      </c>
      <c r="K63" s="102">
        <v>400</v>
      </c>
    </row>
    <row r="64" spans="1:11" x14ac:dyDescent="0.3">
      <c r="A64" s="145"/>
      <c r="B64" s="145"/>
      <c r="C64" s="98" t="s">
        <v>34</v>
      </c>
      <c r="D64" s="102">
        <v>900</v>
      </c>
      <c r="E64" s="102">
        <v>900</v>
      </c>
      <c r="F64" s="102">
        <v>900</v>
      </c>
      <c r="G64" s="102">
        <v>900</v>
      </c>
      <c r="H64" s="102">
        <v>900</v>
      </c>
      <c r="I64" s="102">
        <v>900</v>
      </c>
      <c r="J64" s="102">
        <v>900</v>
      </c>
      <c r="K64" s="102">
        <v>900</v>
      </c>
    </row>
    <row r="65" spans="1:11" x14ac:dyDescent="0.3">
      <c r="A65" s="145" t="s">
        <v>554</v>
      </c>
      <c r="B65" s="145"/>
      <c r="C65" s="98" t="s">
        <v>32</v>
      </c>
      <c r="D65" s="102">
        <v>46</v>
      </c>
      <c r="E65" s="102">
        <v>46</v>
      </c>
      <c r="F65" s="102">
        <v>46</v>
      </c>
      <c r="G65" s="102">
        <v>46</v>
      </c>
      <c r="H65" s="102">
        <v>46</v>
      </c>
      <c r="I65" s="102">
        <v>46</v>
      </c>
      <c r="J65" s="102">
        <v>46</v>
      </c>
      <c r="K65" s="102">
        <v>46</v>
      </c>
    </row>
    <row r="66" spans="1:11" x14ac:dyDescent="0.3">
      <c r="A66" s="145"/>
      <c r="B66" s="145"/>
      <c r="C66" s="98" t="s">
        <v>33</v>
      </c>
      <c r="D66" s="102">
        <v>325</v>
      </c>
      <c r="E66" s="102">
        <v>325</v>
      </c>
      <c r="F66" s="102">
        <v>325</v>
      </c>
      <c r="G66" s="102">
        <v>325</v>
      </c>
      <c r="H66" s="102">
        <v>325</v>
      </c>
      <c r="I66" s="102">
        <v>325</v>
      </c>
      <c r="J66" s="102">
        <v>325</v>
      </c>
      <c r="K66" s="102">
        <v>325</v>
      </c>
    </row>
    <row r="67" spans="1:11" x14ac:dyDescent="0.3">
      <c r="A67" s="145"/>
      <c r="B67" s="145"/>
      <c r="C67" s="98" t="s">
        <v>34</v>
      </c>
      <c r="D67" s="102">
        <v>862</v>
      </c>
      <c r="E67" s="102">
        <v>862</v>
      </c>
      <c r="F67" s="102">
        <v>862</v>
      </c>
      <c r="G67" s="102">
        <v>862</v>
      </c>
      <c r="H67" s="102">
        <v>862</v>
      </c>
      <c r="I67" s="102">
        <v>862</v>
      </c>
      <c r="J67" s="102">
        <v>862</v>
      </c>
      <c r="K67" s="102">
        <v>862</v>
      </c>
    </row>
    <row r="68" spans="1:11" ht="15" customHeight="1" x14ac:dyDescent="0.3">
      <c r="A68" s="146"/>
      <c r="B68" s="147"/>
      <c r="C68" s="147"/>
      <c r="D68" s="147"/>
      <c r="E68" s="147"/>
      <c r="F68" s="147"/>
      <c r="G68" s="147"/>
      <c r="H68" s="147"/>
      <c r="I68" s="147"/>
      <c r="J68" s="147"/>
      <c r="K68" s="148"/>
    </row>
  </sheetData>
  <sheetProtection selectLockedCells="1"/>
  <mergeCells count="38">
    <mergeCell ref="A1:K1"/>
    <mergeCell ref="A2:K2"/>
    <mergeCell ref="A3:C3"/>
    <mergeCell ref="D3:K3"/>
    <mergeCell ref="A4:C4"/>
    <mergeCell ref="A5:C5"/>
    <mergeCell ref="D5:K5"/>
    <mergeCell ref="A47:B49"/>
    <mergeCell ref="A50:B52"/>
    <mergeCell ref="A21:B23"/>
    <mergeCell ref="A24:B26"/>
    <mergeCell ref="A6:B8"/>
    <mergeCell ref="A9:B11"/>
    <mergeCell ref="A12:B14"/>
    <mergeCell ref="A15:B17"/>
    <mergeCell ref="A18:B20"/>
    <mergeCell ref="A37:C37"/>
    <mergeCell ref="D37:K37"/>
    <mergeCell ref="A38:B40"/>
    <mergeCell ref="A41:B43"/>
    <mergeCell ref="A44:B46"/>
    <mergeCell ref="A31:B33"/>
    <mergeCell ref="A34:K34"/>
    <mergeCell ref="A35:C35"/>
    <mergeCell ref="D35:K35"/>
    <mergeCell ref="A36:C36"/>
    <mergeCell ref="A27:K27"/>
    <mergeCell ref="A28:C28"/>
    <mergeCell ref="D28:K28"/>
    <mergeCell ref="A29:C29"/>
    <mergeCell ref="A30:C30"/>
    <mergeCell ref="D30:K30"/>
    <mergeCell ref="A65:B67"/>
    <mergeCell ref="A68:K68"/>
    <mergeCell ref="A53:B55"/>
    <mergeCell ref="A56:B58"/>
    <mergeCell ref="A59:B61"/>
    <mergeCell ref="A62:B64"/>
  </mergeCells>
  <pageMargins left="0.2" right="0.2" top="0.25" bottom="0.25" header="0.3" footer="0.3"/>
  <pageSetup scale="9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4"/>
  <sheetViews>
    <sheetView view="pageLayout" zoomScaleNormal="100" workbookViewId="0">
      <selection activeCell="J32" sqref="J32"/>
    </sheetView>
  </sheetViews>
  <sheetFormatPr defaultColWidth="9.1796875" defaultRowHeight="14.5" x14ac:dyDescent="0.35"/>
  <cols>
    <col min="1" max="1" width="30.7265625" style="33" customWidth="1"/>
    <col min="2" max="2" width="10.7265625" style="33" customWidth="1"/>
    <col min="3" max="5" width="12.7265625" style="33" customWidth="1"/>
    <col min="6" max="6" width="16.7265625" style="45" customWidth="1"/>
    <col min="7" max="16384" width="9.1796875" style="33"/>
  </cols>
  <sheetData>
    <row r="1" spans="1:6" x14ac:dyDescent="0.35">
      <c r="A1" s="30" t="s">
        <v>112</v>
      </c>
      <c r="B1" s="31"/>
      <c r="C1" s="31"/>
      <c r="D1" s="31"/>
      <c r="E1" s="31"/>
      <c r="F1" s="32"/>
    </row>
    <row r="2" spans="1:6" x14ac:dyDescent="0.35">
      <c r="A2" s="34"/>
      <c r="B2" s="35"/>
      <c r="C2" s="35"/>
      <c r="D2" s="35" t="s">
        <v>113</v>
      </c>
      <c r="E2" s="35" t="s">
        <v>114</v>
      </c>
      <c r="F2" s="36" t="s">
        <v>115</v>
      </c>
    </row>
    <row r="3" spans="1:6" x14ac:dyDescent="0.35">
      <c r="A3" s="177"/>
      <c r="B3" s="178"/>
      <c r="C3" s="178"/>
      <c r="D3" s="37"/>
      <c r="E3" s="38"/>
      <c r="F3" s="39" t="str">
        <f>IF(AND(D3="", E3=""),"",D3*E3)</f>
        <v/>
      </c>
    </row>
    <row r="4" spans="1:6" x14ac:dyDescent="0.35">
      <c r="A4" s="177"/>
      <c r="B4" s="178"/>
      <c r="C4" s="178"/>
      <c r="D4" s="37"/>
      <c r="E4" s="38"/>
      <c r="F4" s="39" t="str">
        <f t="shared" ref="F4:F10" si="0">IF(AND(D4="", E4=""),"",D4*E4)</f>
        <v/>
      </c>
    </row>
    <row r="5" spans="1:6" x14ac:dyDescent="0.35">
      <c r="A5" s="177"/>
      <c r="B5" s="178"/>
      <c r="C5" s="178"/>
      <c r="D5" s="37"/>
      <c r="E5" s="38"/>
      <c r="F5" s="39" t="str">
        <f t="shared" si="0"/>
        <v/>
      </c>
    </row>
    <row r="6" spans="1:6" x14ac:dyDescent="0.35">
      <c r="A6" s="177"/>
      <c r="B6" s="178"/>
      <c r="C6" s="178"/>
      <c r="D6" s="37"/>
      <c r="E6" s="38"/>
      <c r="F6" s="39" t="str">
        <f t="shared" si="0"/>
        <v/>
      </c>
    </row>
    <row r="7" spans="1:6" x14ac:dyDescent="0.35">
      <c r="A7" s="177"/>
      <c r="B7" s="178"/>
      <c r="C7" s="178"/>
      <c r="D7" s="37"/>
      <c r="E7" s="38"/>
      <c r="F7" s="39" t="str">
        <f t="shared" si="0"/>
        <v/>
      </c>
    </row>
    <row r="8" spans="1:6" x14ac:dyDescent="0.35">
      <c r="A8" s="177"/>
      <c r="B8" s="178"/>
      <c r="C8" s="178"/>
      <c r="D8" s="37"/>
      <c r="E8" s="38"/>
      <c r="F8" s="39" t="str">
        <f t="shared" si="0"/>
        <v/>
      </c>
    </row>
    <row r="9" spans="1:6" x14ac:dyDescent="0.35">
      <c r="A9" s="177"/>
      <c r="B9" s="178"/>
      <c r="C9" s="178"/>
      <c r="D9" s="37"/>
      <c r="E9" s="38"/>
      <c r="F9" s="39" t="str">
        <f t="shared" si="0"/>
        <v/>
      </c>
    </row>
    <row r="10" spans="1:6" x14ac:dyDescent="0.35">
      <c r="A10" s="177"/>
      <c r="B10" s="178"/>
      <c r="C10" s="178"/>
      <c r="D10" s="37"/>
      <c r="E10" s="38"/>
      <c r="F10" s="39" t="str">
        <f t="shared" si="0"/>
        <v/>
      </c>
    </row>
    <row r="11" spans="1:6" x14ac:dyDescent="0.35">
      <c r="A11" s="40" t="s">
        <v>116</v>
      </c>
      <c r="B11" s="41"/>
      <c r="C11" s="41"/>
      <c r="D11" s="41">
        <f>SUM(D3:D10)</f>
        <v>0</v>
      </c>
      <c r="E11" s="41"/>
      <c r="F11" s="42">
        <f>SUM(F3:F10)</f>
        <v>0</v>
      </c>
    </row>
    <row r="13" spans="1:6" x14ac:dyDescent="0.35">
      <c r="A13" s="30" t="s">
        <v>117</v>
      </c>
      <c r="B13" s="31"/>
      <c r="C13" s="31"/>
      <c r="D13" s="31"/>
      <c r="E13" s="31"/>
      <c r="F13" s="32"/>
    </row>
    <row r="14" spans="1:6" x14ac:dyDescent="0.35">
      <c r="A14" s="34"/>
      <c r="B14" s="35"/>
      <c r="C14" s="35"/>
      <c r="D14" s="35"/>
      <c r="E14" s="35" t="s">
        <v>118</v>
      </c>
      <c r="F14" s="36" t="s">
        <v>115</v>
      </c>
    </row>
    <row r="15" spans="1:6" x14ac:dyDescent="0.35">
      <c r="A15" s="177"/>
      <c r="B15" s="178"/>
      <c r="C15" s="178"/>
      <c r="D15" s="178"/>
      <c r="E15" s="37"/>
      <c r="F15" s="43" t="str">
        <f>IF(E15="","",E15)</f>
        <v/>
      </c>
    </row>
    <row r="16" spans="1:6" x14ac:dyDescent="0.35">
      <c r="A16" s="177"/>
      <c r="B16" s="178"/>
      <c r="C16" s="178"/>
      <c r="D16" s="178"/>
      <c r="E16" s="37"/>
      <c r="F16" s="43" t="str">
        <f t="shared" ref="F16:F18" si="1">IF(E16="","",E16)</f>
        <v/>
      </c>
    </row>
    <row r="17" spans="1:6" x14ac:dyDescent="0.35">
      <c r="A17" s="177"/>
      <c r="B17" s="178"/>
      <c r="C17" s="178"/>
      <c r="D17" s="178"/>
      <c r="E17" s="37"/>
      <c r="F17" s="43" t="str">
        <f t="shared" si="1"/>
        <v/>
      </c>
    </row>
    <row r="18" spans="1:6" x14ac:dyDescent="0.35">
      <c r="A18" s="177"/>
      <c r="B18" s="178"/>
      <c r="C18" s="178"/>
      <c r="D18" s="178"/>
      <c r="E18" s="37"/>
      <c r="F18" s="43" t="str">
        <f t="shared" si="1"/>
        <v/>
      </c>
    </row>
    <row r="19" spans="1:6" x14ac:dyDescent="0.35">
      <c r="A19" s="40" t="s">
        <v>119</v>
      </c>
      <c r="B19" s="41"/>
      <c r="C19" s="41"/>
      <c r="D19" s="41"/>
      <c r="E19" s="41"/>
      <c r="F19" s="42">
        <f>SUM(F15:F18)</f>
        <v>0</v>
      </c>
    </row>
    <row r="20" spans="1:6" x14ac:dyDescent="0.35">
      <c r="B20" s="44"/>
      <c r="C20" s="44"/>
      <c r="D20" s="44"/>
      <c r="E20" s="44"/>
    </row>
    <row r="21" spans="1:6" x14ac:dyDescent="0.35">
      <c r="A21" s="30" t="s">
        <v>120</v>
      </c>
      <c r="B21" s="31"/>
      <c r="C21" s="31"/>
      <c r="D21" s="31"/>
      <c r="E21" s="31"/>
      <c r="F21" s="32"/>
    </row>
    <row r="22" spans="1:6" x14ac:dyDescent="0.35">
      <c r="A22" s="34"/>
      <c r="B22" s="35"/>
      <c r="C22" s="35"/>
      <c r="D22" s="35" t="s">
        <v>121</v>
      </c>
      <c r="E22" s="35" t="s">
        <v>114</v>
      </c>
      <c r="F22" s="36" t="s">
        <v>115</v>
      </c>
    </row>
    <row r="23" spans="1:6" x14ac:dyDescent="0.35">
      <c r="A23" s="177"/>
      <c r="B23" s="178"/>
      <c r="C23" s="178"/>
      <c r="D23" s="37"/>
      <c r="E23" s="37"/>
      <c r="F23" s="43" t="str">
        <f>IF(E23="","",D23*E23)</f>
        <v/>
      </c>
    </row>
    <row r="24" spans="1:6" x14ac:dyDescent="0.35">
      <c r="A24" s="177"/>
      <c r="B24" s="178"/>
      <c r="C24" s="178"/>
      <c r="D24" s="37"/>
      <c r="E24" s="37"/>
      <c r="F24" s="43"/>
    </row>
    <row r="25" spans="1:6" x14ac:dyDescent="0.35">
      <c r="A25" s="177"/>
      <c r="B25" s="178"/>
      <c r="C25" s="178"/>
      <c r="D25" s="37"/>
      <c r="E25" s="37"/>
      <c r="F25" s="43"/>
    </row>
    <row r="26" spans="1:6" x14ac:dyDescent="0.35">
      <c r="A26" s="177"/>
      <c r="B26" s="178"/>
      <c r="C26" s="178"/>
      <c r="D26" s="37"/>
      <c r="E26" s="37"/>
      <c r="F26" s="43"/>
    </row>
    <row r="27" spans="1:6" x14ac:dyDescent="0.35">
      <c r="A27" s="40" t="s">
        <v>122</v>
      </c>
      <c r="B27" s="41"/>
      <c r="C27" s="41"/>
      <c r="D27" s="41"/>
      <c r="E27" s="41"/>
      <c r="F27" s="42">
        <f>SUM(F23:F26)</f>
        <v>0</v>
      </c>
    </row>
    <row r="28" spans="1:6" x14ac:dyDescent="0.35">
      <c r="B28" s="44"/>
      <c r="C28" s="44"/>
      <c r="D28" s="44"/>
      <c r="E28" s="44"/>
    </row>
    <row r="29" spans="1:6" x14ac:dyDescent="0.35">
      <c r="A29" s="30" t="s">
        <v>123</v>
      </c>
      <c r="B29" s="46" t="s">
        <v>124</v>
      </c>
      <c r="C29" s="47">
        <v>0.1</v>
      </c>
      <c r="D29" s="48"/>
      <c r="E29" s="48"/>
      <c r="F29" s="32"/>
    </row>
    <row r="30" spans="1:6" x14ac:dyDescent="0.35">
      <c r="A30" s="34"/>
      <c r="B30" s="35" t="s">
        <v>121</v>
      </c>
      <c r="C30" s="35" t="s">
        <v>125</v>
      </c>
      <c r="D30" s="35" t="s">
        <v>126</v>
      </c>
      <c r="E30" s="35" t="s">
        <v>127</v>
      </c>
      <c r="F30" s="36" t="s">
        <v>115</v>
      </c>
    </row>
    <row r="31" spans="1:6" x14ac:dyDescent="0.35">
      <c r="A31" s="34"/>
      <c r="B31" s="37"/>
      <c r="C31" s="38"/>
      <c r="D31" s="38">
        <f>IF(AND(B31="",C31=""),0,B31*C31)</f>
        <v>0</v>
      </c>
      <c r="E31" s="38">
        <f>IF(D31=0,0,D31*$C$29)</f>
        <v>0</v>
      </c>
      <c r="F31" s="49">
        <f>IF(E31&gt;0,D31+E31,0)</f>
        <v>0</v>
      </c>
    </row>
    <row r="32" spans="1:6" x14ac:dyDescent="0.35">
      <c r="A32" s="34"/>
      <c r="B32" s="37"/>
      <c r="C32" s="38"/>
      <c r="D32" s="38">
        <f t="shared" ref="D32:D46" si="2">IF(AND(B32="",C32=""),0,B32*C32)</f>
        <v>0</v>
      </c>
      <c r="E32" s="38">
        <f t="shared" ref="E32:E46" si="3">IF(D32=0,0,D32*$C$29)</f>
        <v>0</v>
      </c>
      <c r="F32" s="49">
        <f t="shared" ref="F32:F46" si="4">IF(E32&gt;0,D32+E32,0)</f>
        <v>0</v>
      </c>
    </row>
    <row r="33" spans="1:6" x14ac:dyDescent="0.35">
      <c r="A33" s="34"/>
      <c r="B33" s="37"/>
      <c r="C33" s="38"/>
      <c r="D33" s="38">
        <f t="shared" si="2"/>
        <v>0</v>
      </c>
      <c r="E33" s="38">
        <f t="shared" si="3"/>
        <v>0</v>
      </c>
      <c r="F33" s="49">
        <f t="shared" si="4"/>
        <v>0</v>
      </c>
    </row>
    <row r="34" spans="1:6" x14ac:dyDescent="0.35">
      <c r="A34" s="34"/>
      <c r="B34" s="37"/>
      <c r="C34" s="38"/>
      <c r="D34" s="38">
        <f t="shared" si="2"/>
        <v>0</v>
      </c>
      <c r="E34" s="38">
        <f t="shared" si="3"/>
        <v>0</v>
      </c>
      <c r="F34" s="49">
        <f t="shared" si="4"/>
        <v>0</v>
      </c>
    </row>
    <row r="35" spans="1:6" x14ac:dyDescent="0.35">
      <c r="A35" s="34"/>
      <c r="B35" s="37"/>
      <c r="C35" s="38"/>
      <c r="D35" s="38">
        <f t="shared" si="2"/>
        <v>0</v>
      </c>
      <c r="E35" s="38">
        <f t="shared" si="3"/>
        <v>0</v>
      </c>
      <c r="F35" s="49">
        <f t="shared" si="4"/>
        <v>0</v>
      </c>
    </row>
    <row r="36" spans="1:6" x14ac:dyDescent="0.35">
      <c r="A36" s="34"/>
      <c r="B36" s="37"/>
      <c r="C36" s="38"/>
      <c r="D36" s="38">
        <f t="shared" si="2"/>
        <v>0</v>
      </c>
      <c r="E36" s="38">
        <f t="shared" si="3"/>
        <v>0</v>
      </c>
      <c r="F36" s="49">
        <f t="shared" si="4"/>
        <v>0</v>
      </c>
    </row>
    <row r="37" spans="1:6" x14ac:dyDescent="0.35">
      <c r="A37" s="34"/>
      <c r="B37" s="37"/>
      <c r="C37" s="38"/>
      <c r="D37" s="38">
        <f t="shared" si="2"/>
        <v>0</v>
      </c>
      <c r="E37" s="38">
        <f t="shared" si="3"/>
        <v>0</v>
      </c>
      <c r="F37" s="49">
        <f t="shared" si="4"/>
        <v>0</v>
      </c>
    </row>
    <row r="38" spans="1:6" x14ac:dyDescent="0.35">
      <c r="A38" s="34"/>
      <c r="B38" s="37"/>
      <c r="C38" s="38"/>
      <c r="D38" s="38">
        <f t="shared" si="2"/>
        <v>0</v>
      </c>
      <c r="E38" s="38">
        <f t="shared" si="3"/>
        <v>0</v>
      </c>
      <c r="F38" s="49">
        <f t="shared" si="4"/>
        <v>0</v>
      </c>
    </row>
    <row r="39" spans="1:6" x14ac:dyDescent="0.35">
      <c r="A39" s="34"/>
      <c r="B39" s="37"/>
      <c r="C39" s="38"/>
      <c r="D39" s="38">
        <f t="shared" si="2"/>
        <v>0</v>
      </c>
      <c r="E39" s="38">
        <f t="shared" si="3"/>
        <v>0</v>
      </c>
      <c r="F39" s="49">
        <f t="shared" si="4"/>
        <v>0</v>
      </c>
    </row>
    <row r="40" spans="1:6" x14ac:dyDescent="0.35">
      <c r="A40" s="34"/>
      <c r="B40" s="37"/>
      <c r="C40" s="38"/>
      <c r="D40" s="38">
        <f t="shared" si="2"/>
        <v>0</v>
      </c>
      <c r="E40" s="38">
        <f t="shared" si="3"/>
        <v>0</v>
      </c>
      <c r="F40" s="49">
        <f t="shared" si="4"/>
        <v>0</v>
      </c>
    </row>
    <row r="41" spans="1:6" x14ac:dyDescent="0.35">
      <c r="A41" s="34"/>
      <c r="B41" s="37"/>
      <c r="C41" s="38"/>
      <c r="D41" s="38">
        <f t="shared" si="2"/>
        <v>0</v>
      </c>
      <c r="E41" s="38">
        <f t="shared" si="3"/>
        <v>0</v>
      </c>
      <c r="F41" s="49">
        <f t="shared" si="4"/>
        <v>0</v>
      </c>
    </row>
    <row r="42" spans="1:6" x14ac:dyDescent="0.35">
      <c r="A42" s="34"/>
      <c r="B42" s="37"/>
      <c r="C42" s="38"/>
      <c r="D42" s="38">
        <f t="shared" si="2"/>
        <v>0</v>
      </c>
      <c r="E42" s="38">
        <f t="shared" si="3"/>
        <v>0</v>
      </c>
      <c r="F42" s="49">
        <f t="shared" si="4"/>
        <v>0</v>
      </c>
    </row>
    <row r="43" spans="1:6" x14ac:dyDescent="0.35">
      <c r="A43" s="34"/>
      <c r="B43" s="37"/>
      <c r="C43" s="38"/>
      <c r="D43" s="38">
        <f t="shared" si="2"/>
        <v>0</v>
      </c>
      <c r="E43" s="38">
        <f t="shared" si="3"/>
        <v>0</v>
      </c>
      <c r="F43" s="49">
        <f t="shared" si="4"/>
        <v>0</v>
      </c>
    </row>
    <row r="44" spans="1:6" x14ac:dyDescent="0.35">
      <c r="A44" s="34"/>
      <c r="B44" s="37"/>
      <c r="C44" s="38"/>
      <c r="D44" s="38">
        <f t="shared" si="2"/>
        <v>0</v>
      </c>
      <c r="E44" s="38">
        <f t="shared" si="3"/>
        <v>0</v>
      </c>
      <c r="F44" s="49">
        <f t="shared" si="4"/>
        <v>0</v>
      </c>
    </row>
    <row r="45" spans="1:6" x14ac:dyDescent="0.35">
      <c r="A45" s="34"/>
      <c r="B45" s="37"/>
      <c r="C45" s="38"/>
      <c r="D45" s="38">
        <f t="shared" si="2"/>
        <v>0</v>
      </c>
      <c r="E45" s="38">
        <f t="shared" si="3"/>
        <v>0</v>
      </c>
      <c r="F45" s="49">
        <f t="shared" si="4"/>
        <v>0</v>
      </c>
    </row>
    <row r="46" spans="1:6" x14ac:dyDescent="0.35">
      <c r="A46" s="50"/>
      <c r="B46" s="37"/>
      <c r="C46" s="38"/>
      <c r="D46" s="38">
        <f t="shared" si="2"/>
        <v>0</v>
      </c>
      <c r="E46" s="38">
        <f t="shared" si="3"/>
        <v>0</v>
      </c>
      <c r="F46" s="49">
        <f t="shared" si="4"/>
        <v>0</v>
      </c>
    </row>
    <row r="47" spans="1:6" x14ac:dyDescent="0.35">
      <c r="A47" s="51" t="s">
        <v>128</v>
      </c>
      <c r="B47" s="41"/>
      <c r="C47" s="41"/>
      <c r="D47" s="52">
        <f>SUM(D31:D46)</f>
        <v>0</v>
      </c>
      <c r="E47" s="41"/>
      <c r="F47" s="42">
        <f>SUM(F31:F46)</f>
        <v>0</v>
      </c>
    </row>
    <row r="49" spans="1:6" x14ac:dyDescent="0.35">
      <c r="A49" s="30" t="s">
        <v>129</v>
      </c>
      <c r="B49" s="31"/>
      <c r="C49" s="31"/>
      <c r="D49" s="31"/>
      <c r="E49" s="31"/>
      <c r="F49" s="32"/>
    </row>
    <row r="50" spans="1:6" x14ac:dyDescent="0.35">
      <c r="A50" s="53" t="s">
        <v>130</v>
      </c>
      <c r="B50" s="54"/>
      <c r="C50" s="54"/>
      <c r="D50" s="179" t="s">
        <v>131</v>
      </c>
      <c r="E50" s="179"/>
      <c r="F50" s="36" t="s">
        <v>115</v>
      </c>
    </row>
    <row r="51" spans="1:6" x14ac:dyDescent="0.35">
      <c r="A51" s="174"/>
      <c r="B51" s="175"/>
      <c r="C51" s="175"/>
      <c r="D51" s="176"/>
      <c r="E51" s="176"/>
      <c r="F51" s="39"/>
    </row>
    <row r="52" spans="1:6" x14ac:dyDescent="0.35">
      <c r="A52" s="174"/>
      <c r="B52" s="175"/>
      <c r="C52" s="175"/>
      <c r="D52" s="176"/>
      <c r="E52" s="176"/>
      <c r="F52" s="39"/>
    </row>
    <row r="53" spans="1:6" x14ac:dyDescent="0.35">
      <c r="A53" s="174"/>
      <c r="B53" s="175"/>
      <c r="C53" s="175"/>
      <c r="D53" s="176"/>
      <c r="E53" s="176"/>
      <c r="F53" s="39"/>
    </row>
    <row r="54" spans="1:6" x14ac:dyDescent="0.35">
      <c r="A54" s="174"/>
      <c r="B54" s="175"/>
      <c r="C54" s="175"/>
      <c r="D54" s="176"/>
      <c r="E54" s="176"/>
      <c r="F54" s="39"/>
    </row>
    <row r="55" spans="1:6" x14ac:dyDescent="0.35">
      <c r="A55" s="40" t="s">
        <v>132</v>
      </c>
      <c r="B55" s="41"/>
      <c r="C55" s="41"/>
      <c r="D55" s="41"/>
      <c r="E55" s="41"/>
      <c r="F55" s="42">
        <f>SUM(F51:F54)</f>
        <v>0</v>
      </c>
    </row>
    <row r="57" spans="1:6" x14ac:dyDescent="0.35">
      <c r="A57" s="30" t="s">
        <v>133</v>
      </c>
      <c r="B57" s="31"/>
      <c r="C57" s="31"/>
      <c r="D57" s="31"/>
      <c r="E57" s="31"/>
      <c r="F57" s="32"/>
    </row>
    <row r="58" spans="1:6" x14ac:dyDescent="0.35">
      <c r="A58" s="34"/>
      <c r="B58" s="35"/>
      <c r="C58" s="35"/>
      <c r="D58" s="35" t="s">
        <v>121</v>
      </c>
      <c r="E58" s="35" t="s">
        <v>125</v>
      </c>
      <c r="F58" s="36" t="s">
        <v>115</v>
      </c>
    </row>
    <row r="59" spans="1:6" x14ac:dyDescent="0.35">
      <c r="A59" s="34"/>
      <c r="B59" s="37"/>
      <c r="C59" s="55"/>
      <c r="D59" s="37"/>
      <c r="E59" s="38"/>
      <c r="F59" s="39">
        <f>D59*E59</f>
        <v>0</v>
      </c>
    </row>
    <row r="60" spans="1:6" x14ac:dyDescent="0.35">
      <c r="A60" s="34"/>
      <c r="B60" s="37"/>
      <c r="C60" s="37"/>
      <c r="D60" s="37"/>
      <c r="E60" s="38"/>
      <c r="F60" s="39">
        <f>D60*E60</f>
        <v>0</v>
      </c>
    </row>
    <row r="61" spans="1:6" x14ac:dyDescent="0.35">
      <c r="A61" s="40" t="s">
        <v>134</v>
      </c>
      <c r="B61" s="41"/>
      <c r="C61" s="41"/>
      <c r="D61" s="41"/>
      <c r="E61" s="41"/>
      <c r="F61" s="42">
        <f>SUM(F59:F60)</f>
        <v>0</v>
      </c>
    </row>
    <row r="63" spans="1:6" ht="19" thickBot="1" x14ac:dyDescent="0.5">
      <c r="A63" s="56" t="s">
        <v>135</v>
      </c>
      <c r="B63" s="56"/>
      <c r="C63" s="56"/>
      <c r="D63" s="56"/>
      <c r="E63" s="56"/>
      <c r="F63" s="57">
        <f>F11+F19+F27+F47+F55+F61</f>
        <v>0</v>
      </c>
    </row>
    <row r="64" spans="1:6" ht="15" thickTop="1" x14ac:dyDescent="0.35"/>
  </sheetData>
  <mergeCells count="25">
    <mergeCell ref="A8:C8"/>
    <mergeCell ref="A3:C3"/>
    <mergeCell ref="A4:C4"/>
    <mergeCell ref="A5:C5"/>
    <mergeCell ref="A6:C6"/>
    <mergeCell ref="A7:C7"/>
    <mergeCell ref="A51:C51"/>
    <mergeCell ref="D51:E51"/>
    <mergeCell ref="A9:C9"/>
    <mergeCell ref="A10:C10"/>
    <mergeCell ref="A15:D15"/>
    <mergeCell ref="A16:D16"/>
    <mergeCell ref="A17:D17"/>
    <mergeCell ref="A18:D18"/>
    <mergeCell ref="A23:C23"/>
    <mergeCell ref="A24:C24"/>
    <mergeCell ref="A25:C25"/>
    <mergeCell ref="A26:C26"/>
    <mergeCell ref="D50:E50"/>
    <mergeCell ref="A52:C52"/>
    <mergeCell ref="D52:E52"/>
    <mergeCell ref="A53:C53"/>
    <mergeCell ref="D53:E53"/>
    <mergeCell ref="A54:C54"/>
    <mergeCell ref="D54:E54"/>
  </mergeCells>
  <printOptions horizontalCentered="1"/>
  <pageMargins left="0.5" right="0.5" top="0.5" bottom="0.5" header="0.3" footer="0.3"/>
  <pageSetup scale="7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0"/>
  <sheetViews>
    <sheetView showGridLines="0" zoomScaleNormal="100" workbookViewId="0">
      <pane ySplit="2" topLeftCell="A3" activePane="bottomLeft" state="frozen"/>
      <selection pane="bottomLeft" activeCell="J61" sqref="J61:J62"/>
    </sheetView>
  </sheetViews>
  <sheetFormatPr defaultRowHeight="12.5" x14ac:dyDescent="0.25"/>
  <cols>
    <col min="1" max="4" width="30.7265625" customWidth="1"/>
    <col min="5" max="5" width="20.7265625" customWidth="1"/>
  </cols>
  <sheetData>
    <row r="1" spans="1:5" s="6" customFormat="1" ht="20.149999999999999" customHeight="1" x14ac:dyDescent="0.25">
      <c r="A1" s="113" t="s">
        <v>154</v>
      </c>
      <c r="B1" s="114"/>
      <c r="C1" s="114"/>
      <c r="D1" s="114"/>
      <c r="E1" s="114"/>
    </row>
    <row r="2" spans="1:5" s="6" customFormat="1" ht="20.149999999999999" customHeight="1" x14ac:dyDescent="0.25">
      <c r="A2" s="115" t="s">
        <v>1</v>
      </c>
      <c r="B2" s="115"/>
      <c r="C2" s="116"/>
      <c r="D2" s="116"/>
      <c r="E2" s="116"/>
    </row>
    <row r="3" spans="1:5" ht="20.149999999999999" customHeight="1" x14ac:dyDescent="0.25">
      <c r="A3" s="8" t="s">
        <v>0</v>
      </c>
      <c r="B3" s="107" t="str">
        <f>Vendors!A14</f>
        <v>2K General Company</v>
      </c>
      <c r="C3" s="108"/>
      <c r="D3" s="108"/>
      <c r="E3" s="109"/>
    </row>
    <row r="4" spans="1:5" ht="30" customHeight="1" x14ac:dyDescent="0.25">
      <c r="A4" s="110" t="s">
        <v>56</v>
      </c>
      <c r="B4" s="110"/>
      <c r="C4" s="111"/>
      <c r="D4" s="111"/>
      <c r="E4" s="111"/>
    </row>
    <row r="5" spans="1:5" ht="20.149999999999999" customHeight="1" x14ac:dyDescent="0.25">
      <c r="A5" s="24" t="s">
        <v>2</v>
      </c>
      <c r="B5" s="24" t="s">
        <v>3</v>
      </c>
      <c r="C5" s="24" t="s">
        <v>4</v>
      </c>
      <c r="D5" s="24" t="s">
        <v>5</v>
      </c>
      <c r="E5" s="24" t="s">
        <v>6</v>
      </c>
    </row>
    <row r="6" spans="1:5" ht="14" x14ac:dyDescent="0.25">
      <c r="A6" s="25" t="s">
        <v>555</v>
      </c>
      <c r="B6" s="82" t="s">
        <v>556</v>
      </c>
      <c r="C6" s="25" t="s">
        <v>557</v>
      </c>
      <c r="D6" s="25" t="s">
        <v>558</v>
      </c>
      <c r="E6" s="27" t="s">
        <v>559</v>
      </c>
    </row>
    <row r="7" spans="1:5" ht="14" x14ac:dyDescent="0.25">
      <c r="A7" s="25" t="s">
        <v>560</v>
      </c>
      <c r="B7" s="82" t="s">
        <v>561</v>
      </c>
      <c r="C7" s="25" t="s">
        <v>485</v>
      </c>
      <c r="D7" s="25" t="s">
        <v>562</v>
      </c>
      <c r="E7" s="27" t="s">
        <v>563</v>
      </c>
    </row>
    <row r="8" spans="1:5" ht="14" x14ac:dyDescent="0.25">
      <c r="A8" s="25" t="s">
        <v>564</v>
      </c>
      <c r="B8" s="82" t="s">
        <v>565</v>
      </c>
      <c r="C8" s="25" t="s">
        <v>566</v>
      </c>
      <c r="D8" s="25" t="s">
        <v>567</v>
      </c>
      <c r="E8" s="27" t="s">
        <v>568</v>
      </c>
    </row>
    <row r="9" spans="1:5" ht="28" x14ac:dyDescent="0.25">
      <c r="A9" s="25" t="s">
        <v>569</v>
      </c>
      <c r="B9" s="82" t="s">
        <v>570</v>
      </c>
      <c r="C9" s="25" t="s">
        <v>571</v>
      </c>
      <c r="D9" s="25" t="s">
        <v>572</v>
      </c>
      <c r="E9" s="27" t="s">
        <v>573</v>
      </c>
    </row>
    <row r="10" spans="1:5" ht="20.149999999999999" customHeight="1" x14ac:dyDescent="0.3">
      <c r="A10" s="112"/>
      <c r="B10" s="112"/>
      <c r="C10" s="112"/>
      <c r="D10" s="112"/>
      <c r="E10" s="112"/>
    </row>
    <row r="11" spans="1:5" ht="20.149999999999999" customHeight="1" x14ac:dyDescent="0.25">
      <c r="A11" s="8" t="s">
        <v>0</v>
      </c>
      <c r="B11" s="107" t="str">
        <f>Vendors!A22</f>
        <v>AA Boos &amp; Sons, Inc.</v>
      </c>
      <c r="C11" s="108"/>
      <c r="D11" s="108"/>
      <c r="E11" s="109"/>
    </row>
    <row r="12" spans="1:5" ht="30" customHeight="1" x14ac:dyDescent="0.25">
      <c r="A12" s="110" t="s">
        <v>56</v>
      </c>
      <c r="B12" s="110"/>
      <c r="C12" s="111"/>
      <c r="D12" s="111"/>
      <c r="E12" s="111"/>
    </row>
    <row r="13" spans="1:5" ht="20.149999999999999" customHeight="1" x14ac:dyDescent="0.25">
      <c r="A13" s="58" t="s">
        <v>2</v>
      </c>
      <c r="B13" s="58" t="s">
        <v>3</v>
      </c>
      <c r="C13" s="58" t="s">
        <v>4</v>
      </c>
      <c r="D13" s="58" t="s">
        <v>5</v>
      </c>
      <c r="E13" s="58" t="s">
        <v>6</v>
      </c>
    </row>
    <row r="14" spans="1:5" ht="14" x14ac:dyDescent="0.25">
      <c r="A14" s="25" t="s">
        <v>218</v>
      </c>
      <c r="B14" s="26"/>
      <c r="C14" s="25" t="s">
        <v>219</v>
      </c>
      <c r="D14" s="25"/>
      <c r="E14" s="27" t="s">
        <v>220</v>
      </c>
    </row>
    <row r="15" spans="1:5" ht="14" x14ac:dyDescent="0.25">
      <c r="A15" s="25" t="s">
        <v>221</v>
      </c>
      <c r="B15" s="28"/>
      <c r="C15" s="25" t="s">
        <v>222</v>
      </c>
      <c r="D15" s="25"/>
      <c r="E15" s="27" t="s">
        <v>223</v>
      </c>
    </row>
    <row r="16" spans="1:5" ht="14" x14ac:dyDescent="0.25">
      <c r="A16" s="25" t="s">
        <v>224</v>
      </c>
      <c r="B16" s="28"/>
      <c r="C16" s="25" t="s">
        <v>225</v>
      </c>
      <c r="D16" s="25"/>
      <c r="E16" s="27" t="s">
        <v>226</v>
      </c>
    </row>
    <row r="17" spans="1:5" ht="14" x14ac:dyDescent="0.25">
      <c r="A17" s="25" t="s">
        <v>227</v>
      </c>
      <c r="B17" s="28"/>
      <c r="C17" s="25" t="s">
        <v>228</v>
      </c>
      <c r="D17" s="25"/>
      <c r="E17" s="27" t="s">
        <v>229</v>
      </c>
    </row>
    <row r="18" spans="1:5" ht="14" x14ac:dyDescent="0.25">
      <c r="A18" s="25" t="s">
        <v>230</v>
      </c>
      <c r="B18" s="28"/>
      <c r="C18" s="25" t="s">
        <v>231</v>
      </c>
      <c r="D18" s="25"/>
      <c r="E18" s="27" t="s">
        <v>232</v>
      </c>
    </row>
    <row r="19" spans="1:5" ht="14" x14ac:dyDescent="0.25">
      <c r="A19" s="25" t="s">
        <v>233</v>
      </c>
      <c r="B19" s="28"/>
      <c r="C19" s="25" t="s">
        <v>234</v>
      </c>
      <c r="D19" s="25"/>
      <c r="E19" s="27" t="s">
        <v>235</v>
      </c>
    </row>
    <row r="20" spans="1:5" ht="14" x14ac:dyDescent="0.25">
      <c r="A20" s="25" t="s">
        <v>236</v>
      </c>
      <c r="B20" s="28"/>
      <c r="C20" s="25" t="s">
        <v>237</v>
      </c>
      <c r="D20" s="25"/>
      <c r="E20" s="27" t="s">
        <v>238</v>
      </c>
    </row>
    <row r="21" spans="1:5" ht="14" x14ac:dyDescent="0.25">
      <c r="A21" s="25" t="s">
        <v>239</v>
      </c>
      <c r="B21" s="28"/>
      <c r="C21" s="25" t="s">
        <v>240</v>
      </c>
      <c r="D21" s="25"/>
      <c r="E21" s="27" t="s">
        <v>241</v>
      </c>
    </row>
    <row r="22" spans="1:5" ht="14" x14ac:dyDescent="0.25">
      <c r="A22" s="25" t="s">
        <v>242</v>
      </c>
      <c r="B22" s="28"/>
      <c r="C22" s="25" t="s">
        <v>243</v>
      </c>
      <c r="D22" s="25"/>
      <c r="E22" s="27" t="s">
        <v>244</v>
      </c>
    </row>
    <row r="23" spans="1:5" ht="14" x14ac:dyDescent="0.25">
      <c r="A23" s="25" t="s">
        <v>245</v>
      </c>
      <c r="B23" s="28"/>
      <c r="C23" s="25" t="s">
        <v>246</v>
      </c>
      <c r="D23" s="25"/>
      <c r="E23" s="27" t="s">
        <v>247</v>
      </c>
    </row>
    <row r="24" spans="1:5" ht="20.149999999999999" customHeight="1" x14ac:dyDescent="0.3">
      <c r="A24" s="112"/>
      <c r="B24" s="112"/>
      <c r="C24" s="112"/>
      <c r="D24" s="112"/>
      <c r="E24" s="112"/>
    </row>
    <row r="25" spans="1:5" ht="20.149999999999999" customHeight="1" x14ac:dyDescent="0.25">
      <c r="A25" s="8" t="s">
        <v>0</v>
      </c>
      <c r="B25" s="107" t="str">
        <f>Vendors!A30</f>
        <v>Midwest Contracting</v>
      </c>
      <c r="C25" s="108"/>
      <c r="D25" s="108"/>
      <c r="E25" s="109"/>
    </row>
    <row r="26" spans="1:5" ht="30" customHeight="1" x14ac:dyDescent="0.25">
      <c r="A26" s="110" t="s">
        <v>56</v>
      </c>
      <c r="B26" s="110"/>
      <c r="C26" s="111"/>
      <c r="D26" s="111"/>
      <c r="E26" s="111"/>
    </row>
    <row r="27" spans="1:5" ht="20.149999999999999" customHeight="1" x14ac:dyDescent="0.25">
      <c r="A27" s="58" t="s">
        <v>2</v>
      </c>
      <c r="B27" s="58" t="s">
        <v>3</v>
      </c>
      <c r="C27" s="58" t="s">
        <v>4</v>
      </c>
      <c r="D27" s="58" t="s">
        <v>5</v>
      </c>
      <c r="E27" s="58" t="s">
        <v>6</v>
      </c>
    </row>
    <row r="28" spans="1:5" ht="14" x14ac:dyDescent="0.25">
      <c r="A28" s="25" t="s">
        <v>302</v>
      </c>
      <c r="B28" s="82" t="s">
        <v>303</v>
      </c>
      <c r="C28" s="25" t="s">
        <v>304</v>
      </c>
      <c r="D28" s="25" t="s">
        <v>305</v>
      </c>
      <c r="E28" s="27" t="s">
        <v>306</v>
      </c>
    </row>
    <row r="29" spans="1:5" ht="14" x14ac:dyDescent="0.25">
      <c r="A29" s="25" t="s">
        <v>307</v>
      </c>
      <c r="B29" s="82" t="s">
        <v>308</v>
      </c>
      <c r="C29" s="25" t="s">
        <v>234</v>
      </c>
      <c r="D29" s="25" t="s">
        <v>309</v>
      </c>
      <c r="E29" s="27" t="s">
        <v>310</v>
      </c>
    </row>
    <row r="30" spans="1:5" ht="14" x14ac:dyDescent="0.25">
      <c r="A30" s="25" t="s">
        <v>311</v>
      </c>
      <c r="B30" s="82" t="s">
        <v>312</v>
      </c>
      <c r="C30" s="25" t="s">
        <v>313</v>
      </c>
      <c r="D30" s="25" t="s">
        <v>314</v>
      </c>
      <c r="E30" s="27" t="s">
        <v>315</v>
      </c>
    </row>
    <row r="31" spans="1:5" ht="20.149999999999999" customHeight="1" x14ac:dyDescent="0.3">
      <c r="A31" s="112"/>
      <c r="B31" s="112"/>
      <c r="C31" s="112"/>
      <c r="D31" s="112"/>
      <c r="E31" s="112"/>
    </row>
    <row r="32" spans="1:5" ht="20.149999999999999" customHeight="1" x14ac:dyDescent="0.25">
      <c r="A32" s="8" t="s">
        <v>0</v>
      </c>
      <c r="B32" s="107" t="str">
        <f>Vendors!A38</f>
        <v>Perkins Carmack Construction, LLc.</v>
      </c>
      <c r="C32" s="108"/>
      <c r="D32" s="108"/>
      <c r="E32" s="109"/>
    </row>
    <row r="33" spans="1:5" ht="30" customHeight="1" x14ac:dyDescent="0.25">
      <c r="A33" s="110" t="s">
        <v>56</v>
      </c>
      <c r="B33" s="110"/>
      <c r="C33" s="111"/>
      <c r="D33" s="111"/>
      <c r="E33" s="111"/>
    </row>
    <row r="34" spans="1:5" ht="20.149999999999999" customHeight="1" x14ac:dyDescent="0.25">
      <c r="A34" s="58" t="s">
        <v>2</v>
      </c>
      <c r="B34" s="58" t="s">
        <v>3</v>
      </c>
      <c r="C34" s="58" t="s">
        <v>4</v>
      </c>
      <c r="D34" s="58" t="s">
        <v>5</v>
      </c>
      <c r="E34" s="58" t="s">
        <v>6</v>
      </c>
    </row>
    <row r="35" spans="1:5" ht="28" x14ac:dyDescent="0.25">
      <c r="A35" s="25" t="s">
        <v>343</v>
      </c>
      <c r="B35" s="82" t="s">
        <v>344</v>
      </c>
      <c r="C35" s="25" t="s">
        <v>345</v>
      </c>
      <c r="D35" s="25" t="s">
        <v>346</v>
      </c>
      <c r="E35" s="27" t="s">
        <v>347</v>
      </c>
    </row>
    <row r="36" spans="1:5" ht="28" x14ac:dyDescent="0.25">
      <c r="A36" s="25" t="s">
        <v>348</v>
      </c>
      <c r="B36" s="85" t="s">
        <v>349</v>
      </c>
      <c r="C36" s="25" t="s">
        <v>350</v>
      </c>
      <c r="D36" s="25" t="s">
        <v>351</v>
      </c>
      <c r="E36" s="27" t="s">
        <v>352</v>
      </c>
    </row>
    <row r="37" spans="1:5" ht="28" x14ac:dyDescent="0.25">
      <c r="A37" s="25" t="s">
        <v>353</v>
      </c>
      <c r="B37" s="85" t="s">
        <v>354</v>
      </c>
      <c r="C37" s="25" t="s">
        <v>355</v>
      </c>
      <c r="D37" s="25" t="s">
        <v>356</v>
      </c>
      <c r="E37" s="27" t="s">
        <v>357</v>
      </c>
    </row>
    <row r="38" spans="1:5" ht="20.149999999999999" customHeight="1" x14ac:dyDescent="0.3">
      <c r="A38" s="112"/>
      <c r="B38" s="112"/>
      <c r="C38" s="112"/>
      <c r="D38" s="112"/>
      <c r="E38" s="112"/>
    </row>
    <row r="39" spans="1:5" ht="20.149999999999999" customHeight="1" x14ac:dyDescent="0.25">
      <c r="A39" s="8" t="s">
        <v>0</v>
      </c>
      <c r="B39" s="107" t="str">
        <f>Vendors!A47</f>
        <v>Robertson Construction Services Inc.</v>
      </c>
      <c r="C39" s="108"/>
      <c r="D39" s="108"/>
      <c r="E39" s="109"/>
    </row>
    <row r="40" spans="1:5" ht="30" customHeight="1" x14ac:dyDescent="0.25">
      <c r="A40" s="110" t="s">
        <v>56</v>
      </c>
      <c r="B40" s="110"/>
      <c r="C40" s="111"/>
      <c r="D40" s="111"/>
      <c r="E40" s="111"/>
    </row>
    <row r="41" spans="1:5" ht="20.149999999999999" customHeight="1" x14ac:dyDescent="0.25">
      <c r="A41" s="58" t="s">
        <v>2</v>
      </c>
      <c r="B41" s="58" t="s">
        <v>3</v>
      </c>
      <c r="C41" s="58" t="s">
        <v>4</v>
      </c>
      <c r="D41" s="58" t="s">
        <v>5</v>
      </c>
      <c r="E41" s="58" t="s">
        <v>6</v>
      </c>
    </row>
    <row r="42" spans="1:5" ht="28" x14ac:dyDescent="0.25">
      <c r="A42" s="25" t="s">
        <v>376</v>
      </c>
      <c r="B42" s="82" t="s">
        <v>377</v>
      </c>
      <c r="C42" s="25" t="s">
        <v>378</v>
      </c>
      <c r="D42" s="25" t="s">
        <v>379</v>
      </c>
      <c r="E42" s="27" t="s">
        <v>380</v>
      </c>
    </row>
    <row r="43" spans="1:5" ht="28" x14ac:dyDescent="0.25">
      <c r="A43" s="25" t="s">
        <v>381</v>
      </c>
      <c r="B43" s="82" t="s">
        <v>382</v>
      </c>
      <c r="C43" s="25" t="s">
        <v>383</v>
      </c>
      <c r="D43" s="25" t="s">
        <v>384</v>
      </c>
      <c r="E43" s="27" t="s">
        <v>385</v>
      </c>
    </row>
    <row r="44" spans="1:5" ht="28" x14ac:dyDescent="0.25">
      <c r="A44" s="25" t="s">
        <v>386</v>
      </c>
      <c r="B44" s="82" t="s">
        <v>387</v>
      </c>
      <c r="C44" s="25" t="s">
        <v>388</v>
      </c>
      <c r="D44" s="25" t="s">
        <v>389</v>
      </c>
      <c r="E44" s="27" t="s">
        <v>390</v>
      </c>
    </row>
    <row r="45" spans="1:5" ht="20.149999999999999" customHeight="1" x14ac:dyDescent="0.3">
      <c r="A45" s="112"/>
      <c r="B45" s="112"/>
      <c r="C45" s="112"/>
      <c r="D45" s="112"/>
      <c r="E45" s="112"/>
    </row>
    <row r="46" spans="1:5" ht="20.149999999999999" customHeight="1" x14ac:dyDescent="0.25">
      <c r="A46" s="8" t="s">
        <v>0</v>
      </c>
      <c r="B46" s="107" t="str">
        <f>Vendors!A55</f>
        <v>Setterlin Building Co.</v>
      </c>
      <c r="C46" s="108"/>
      <c r="D46" s="108"/>
      <c r="E46" s="109"/>
    </row>
    <row r="47" spans="1:5" ht="30" customHeight="1" x14ac:dyDescent="0.25">
      <c r="A47" s="110" t="s">
        <v>56</v>
      </c>
      <c r="B47" s="110"/>
      <c r="C47" s="111"/>
      <c r="D47" s="111"/>
      <c r="E47" s="111"/>
    </row>
    <row r="48" spans="1:5" ht="20.149999999999999" customHeight="1" x14ac:dyDescent="0.25">
      <c r="A48" s="58" t="s">
        <v>2</v>
      </c>
      <c r="B48" s="58" t="s">
        <v>3</v>
      </c>
      <c r="C48" s="58" t="s">
        <v>4</v>
      </c>
      <c r="D48" s="58" t="s">
        <v>5</v>
      </c>
      <c r="E48" s="58" t="s">
        <v>6</v>
      </c>
    </row>
    <row r="49" spans="1:5" ht="28" x14ac:dyDescent="0.25">
      <c r="A49" s="25" t="s">
        <v>478</v>
      </c>
      <c r="B49" s="82" t="s">
        <v>479</v>
      </c>
      <c r="C49" s="25" t="s">
        <v>480</v>
      </c>
      <c r="D49" s="25" t="s">
        <v>481</v>
      </c>
      <c r="E49" s="27" t="s">
        <v>482</v>
      </c>
    </row>
    <row r="50" spans="1:5" ht="28" x14ac:dyDescent="0.25">
      <c r="A50" s="25" t="s">
        <v>483</v>
      </c>
      <c r="B50" s="82" t="s">
        <v>484</v>
      </c>
      <c r="C50" s="25" t="s">
        <v>485</v>
      </c>
      <c r="D50" s="25" t="s">
        <v>486</v>
      </c>
      <c r="E50" s="27" t="s">
        <v>487</v>
      </c>
    </row>
    <row r="51" spans="1:5" ht="42" x14ac:dyDescent="0.25">
      <c r="A51" s="25" t="s">
        <v>488</v>
      </c>
      <c r="B51" s="82" t="s">
        <v>489</v>
      </c>
      <c r="C51" s="25" t="s">
        <v>490</v>
      </c>
      <c r="D51" s="25" t="s">
        <v>491</v>
      </c>
      <c r="E51" s="27" t="s">
        <v>492</v>
      </c>
    </row>
    <row r="52" spans="1:5" ht="20.149999999999999" customHeight="1" x14ac:dyDescent="0.3">
      <c r="A52" s="112"/>
      <c r="B52" s="112"/>
      <c r="C52" s="112"/>
      <c r="D52" s="112"/>
      <c r="E52" s="112"/>
    </row>
    <row r="53" spans="1:5" ht="20.149999999999999" customHeight="1" x14ac:dyDescent="0.25">
      <c r="A53" s="8" t="s">
        <v>0</v>
      </c>
      <c r="B53" s="107" t="str">
        <f>Vendors!A63</f>
        <v>Weigandt Development, LTD.</v>
      </c>
      <c r="C53" s="108"/>
      <c r="D53" s="108"/>
      <c r="E53" s="109"/>
    </row>
    <row r="54" spans="1:5" ht="30" customHeight="1" x14ac:dyDescent="0.25">
      <c r="A54" s="110" t="s">
        <v>56</v>
      </c>
      <c r="B54" s="110"/>
      <c r="C54" s="111"/>
      <c r="D54" s="111"/>
      <c r="E54" s="111"/>
    </row>
    <row r="55" spans="1:5" ht="20.149999999999999" customHeight="1" x14ac:dyDescent="0.25">
      <c r="A55" s="58" t="s">
        <v>2</v>
      </c>
      <c r="B55" s="58" t="s">
        <v>3</v>
      </c>
      <c r="C55" s="58" t="s">
        <v>4</v>
      </c>
      <c r="D55" s="58" t="s">
        <v>5</v>
      </c>
      <c r="E55" s="58" t="s">
        <v>6</v>
      </c>
    </row>
    <row r="56" spans="1:5" ht="25" x14ac:dyDescent="0.25">
      <c r="A56" s="89" t="s">
        <v>510</v>
      </c>
      <c r="B56" s="90" t="s">
        <v>511</v>
      </c>
      <c r="C56" s="89" t="s">
        <v>512</v>
      </c>
      <c r="D56" s="89" t="s">
        <v>513</v>
      </c>
      <c r="E56" s="91" t="s">
        <v>514</v>
      </c>
    </row>
    <row r="57" spans="1:5" ht="25" x14ac:dyDescent="0.25">
      <c r="A57" s="89" t="s">
        <v>515</v>
      </c>
      <c r="B57" s="84" t="s">
        <v>516</v>
      </c>
      <c r="C57" s="89" t="s">
        <v>517</v>
      </c>
      <c r="D57" s="89" t="s">
        <v>518</v>
      </c>
      <c r="E57" s="91" t="s">
        <v>519</v>
      </c>
    </row>
    <row r="58" spans="1:5" ht="25" x14ac:dyDescent="0.25">
      <c r="A58" s="89" t="s">
        <v>520</v>
      </c>
      <c r="B58" s="90" t="s">
        <v>521</v>
      </c>
      <c r="C58" s="89" t="s">
        <v>522</v>
      </c>
      <c r="D58" s="89" t="s">
        <v>523</v>
      </c>
      <c r="E58" s="91" t="s">
        <v>524</v>
      </c>
    </row>
    <row r="59" spans="1:5" ht="25" x14ac:dyDescent="0.25">
      <c r="A59" s="89" t="s">
        <v>525</v>
      </c>
      <c r="B59" s="92" t="s">
        <v>526</v>
      </c>
      <c r="C59" s="89" t="s">
        <v>527</v>
      </c>
      <c r="D59" s="89" t="s">
        <v>528</v>
      </c>
      <c r="E59" s="91" t="s">
        <v>529</v>
      </c>
    </row>
    <row r="60" spans="1:5" ht="20.149999999999999" customHeight="1" x14ac:dyDescent="0.3">
      <c r="A60" s="112"/>
      <c r="B60" s="112"/>
      <c r="C60" s="112"/>
      <c r="D60" s="112"/>
      <c r="E60" s="112"/>
    </row>
  </sheetData>
  <sheetProtection selectLockedCells="1"/>
  <mergeCells count="23">
    <mergeCell ref="A1:E1"/>
    <mergeCell ref="A2:E2"/>
    <mergeCell ref="B3:E3"/>
    <mergeCell ref="A4:E4"/>
    <mergeCell ref="A10:E10"/>
    <mergeCell ref="B11:E11"/>
    <mergeCell ref="A12:E12"/>
    <mergeCell ref="A24:E24"/>
    <mergeCell ref="B25:E25"/>
    <mergeCell ref="A26:E26"/>
    <mergeCell ref="A31:E31"/>
    <mergeCell ref="B32:E32"/>
    <mergeCell ref="A33:E33"/>
    <mergeCell ref="A38:E38"/>
    <mergeCell ref="B39:E39"/>
    <mergeCell ref="B53:E53"/>
    <mergeCell ref="A54:E54"/>
    <mergeCell ref="A60:E60"/>
    <mergeCell ref="A40:E40"/>
    <mergeCell ref="A45:E45"/>
    <mergeCell ref="B46:E46"/>
    <mergeCell ref="A47:E47"/>
    <mergeCell ref="A52:E52"/>
  </mergeCells>
  <hyperlinks>
    <hyperlink ref="B28" r:id="rId1" xr:uid="{F113DB5F-9D7D-460B-B392-F7583DDD5DE5}"/>
    <hyperlink ref="B29" r:id="rId2" xr:uid="{A384BD75-FFC4-42C8-9F26-D37C52750829}"/>
    <hyperlink ref="B30" r:id="rId3" xr:uid="{0326B4D3-EAB1-4ED2-B78E-42CF75D9CD73}"/>
    <hyperlink ref="B35" r:id="rId4" xr:uid="{77F671B5-C9DC-4F16-9273-7CB3C5184D2D}"/>
    <hyperlink ref="B36" r:id="rId5" xr:uid="{F37C5234-9D48-4A98-912C-1E04F88E52D5}"/>
    <hyperlink ref="B37" r:id="rId6" display="mailto:mark.phair.ext@siemens.com" xr:uid="{E9FC7CE6-D97F-40F6-905A-4A2221ED45C1}"/>
    <hyperlink ref="B42" r:id="rId7" xr:uid="{3F04D9C6-871E-4890-A9C9-C287B0566FF9}"/>
    <hyperlink ref="B43" r:id="rId8" xr:uid="{C9C1BC2B-8931-4B81-9AAF-269565CBBF81}"/>
    <hyperlink ref="B44" r:id="rId9" xr:uid="{CE33FF2E-992A-4675-834D-E4969339514B}"/>
    <hyperlink ref="B50" r:id="rId10" xr:uid="{AB8ECA90-6109-42EE-9327-367BFA187EF9}"/>
    <hyperlink ref="B49" r:id="rId11" xr:uid="{420611BA-55F7-4B66-8E86-798E3BAC88CC}"/>
    <hyperlink ref="B51" r:id="rId12" xr:uid="{562A1515-572F-4F59-9E43-18DAB8EE0E3D}"/>
    <hyperlink ref="B56" r:id="rId13" xr:uid="{F0817E03-6E45-4E32-810A-23C6CC532BE2}"/>
    <hyperlink ref="B58" r:id="rId14" xr:uid="{82CED1E3-43C5-4954-BA77-5950B03049F4}"/>
    <hyperlink ref="B57" r:id="rId15" xr:uid="{BA7DA8D3-8AE1-4AE7-9107-E09AA199F8A9}"/>
    <hyperlink ref="B59" r:id="rId16" xr:uid="{56F713B9-77E8-410C-8556-8F1B8A77B586}"/>
    <hyperlink ref="B7" r:id="rId17" xr:uid="{314C932D-B380-4D09-BD77-2747E6CE2883}"/>
    <hyperlink ref="B6" r:id="rId18" xr:uid="{C6C7B3AA-280A-491F-987B-2F55FCC1BE12}"/>
    <hyperlink ref="B9" r:id="rId19" xr:uid="{E998BF2C-19D0-4B18-8244-4E975586516A}"/>
    <hyperlink ref="B8" r:id="rId20" xr:uid="{17E7C777-B95B-4B32-90CB-A08C9A321B8F}"/>
  </hyperlinks>
  <printOptions horizontalCentered="1"/>
  <pageMargins left="0.25" right="0.25" top="0.5" bottom="0.5" header="0.5" footer="0.5"/>
  <pageSetup scale="87" orientation="landscape" horizontalDpi="96" verticalDpi="96" r:id="rId2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1"/>
  <sheetViews>
    <sheetView showGridLines="0" zoomScaleNormal="100" workbookViewId="0">
      <pane ySplit="1" topLeftCell="A42" activePane="bottomLeft" state="frozen"/>
      <selection pane="bottomLeft" activeCell="B5" sqref="B5"/>
    </sheetView>
  </sheetViews>
  <sheetFormatPr defaultRowHeight="12.5" x14ac:dyDescent="0.25"/>
  <cols>
    <col min="1" max="1" width="35.7265625" customWidth="1"/>
    <col min="2" max="3" width="30.7265625" customWidth="1"/>
    <col min="4" max="5" width="20.7265625" customWidth="1"/>
  </cols>
  <sheetData>
    <row r="1" spans="1:5" s="7" customFormat="1" ht="20.149999999999999" customHeight="1" x14ac:dyDescent="0.25">
      <c r="A1" s="113" t="str">
        <f>References!A1</f>
        <v>114-21 DISTRICT 1, DISTRICT 2, DISTRICT 6, DISTRICT 7 AND DISTRICT 8 GENERAL MAINTENANCE CONTRACT 09/08/2020</v>
      </c>
      <c r="B1" s="114"/>
      <c r="C1" s="114"/>
      <c r="D1" s="114"/>
      <c r="E1" s="121"/>
    </row>
    <row r="2" spans="1:5" s="7" customFormat="1" ht="20.149999999999999" customHeight="1" x14ac:dyDescent="0.25">
      <c r="A2" s="122" t="s">
        <v>26</v>
      </c>
      <c r="B2" s="123"/>
      <c r="C2" s="123"/>
      <c r="D2" s="123"/>
      <c r="E2" s="124"/>
    </row>
    <row r="3" spans="1:5" ht="20.149999999999999" customHeight="1" x14ac:dyDescent="0.25">
      <c r="A3" s="13" t="s">
        <v>0</v>
      </c>
      <c r="B3" s="117" t="str">
        <f>References!B3</f>
        <v>2K General Company</v>
      </c>
      <c r="C3" s="118"/>
      <c r="D3" s="119"/>
      <c r="E3" s="120"/>
    </row>
    <row r="4" spans="1:5" ht="30" customHeight="1" x14ac:dyDescent="0.25">
      <c r="A4" s="10" t="s">
        <v>24</v>
      </c>
      <c r="B4" s="10" t="s">
        <v>2</v>
      </c>
      <c r="C4" s="10" t="s">
        <v>3</v>
      </c>
      <c r="D4" s="10" t="s">
        <v>6</v>
      </c>
      <c r="E4" s="9" t="s">
        <v>25</v>
      </c>
    </row>
    <row r="5" spans="1:5" x14ac:dyDescent="0.25">
      <c r="A5" s="11" t="s">
        <v>316</v>
      </c>
      <c r="B5" s="79" t="s">
        <v>574</v>
      </c>
      <c r="C5" s="74" t="s">
        <v>575</v>
      </c>
      <c r="D5" s="12" t="s">
        <v>173</v>
      </c>
      <c r="E5" s="12" t="s">
        <v>576</v>
      </c>
    </row>
    <row r="6" spans="1:5" x14ac:dyDescent="0.25">
      <c r="A6" s="11" t="s">
        <v>365</v>
      </c>
      <c r="B6" s="86" t="s">
        <v>577</v>
      </c>
      <c r="C6" s="74" t="s">
        <v>578</v>
      </c>
      <c r="D6" s="12" t="s">
        <v>173</v>
      </c>
      <c r="E6" s="12" t="s">
        <v>579</v>
      </c>
    </row>
    <row r="7" spans="1:5" x14ac:dyDescent="0.25">
      <c r="A7" s="11" t="s">
        <v>580</v>
      </c>
      <c r="B7" s="86" t="s">
        <v>172</v>
      </c>
      <c r="C7" s="74" t="s">
        <v>175</v>
      </c>
      <c r="D7" s="12" t="s">
        <v>173</v>
      </c>
      <c r="E7" s="12" t="s">
        <v>581</v>
      </c>
    </row>
    <row r="8" spans="1:5" x14ac:dyDescent="0.25">
      <c r="A8" s="11" t="s">
        <v>582</v>
      </c>
      <c r="B8" s="86" t="s">
        <v>583</v>
      </c>
      <c r="C8" s="23"/>
      <c r="D8" s="12"/>
      <c r="E8" s="12" t="s">
        <v>584</v>
      </c>
    </row>
    <row r="9" spans="1:5" x14ac:dyDescent="0.25">
      <c r="A9" s="11" t="s">
        <v>585</v>
      </c>
      <c r="B9" s="86" t="s">
        <v>586</v>
      </c>
      <c r="C9" s="74" t="s">
        <v>587</v>
      </c>
      <c r="D9" s="12" t="s">
        <v>173</v>
      </c>
      <c r="E9" s="12" t="s">
        <v>588</v>
      </c>
    </row>
    <row r="10" spans="1:5" ht="20.149999999999999" customHeight="1" x14ac:dyDescent="0.3">
      <c r="A10" s="112"/>
      <c r="B10" s="112"/>
      <c r="C10" s="112"/>
      <c r="D10" s="112"/>
      <c r="E10" s="112"/>
    </row>
    <row r="11" spans="1:5" ht="20.149999999999999" customHeight="1" x14ac:dyDescent="0.25">
      <c r="A11" s="13" t="s">
        <v>0</v>
      </c>
      <c r="B11" s="117" t="str">
        <f>References!B11</f>
        <v>AA Boos &amp; Sons, Inc.</v>
      </c>
      <c r="C11" s="118"/>
      <c r="D11" s="119"/>
      <c r="E11" s="120"/>
    </row>
    <row r="12" spans="1:5" ht="30" customHeight="1" x14ac:dyDescent="0.25">
      <c r="A12" s="10" t="s">
        <v>24</v>
      </c>
      <c r="B12" s="10" t="s">
        <v>2</v>
      </c>
      <c r="C12" s="10" t="s">
        <v>3</v>
      </c>
      <c r="D12" s="10" t="s">
        <v>6</v>
      </c>
      <c r="E12" s="9" t="s">
        <v>25</v>
      </c>
    </row>
    <row r="13" spans="1:5" x14ac:dyDescent="0.25">
      <c r="A13" s="73" t="s">
        <v>274</v>
      </c>
      <c r="B13" s="79" t="s">
        <v>275</v>
      </c>
      <c r="C13" s="74" t="s">
        <v>276</v>
      </c>
      <c r="D13" s="75" t="s">
        <v>180</v>
      </c>
      <c r="E13" s="75" t="s">
        <v>277</v>
      </c>
    </row>
    <row r="14" spans="1:5" x14ac:dyDescent="0.25">
      <c r="A14" s="73" t="s">
        <v>278</v>
      </c>
      <c r="B14" s="80" t="s">
        <v>279</v>
      </c>
      <c r="C14" s="74" t="s">
        <v>280</v>
      </c>
      <c r="D14" s="75" t="s">
        <v>180</v>
      </c>
      <c r="E14" s="75" t="s">
        <v>281</v>
      </c>
    </row>
    <row r="15" spans="1:5" x14ac:dyDescent="0.25">
      <c r="A15" s="73" t="s">
        <v>282</v>
      </c>
      <c r="B15" s="80" t="s">
        <v>283</v>
      </c>
      <c r="C15" s="74" t="s">
        <v>284</v>
      </c>
      <c r="D15" s="75" t="s">
        <v>180</v>
      </c>
      <c r="E15" s="75" t="s">
        <v>285</v>
      </c>
    </row>
    <row r="16" spans="1:5" x14ac:dyDescent="0.25">
      <c r="A16" s="73" t="s">
        <v>286</v>
      </c>
      <c r="B16" s="80" t="s">
        <v>287</v>
      </c>
      <c r="C16" s="74" t="s">
        <v>288</v>
      </c>
      <c r="D16" s="75" t="s">
        <v>180</v>
      </c>
      <c r="E16" s="75" t="s">
        <v>289</v>
      </c>
    </row>
    <row r="17" spans="1:5" x14ac:dyDescent="0.25">
      <c r="A17" s="73" t="s">
        <v>290</v>
      </c>
      <c r="B17" s="80" t="s">
        <v>291</v>
      </c>
      <c r="C17" s="74" t="s">
        <v>292</v>
      </c>
      <c r="D17" s="75" t="s">
        <v>180</v>
      </c>
      <c r="E17" s="75" t="s">
        <v>293</v>
      </c>
    </row>
    <row r="18" spans="1:5" x14ac:dyDescent="0.25">
      <c r="A18" s="73" t="s">
        <v>294</v>
      </c>
      <c r="B18" s="80" t="s">
        <v>295</v>
      </c>
      <c r="C18" s="74" t="s">
        <v>296</v>
      </c>
      <c r="D18" s="75" t="s">
        <v>180</v>
      </c>
      <c r="E18" s="75" t="s">
        <v>297</v>
      </c>
    </row>
    <row r="19" spans="1:5" x14ac:dyDescent="0.25">
      <c r="A19" s="76" t="s">
        <v>298</v>
      </c>
      <c r="B19" s="81" t="s">
        <v>299</v>
      </c>
      <c r="C19" s="77" t="s">
        <v>300</v>
      </c>
      <c r="D19" s="75" t="s">
        <v>180</v>
      </c>
      <c r="E19" s="78" t="s">
        <v>301</v>
      </c>
    </row>
    <row r="20" spans="1:5" ht="20.149999999999999" customHeight="1" x14ac:dyDescent="0.3">
      <c r="A20" s="112"/>
      <c r="B20" s="112"/>
      <c r="C20" s="112"/>
      <c r="D20" s="112"/>
      <c r="E20" s="112"/>
    </row>
    <row r="21" spans="1:5" ht="20.149999999999999" customHeight="1" x14ac:dyDescent="0.25">
      <c r="A21" s="13" t="s">
        <v>0</v>
      </c>
      <c r="B21" s="117" t="str">
        <f>References!B25</f>
        <v>Midwest Contracting</v>
      </c>
      <c r="C21" s="118"/>
      <c r="D21" s="119"/>
      <c r="E21" s="120"/>
    </row>
    <row r="22" spans="1:5" ht="30" customHeight="1" x14ac:dyDescent="0.25">
      <c r="A22" s="10" t="s">
        <v>24</v>
      </c>
      <c r="B22" s="10" t="s">
        <v>2</v>
      </c>
      <c r="C22" s="10" t="s">
        <v>3</v>
      </c>
      <c r="D22" s="10" t="s">
        <v>6</v>
      </c>
      <c r="E22" s="9" t="s">
        <v>25</v>
      </c>
    </row>
    <row r="23" spans="1:5" ht="25" x14ac:dyDescent="0.25">
      <c r="A23" s="11" t="s">
        <v>316</v>
      </c>
      <c r="B23" s="79" t="s">
        <v>186</v>
      </c>
      <c r="C23" s="74" t="s">
        <v>189</v>
      </c>
      <c r="D23" s="12" t="s">
        <v>317</v>
      </c>
      <c r="E23" s="12"/>
    </row>
    <row r="24" spans="1:5" ht="25" x14ac:dyDescent="0.25">
      <c r="A24" s="11" t="s">
        <v>318</v>
      </c>
      <c r="B24" s="86" t="s">
        <v>319</v>
      </c>
      <c r="C24" s="74" t="s">
        <v>320</v>
      </c>
      <c r="D24" s="12" t="s">
        <v>321</v>
      </c>
      <c r="E24" s="12"/>
    </row>
    <row r="25" spans="1:5" ht="25" x14ac:dyDescent="0.25">
      <c r="A25" s="11" t="s">
        <v>322</v>
      </c>
      <c r="B25" s="86" t="s">
        <v>323</v>
      </c>
      <c r="C25" s="74" t="s">
        <v>324</v>
      </c>
      <c r="D25" s="12" t="s">
        <v>325</v>
      </c>
      <c r="E25" s="12"/>
    </row>
    <row r="26" spans="1:5" ht="25" x14ac:dyDescent="0.25">
      <c r="A26" s="11" t="s">
        <v>326</v>
      </c>
      <c r="B26" s="86" t="s">
        <v>327</v>
      </c>
      <c r="C26" s="74" t="s">
        <v>328</v>
      </c>
      <c r="D26" s="12" t="s">
        <v>329</v>
      </c>
      <c r="E26" s="12"/>
    </row>
    <row r="27" spans="1:5" ht="25" x14ac:dyDescent="0.25">
      <c r="A27" s="11" t="s">
        <v>330</v>
      </c>
      <c r="B27" s="86" t="s">
        <v>331</v>
      </c>
      <c r="C27" s="74" t="s">
        <v>332</v>
      </c>
      <c r="D27" s="12" t="s">
        <v>333</v>
      </c>
      <c r="E27" s="12"/>
    </row>
    <row r="28" spans="1:5" ht="25" x14ac:dyDescent="0.25">
      <c r="A28" s="11" t="s">
        <v>334</v>
      </c>
      <c r="B28" s="86" t="s">
        <v>335</v>
      </c>
      <c r="C28" s="74" t="s">
        <v>336</v>
      </c>
      <c r="D28" s="12" t="s">
        <v>337</v>
      </c>
      <c r="E28" s="12"/>
    </row>
    <row r="29" spans="1:5" ht="20.149999999999999" customHeight="1" x14ac:dyDescent="0.3">
      <c r="A29" s="112"/>
      <c r="B29" s="112"/>
      <c r="C29" s="112"/>
      <c r="D29" s="112"/>
      <c r="E29" s="112"/>
    </row>
    <row r="30" spans="1:5" ht="20.149999999999999" customHeight="1" x14ac:dyDescent="0.25">
      <c r="A30" s="13" t="s">
        <v>0</v>
      </c>
      <c r="B30" s="117" t="str">
        <f>References!B32</f>
        <v>Perkins Carmack Construction, LLc.</v>
      </c>
      <c r="C30" s="118"/>
      <c r="D30" s="119"/>
      <c r="E30" s="120"/>
    </row>
    <row r="31" spans="1:5" ht="30" customHeight="1" x14ac:dyDescent="0.25">
      <c r="A31" s="10" t="s">
        <v>24</v>
      </c>
      <c r="B31" s="10" t="s">
        <v>2</v>
      </c>
      <c r="C31" s="10" t="s">
        <v>3</v>
      </c>
      <c r="D31" s="10" t="s">
        <v>6</v>
      </c>
      <c r="E31" s="9" t="s">
        <v>25</v>
      </c>
    </row>
    <row r="32" spans="1:5" x14ac:dyDescent="0.25">
      <c r="A32" s="73" t="s">
        <v>358</v>
      </c>
      <c r="B32" s="79" t="s">
        <v>193</v>
      </c>
      <c r="C32" s="74" t="s">
        <v>196</v>
      </c>
      <c r="D32" s="75" t="s">
        <v>359</v>
      </c>
      <c r="E32" s="75" t="s">
        <v>360</v>
      </c>
    </row>
    <row r="33" spans="1:5" x14ac:dyDescent="0.25">
      <c r="A33" s="11" t="s">
        <v>361</v>
      </c>
      <c r="B33" s="86" t="s">
        <v>362</v>
      </c>
      <c r="C33" s="74" t="s">
        <v>363</v>
      </c>
      <c r="D33" s="12"/>
      <c r="E33" s="12" t="s">
        <v>364</v>
      </c>
    </row>
    <row r="34" spans="1:5" x14ac:dyDescent="0.25">
      <c r="A34" s="73" t="s">
        <v>365</v>
      </c>
      <c r="B34" s="80" t="s">
        <v>366</v>
      </c>
      <c r="C34" s="74" t="s">
        <v>367</v>
      </c>
      <c r="D34" s="75" t="s">
        <v>359</v>
      </c>
      <c r="E34" s="12" t="s">
        <v>368</v>
      </c>
    </row>
    <row r="35" spans="1:5" ht="20.149999999999999" customHeight="1" x14ac:dyDescent="0.3">
      <c r="A35" s="112"/>
      <c r="B35" s="112"/>
      <c r="C35" s="112"/>
      <c r="D35" s="112"/>
      <c r="E35" s="112"/>
    </row>
    <row r="36" spans="1:5" ht="20.149999999999999" customHeight="1" x14ac:dyDescent="0.25">
      <c r="A36" s="13" t="s">
        <v>0</v>
      </c>
      <c r="B36" s="117" t="str">
        <f>References!B39</f>
        <v>Robertson Construction Services Inc.</v>
      </c>
      <c r="C36" s="118"/>
      <c r="D36" s="119"/>
      <c r="E36" s="120"/>
    </row>
    <row r="37" spans="1:5" ht="30" customHeight="1" x14ac:dyDescent="0.25">
      <c r="A37" s="10" t="s">
        <v>24</v>
      </c>
      <c r="B37" s="10" t="s">
        <v>2</v>
      </c>
      <c r="C37" s="10" t="s">
        <v>3</v>
      </c>
      <c r="D37" s="10" t="s">
        <v>6</v>
      </c>
      <c r="E37" s="9" t="s">
        <v>25</v>
      </c>
    </row>
    <row r="38" spans="1:5" x14ac:dyDescent="0.25">
      <c r="A38" s="11" t="s">
        <v>391</v>
      </c>
      <c r="B38" s="79" t="s">
        <v>392</v>
      </c>
      <c r="C38" s="74" t="s">
        <v>393</v>
      </c>
      <c r="D38" s="12" t="s">
        <v>394</v>
      </c>
      <c r="E38" s="12" t="s">
        <v>201</v>
      </c>
    </row>
    <row r="39" spans="1:5" x14ac:dyDescent="0.25">
      <c r="A39" s="11" t="s">
        <v>326</v>
      </c>
      <c r="B39" s="86" t="s">
        <v>395</v>
      </c>
      <c r="C39" s="74" t="s">
        <v>396</v>
      </c>
      <c r="D39" s="12" t="s">
        <v>397</v>
      </c>
      <c r="E39" s="12" t="s">
        <v>201</v>
      </c>
    </row>
    <row r="40" spans="1:5" x14ac:dyDescent="0.25">
      <c r="A40" s="11" t="s">
        <v>398</v>
      </c>
      <c r="B40" s="86" t="s">
        <v>399</v>
      </c>
      <c r="C40" s="74" t="s">
        <v>400</v>
      </c>
      <c r="D40" s="12" t="s">
        <v>401</v>
      </c>
      <c r="E40" s="12" t="s">
        <v>201</v>
      </c>
    </row>
    <row r="41" spans="1:5" x14ac:dyDescent="0.25">
      <c r="A41" s="11" t="s">
        <v>402</v>
      </c>
      <c r="B41" s="86" t="s">
        <v>403</v>
      </c>
      <c r="C41" s="74" t="s">
        <v>404</v>
      </c>
      <c r="D41" s="12" t="s">
        <v>405</v>
      </c>
      <c r="E41" s="12" t="s">
        <v>201</v>
      </c>
    </row>
    <row r="42" spans="1:5" x14ac:dyDescent="0.25">
      <c r="A42" s="11" t="s">
        <v>406</v>
      </c>
      <c r="B42" s="86" t="s">
        <v>407</v>
      </c>
      <c r="C42" s="74" t="s">
        <v>408</v>
      </c>
      <c r="D42" s="12" t="s">
        <v>409</v>
      </c>
      <c r="E42" s="12" t="s">
        <v>201</v>
      </c>
    </row>
    <row r="43" spans="1:5" ht="20.149999999999999" customHeight="1" x14ac:dyDescent="0.3">
      <c r="A43" s="112"/>
      <c r="B43" s="112"/>
      <c r="C43" s="112"/>
      <c r="D43" s="112"/>
      <c r="E43" s="112"/>
    </row>
    <row r="44" spans="1:5" ht="20.149999999999999" customHeight="1" x14ac:dyDescent="0.25">
      <c r="A44" s="13" t="s">
        <v>0</v>
      </c>
      <c r="B44" s="117" t="str">
        <f>References!B46</f>
        <v>Setterlin Building Co.</v>
      </c>
      <c r="C44" s="118"/>
      <c r="D44" s="119"/>
      <c r="E44" s="120"/>
    </row>
    <row r="45" spans="1:5" ht="30" customHeight="1" x14ac:dyDescent="0.25">
      <c r="A45" s="10" t="s">
        <v>24</v>
      </c>
      <c r="B45" s="10" t="s">
        <v>2</v>
      </c>
      <c r="C45" s="10" t="s">
        <v>3</v>
      </c>
      <c r="D45" s="10" t="s">
        <v>6</v>
      </c>
      <c r="E45" s="9" t="s">
        <v>25</v>
      </c>
    </row>
    <row r="46" spans="1:5" x14ac:dyDescent="0.25">
      <c r="A46" s="11" t="s">
        <v>493</v>
      </c>
      <c r="B46" s="79" t="s">
        <v>207</v>
      </c>
      <c r="C46" s="74" t="s">
        <v>210</v>
      </c>
      <c r="D46" s="12" t="s">
        <v>494</v>
      </c>
      <c r="E46" s="12" t="s">
        <v>495</v>
      </c>
    </row>
    <row r="47" spans="1:5" x14ac:dyDescent="0.25">
      <c r="A47" s="11" t="s">
        <v>496</v>
      </c>
      <c r="B47" s="86" t="s">
        <v>497</v>
      </c>
      <c r="C47" s="74" t="s">
        <v>498</v>
      </c>
      <c r="D47" s="12" t="s">
        <v>499</v>
      </c>
      <c r="E47" s="12" t="s">
        <v>500</v>
      </c>
    </row>
    <row r="48" spans="1:5" x14ac:dyDescent="0.25">
      <c r="A48" s="11" t="s">
        <v>496</v>
      </c>
      <c r="B48" s="86" t="s">
        <v>501</v>
      </c>
      <c r="C48" s="74" t="s">
        <v>502</v>
      </c>
      <c r="D48" s="12" t="s">
        <v>503</v>
      </c>
      <c r="E48" s="12" t="s">
        <v>504</v>
      </c>
    </row>
    <row r="49" spans="1:5" x14ac:dyDescent="0.25">
      <c r="A49" s="11" t="s">
        <v>316</v>
      </c>
      <c r="B49" s="86" t="s">
        <v>505</v>
      </c>
      <c r="C49" s="74" t="s">
        <v>506</v>
      </c>
      <c r="D49" s="12" t="s">
        <v>507</v>
      </c>
      <c r="E49" s="12" t="s">
        <v>508</v>
      </c>
    </row>
    <row r="50" spans="1:5" ht="20.149999999999999" customHeight="1" x14ac:dyDescent="0.3">
      <c r="A50" s="112"/>
      <c r="B50" s="112"/>
      <c r="C50" s="112"/>
      <c r="D50" s="112"/>
      <c r="E50" s="112"/>
    </row>
    <row r="51" spans="1:5" ht="20.149999999999999" customHeight="1" x14ac:dyDescent="0.25">
      <c r="A51" s="13" t="s">
        <v>0</v>
      </c>
      <c r="B51" s="117" t="str">
        <f>References!B53</f>
        <v>Weigandt Development, LTD.</v>
      </c>
      <c r="C51" s="118"/>
      <c r="D51" s="119"/>
      <c r="E51" s="120"/>
    </row>
    <row r="52" spans="1:5" ht="30" customHeight="1" x14ac:dyDescent="0.25">
      <c r="A52" s="10" t="s">
        <v>24</v>
      </c>
      <c r="B52" s="10" t="s">
        <v>2</v>
      </c>
      <c r="C52" s="10" t="s">
        <v>3</v>
      </c>
      <c r="D52" s="10" t="s">
        <v>6</v>
      </c>
      <c r="E52" s="9" t="s">
        <v>25</v>
      </c>
    </row>
    <row r="53" spans="1:5" x14ac:dyDescent="0.25">
      <c r="A53" s="93" t="s">
        <v>316</v>
      </c>
      <c r="B53" s="81" t="s">
        <v>530</v>
      </c>
      <c r="C53" s="94" t="s">
        <v>217</v>
      </c>
      <c r="D53" s="95" t="s">
        <v>215</v>
      </c>
      <c r="E53" s="60"/>
    </row>
    <row r="54" spans="1:5" x14ac:dyDescent="0.25">
      <c r="A54" s="96" t="s">
        <v>531</v>
      </c>
      <c r="B54" s="86" t="s">
        <v>532</v>
      </c>
      <c r="C54" s="94" t="s">
        <v>533</v>
      </c>
      <c r="D54" s="95" t="s">
        <v>215</v>
      </c>
      <c r="E54" s="95"/>
    </row>
    <row r="55" spans="1:5" ht="25" x14ac:dyDescent="0.25">
      <c r="A55" s="93" t="s">
        <v>534</v>
      </c>
      <c r="B55" s="96" t="s">
        <v>214</v>
      </c>
      <c r="C55" s="97" t="s">
        <v>535</v>
      </c>
      <c r="D55" s="95" t="s">
        <v>215</v>
      </c>
      <c r="E55" s="95"/>
    </row>
    <row r="56" spans="1:5" ht="25" x14ac:dyDescent="0.25">
      <c r="A56" s="96" t="s">
        <v>365</v>
      </c>
      <c r="B56" s="96" t="s">
        <v>536</v>
      </c>
      <c r="C56" s="97" t="s">
        <v>537</v>
      </c>
      <c r="D56" s="95" t="s">
        <v>215</v>
      </c>
      <c r="E56" s="95"/>
    </row>
    <row r="57" spans="1:5" ht="25" x14ac:dyDescent="0.25">
      <c r="A57" s="96" t="s">
        <v>365</v>
      </c>
      <c r="B57" s="96" t="s">
        <v>538</v>
      </c>
      <c r="C57" s="97" t="s">
        <v>539</v>
      </c>
      <c r="D57" s="95" t="s">
        <v>215</v>
      </c>
      <c r="E57" s="95"/>
    </row>
    <row r="58" spans="1:5" ht="25" x14ac:dyDescent="0.25">
      <c r="A58" s="96" t="s">
        <v>365</v>
      </c>
      <c r="B58" s="96" t="s">
        <v>540</v>
      </c>
      <c r="C58" s="97" t="s">
        <v>541</v>
      </c>
      <c r="D58" s="95" t="s">
        <v>215</v>
      </c>
      <c r="E58" s="95"/>
    </row>
    <row r="59" spans="1:5" x14ac:dyDescent="0.25">
      <c r="A59" s="96" t="s">
        <v>542</v>
      </c>
      <c r="B59" s="86" t="s">
        <v>543</v>
      </c>
      <c r="C59" s="94" t="s">
        <v>544</v>
      </c>
      <c r="D59" s="95" t="s">
        <v>215</v>
      </c>
      <c r="E59" s="95"/>
    </row>
    <row r="60" spans="1:5" x14ac:dyDescent="0.25">
      <c r="A60" s="96" t="s">
        <v>545</v>
      </c>
      <c r="B60" s="86" t="s">
        <v>546</v>
      </c>
      <c r="C60" s="94" t="s">
        <v>547</v>
      </c>
      <c r="D60" s="95" t="s">
        <v>215</v>
      </c>
      <c r="E60" s="95"/>
    </row>
    <row r="61" spans="1:5" ht="20.149999999999999" customHeight="1" x14ac:dyDescent="0.3">
      <c r="A61" s="112"/>
      <c r="B61" s="112"/>
      <c r="C61" s="112"/>
      <c r="D61" s="112"/>
      <c r="E61" s="112"/>
    </row>
  </sheetData>
  <sheetProtection selectLockedCells="1"/>
  <mergeCells count="16">
    <mergeCell ref="A1:E1"/>
    <mergeCell ref="B3:E3"/>
    <mergeCell ref="A10:E10"/>
    <mergeCell ref="A2:E2"/>
    <mergeCell ref="B11:E11"/>
    <mergeCell ref="A20:E20"/>
    <mergeCell ref="B21:E21"/>
    <mergeCell ref="A29:E29"/>
    <mergeCell ref="B30:E30"/>
    <mergeCell ref="A35:E35"/>
    <mergeCell ref="A61:E61"/>
    <mergeCell ref="B36:E36"/>
    <mergeCell ref="A43:E43"/>
    <mergeCell ref="B44:E44"/>
    <mergeCell ref="A50:E50"/>
    <mergeCell ref="B51:E51"/>
  </mergeCells>
  <hyperlinks>
    <hyperlink ref="C13" r:id="rId1" xr:uid="{BC2734F0-1F25-4E19-BA48-D8C1550D45FC}"/>
    <hyperlink ref="C14" r:id="rId2" xr:uid="{273B666E-404C-4BCA-AC84-553DBB58E700}"/>
    <hyperlink ref="C15" r:id="rId3" xr:uid="{DFFC37F2-B2B6-4DF2-A271-52A620193148}"/>
    <hyperlink ref="C16" r:id="rId4" xr:uid="{AD61B1E1-2E93-4CB3-8490-D8AC8319EACB}"/>
    <hyperlink ref="C17" r:id="rId5" xr:uid="{A08A8F32-8908-4883-8F9A-69C1415A4CB2}"/>
    <hyperlink ref="C18" r:id="rId6" xr:uid="{D559E521-AEB5-4C7E-AC6E-458AD7D9AE33}"/>
    <hyperlink ref="C19" r:id="rId7" xr:uid="{528E254C-D57D-4FDA-B22D-5253B0127349}"/>
    <hyperlink ref="C23" r:id="rId8" xr:uid="{111DCCA3-356F-4B85-8668-D399B277D23D}"/>
    <hyperlink ref="C24" r:id="rId9" xr:uid="{26996B8D-DE84-4891-AACC-9F1C47B29CE4}"/>
    <hyperlink ref="C25" r:id="rId10" xr:uid="{3305641F-15C2-4786-8CFC-96E72DAE6C32}"/>
    <hyperlink ref="C26" r:id="rId11" xr:uid="{3C35F0DD-069E-4FD9-9A48-024328B3B273}"/>
    <hyperlink ref="C27" r:id="rId12" xr:uid="{7E7C9385-8264-414B-A002-D0B5D364CF83}"/>
    <hyperlink ref="C28" r:id="rId13" xr:uid="{6638148A-1321-4718-B894-31BDDDE89D25}"/>
    <hyperlink ref="C34" r:id="rId14" xr:uid="{5C328EEF-A046-43F3-88D7-65A666D94013}"/>
    <hyperlink ref="C32" r:id="rId15" xr:uid="{40A425DA-E869-4D34-995F-231680F46EC4}"/>
    <hyperlink ref="C33" r:id="rId16" xr:uid="{2641AEE1-6143-486F-8A84-25731258DFE1}"/>
    <hyperlink ref="C38" r:id="rId17" xr:uid="{9282202C-1870-49A5-BB4D-6937CADE5C55}"/>
    <hyperlink ref="C39" r:id="rId18" xr:uid="{7CA52D93-62AA-4BD0-85B0-A5E2A3C57A99}"/>
    <hyperlink ref="C41" r:id="rId19" xr:uid="{2F9F7D9E-01C0-4DB5-8468-EB143B8A6F5E}"/>
    <hyperlink ref="C42" r:id="rId20" xr:uid="{F3B7CBCC-3894-447C-8253-BA021173F717}"/>
    <hyperlink ref="C40" r:id="rId21" xr:uid="{6E5C6323-3865-4BC1-89C4-C44182977953}"/>
    <hyperlink ref="C46" r:id="rId22" xr:uid="{D1B6DC5D-2B5F-4290-B7DA-61C15D1B98B6}"/>
    <hyperlink ref="C47" r:id="rId23" xr:uid="{8C39C7EB-8BEC-4AFB-BA80-D3A62220910B}"/>
    <hyperlink ref="C48" r:id="rId24" xr:uid="{0A2A563B-FAEB-49E1-A491-3937E0F69BD2}"/>
    <hyperlink ref="C49" r:id="rId25" xr:uid="{5B41FFD5-BB46-4C0D-BD4B-74CB6B6C5BA6}"/>
    <hyperlink ref="C56" r:id="rId26" xr:uid="{4346DEF5-682B-4337-937A-294E541EFC36}"/>
    <hyperlink ref="C57" r:id="rId27" xr:uid="{D71D8854-BC84-46A4-941A-B34DDB7CACC5}"/>
    <hyperlink ref="C58" r:id="rId28" xr:uid="{1F7AF275-5EE6-4D62-912E-5FAB6CD7DDF0}"/>
    <hyperlink ref="C59" r:id="rId29" xr:uid="{1A7ACB0C-0290-4B73-95E1-D0E95C8438C3}"/>
    <hyperlink ref="C60" r:id="rId30" xr:uid="{12B3DC35-0FAE-4DFA-B496-E3EA2A7F0072}"/>
    <hyperlink ref="C55" r:id="rId31" xr:uid="{63C216CA-D7FB-4E8C-8733-F12A7ADEC760}"/>
    <hyperlink ref="C53" r:id="rId32" xr:uid="{207B46C8-1116-46F1-AC19-BC0DD4B5D587}"/>
    <hyperlink ref="C54" r:id="rId33" xr:uid="{0B6CCF40-533B-43CE-81E3-3078AD85ED64}"/>
    <hyperlink ref="C5" r:id="rId34" xr:uid="{9B5B0A65-25E7-4D2D-B5E0-23E7D261FC3D}"/>
    <hyperlink ref="C6" r:id="rId35" xr:uid="{2BCFA969-C5C9-4DA7-8E67-BC864B7B0B4F}"/>
    <hyperlink ref="C7" r:id="rId36" xr:uid="{16475723-3F76-45DE-89BE-53C4D52899DA}"/>
    <hyperlink ref="C9" r:id="rId37" xr:uid="{E0CA1604-A038-4FEC-BBF3-504EBCDD1464}"/>
  </hyperlinks>
  <printOptions horizontalCentered="1"/>
  <pageMargins left="0" right="0" top="0.5" bottom="0.5" header="0.5" footer="0.5"/>
  <pageSetup scale="86" orientation="landscape" horizontalDpi="96" verticalDpi="96" r:id="rId3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2"/>
  <sheetViews>
    <sheetView showGridLines="0" zoomScaleNormal="100" workbookViewId="0">
      <pane ySplit="4" topLeftCell="A21" activePane="bottomLeft" state="frozen"/>
      <selection pane="bottomLeft" activeCell="N16" sqref="N16:P16"/>
    </sheetView>
  </sheetViews>
  <sheetFormatPr defaultColWidth="9.1796875" defaultRowHeight="14" x14ac:dyDescent="0.3"/>
  <cols>
    <col min="1" max="3" width="6.7265625" style="1" customWidth="1"/>
    <col min="4" max="16" width="8.7265625" style="1" customWidth="1"/>
    <col min="17" max="16384" width="9.1796875" style="1"/>
  </cols>
  <sheetData>
    <row r="1" spans="1:17" ht="20.149999999999999" customHeight="1" x14ac:dyDescent="0.3">
      <c r="A1" s="144" t="str">
        <f>References!A1</f>
        <v>114-21 DISTRICT 1, DISTRICT 2, DISTRICT 6, DISTRICT 7 AND DISTRICT 8 GENERAL MAINTENANCE CONTRACT 09/08/2020</v>
      </c>
      <c r="B1" s="144"/>
      <c r="C1" s="144"/>
      <c r="D1" s="144"/>
      <c r="E1" s="144"/>
      <c r="F1" s="144"/>
      <c r="G1" s="144"/>
      <c r="H1" s="144"/>
      <c r="I1" s="144"/>
      <c r="J1" s="144"/>
      <c r="K1" s="144"/>
      <c r="L1" s="144"/>
      <c r="M1" s="144"/>
      <c r="N1" s="144"/>
      <c r="O1" s="144"/>
      <c r="P1" s="144"/>
    </row>
    <row r="2" spans="1:17" ht="20.149999999999999" customHeight="1" x14ac:dyDescent="0.3">
      <c r="A2" s="144" t="s">
        <v>111</v>
      </c>
      <c r="B2" s="144"/>
      <c r="C2" s="144"/>
      <c r="D2" s="144"/>
      <c r="E2" s="144"/>
      <c r="F2" s="144"/>
      <c r="G2" s="144"/>
      <c r="H2" s="144"/>
      <c r="I2" s="144"/>
      <c r="J2" s="144"/>
      <c r="K2" s="144"/>
      <c r="L2" s="144"/>
      <c r="M2" s="144"/>
      <c r="N2" s="144"/>
      <c r="O2" s="144"/>
      <c r="P2" s="144"/>
    </row>
    <row r="3" spans="1:17" ht="20.149999999999999" customHeight="1" x14ac:dyDescent="0.3">
      <c r="A3" s="144" t="s">
        <v>27</v>
      </c>
      <c r="B3" s="144"/>
      <c r="C3" s="144"/>
      <c r="D3" s="144"/>
      <c r="E3" s="144"/>
      <c r="F3" s="144"/>
      <c r="G3" s="144"/>
      <c r="H3" s="144"/>
      <c r="I3" s="144"/>
      <c r="J3" s="144"/>
      <c r="K3" s="144"/>
      <c r="L3" s="144"/>
      <c r="M3" s="144"/>
      <c r="N3" s="144"/>
      <c r="O3" s="144"/>
      <c r="P3" s="144"/>
    </row>
    <row r="4" spans="1:17" ht="20.149999999999999" customHeight="1" x14ac:dyDescent="0.3">
      <c r="A4" s="144" t="s">
        <v>28</v>
      </c>
      <c r="B4" s="144"/>
      <c r="C4" s="144"/>
      <c r="D4" s="144"/>
      <c r="E4" s="144"/>
      <c r="F4" s="144"/>
      <c r="G4" s="144"/>
      <c r="H4" s="144"/>
      <c r="I4" s="144"/>
      <c r="J4" s="144"/>
      <c r="K4" s="144"/>
      <c r="L4" s="144"/>
      <c r="M4" s="144"/>
      <c r="N4" s="144"/>
      <c r="O4" s="144"/>
      <c r="P4" s="144"/>
    </row>
    <row r="5" spans="1:17" ht="19.5" customHeight="1" x14ac:dyDescent="0.3">
      <c r="A5" s="138" t="s">
        <v>0</v>
      </c>
      <c r="B5" s="138"/>
      <c r="C5" s="138"/>
      <c r="D5" s="139" t="str">
        <f>References!B25</f>
        <v>Midwest Contracting</v>
      </c>
      <c r="E5" s="139"/>
      <c r="F5" s="139"/>
      <c r="G5" s="139"/>
      <c r="H5" s="139"/>
      <c r="I5" s="139"/>
      <c r="J5" s="139"/>
      <c r="K5" s="139"/>
      <c r="L5" s="139"/>
      <c r="M5" s="139"/>
      <c r="N5" s="139"/>
      <c r="O5" s="139"/>
      <c r="P5" s="139"/>
      <c r="Q5" s="18"/>
    </row>
    <row r="6" spans="1:17" ht="84" customHeight="1" x14ac:dyDescent="0.3">
      <c r="A6" s="132" t="s">
        <v>17</v>
      </c>
      <c r="B6" s="132"/>
      <c r="C6" s="132"/>
      <c r="D6" s="21" t="s">
        <v>18</v>
      </c>
      <c r="E6" s="21" t="s">
        <v>19</v>
      </c>
      <c r="F6" s="21" t="s">
        <v>7</v>
      </c>
      <c r="G6" s="21" t="s">
        <v>9</v>
      </c>
      <c r="H6" s="21" t="s">
        <v>10</v>
      </c>
      <c r="I6" s="21" t="s">
        <v>8</v>
      </c>
      <c r="J6" s="21" t="s">
        <v>13</v>
      </c>
      <c r="K6" s="21" t="s">
        <v>14</v>
      </c>
      <c r="L6" s="21" t="s">
        <v>15</v>
      </c>
      <c r="M6" s="21" t="s">
        <v>16</v>
      </c>
      <c r="N6" s="21" t="s">
        <v>20</v>
      </c>
      <c r="O6" s="21" t="s">
        <v>12</v>
      </c>
      <c r="P6" s="21" t="s">
        <v>11</v>
      </c>
      <c r="Q6" s="2"/>
    </row>
    <row r="7" spans="1:17" s="4" customFormat="1" ht="15" customHeight="1" x14ac:dyDescent="0.25">
      <c r="A7" s="133" t="s">
        <v>21</v>
      </c>
      <c r="B7" s="133"/>
      <c r="C7" s="133"/>
      <c r="D7" s="22">
        <v>1</v>
      </c>
      <c r="E7" s="22">
        <v>2</v>
      </c>
      <c r="F7" s="22">
        <v>3</v>
      </c>
      <c r="G7" s="22">
        <v>4</v>
      </c>
      <c r="H7" s="22">
        <v>5</v>
      </c>
      <c r="I7" s="22">
        <v>6</v>
      </c>
      <c r="J7" s="22">
        <v>7</v>
      </c>
      <c r="K7" s="22">
        <v>8</v>
      </c>
      <c r="L7" s="22">
        <v>9</v>
      </c>
      <c r="M7" s="22">
        <v>10</v>
      </c>
      <c r="N7" s="22">
        <v>11</v>
      </c>
      <c r="O7" s="22">
        <v>12</v>
      </c>
      <c r="P7" s="22">
        <v>13</v>
      </c>
      <c r="Q7" s="3"/>
    </row>
    <row r="8" spans="1:17" ht="25" customHeight="1" x14ac:dyDescent="0.3">
      <c r="A8" s="140" t="s">
        <v>74</v>
      </c>
      <c r="B8" s="140"/>
      <c r="C8" s="140"/>
      <c r="D8" s="83">
        <v>68</v>
      </c>
      <c r="E8" s="83">
        <v>100</v>
      </c>
      <c r="F8" s="83">
        <v>90</v>
      </c>
      <c r="G8" s="83">
        <v>100</v>
      </c>
      <c r="H8" s="83">
        <v>66</v>
      </c>
      <c r="I8" s="83">
        <v>68</v>
      </c>
      <c r="J8" s="83">
        <v>70</v>
      </c>
      <c r="K8" s="83">
        <v>68</v>
      </c>
      <c r="L8" s="83">
        <v>62</v>
      </c>
      <c r="M8" s="83">
        <v>69</v>
      </c>
      <c r="N8" s="83">
        <v>70</v>
      </c>
      <c r="O8" s="83">
        <v>75</v>
      </c>
      <c r="P8" s="83">
        <v>75</v>
      </c>
    </row>
    <row r="9" spans="1:17" ht="25" customHeight="1" x14ac:dyDescent="0.3">
      <c r="A9" s="140" t="s">
        <v>75</v>
      </c>
      <c r="B9" s="140"/>
      <c r="C9" s="140"/>
      <c r="D9" s="83">
        <v>68</v>
      </c>
      <c r="E9" s="83">
        <v>100</v>
      </c>
      <c r="F9" s="83">
        <v>90</v>
      </c>
      <c r="G9" s="83">
        <v>100</v>
      </c>
      <c r="H9" s="83">
        <v>66</v>
      </c>
      <c r="I9" s="83">
        <v>68</v>
      </c>
      <c r="J9" s="83">
        <v>70</v>
      </c>
      <c r="K9" s="83">
        <v>68</v>
      </c>
      <c r="L9" s="83">
        <v>62</v>
      </c>
      <c r="M9" s="83">
        <v>69</v>
      </c>
      <c r="N9" s="83">
        <v>70</v>
      </c>
      <c r="O9" s="83">
        <v>75</v>
      </c>
      <c r="P9" s="83">
        <v>75</v>
      </c>
    </row>
    <row r="10" spans="1:17" ht="25" customHeight="1" x14ac:dyDescent="0.3">
      <c r="A10" s="140" t="s">
        <v>76</v>
      </c>
      <c r="B10" s="140"/>
      <c r="C10" s="140"/>
      <c r="D10" s="83">
        <v>68</v>
      </c>
      <c r="E10" s="83">
        <v>100</v>
      </c>
      <c r="F10" s="83">
        <v>90</v>
      </c>
      <c r="G10" s="83">
        <v>100</v>
      </c>
      <c r="H10" s="83">
        <v>66</v>
      </c>
      <c r="I10" s="83">
        <v>68</v>
      </c>
      <c r="J10" s="83">
        <v>70</v>
      </c>
      <c r="K10" s="83">
        <v>68</v>
      </c>
      <c r="L10" s="83">
        <v>62</v>
      </c>
      <c r="M10" s="83">
        <v>69</v>
      </c>
      <c r="N10" s="83">
        <v>70</v>
      </c>
      <c r="O10" s="83">
        <v>75</v>
      </c>
      <c r="P10" s="83">
        <v>75</v>
      </c>
    </row>
    <row r="11" spans="1:17" ht="25" customHeight="1" x14ac:dyDescent="0.3">
      <c r="A11" s="140" t="s">
        <v>77</v>
      </c>
      <c r="B11" s="140"/>
      <c r="C11" s="140"/>
      <c r="D11" s="83">
        <v>68</v>
      </c>
      <c r="E11" s="83">
        <v>100</v>
      </c>
      <c r="F11" s="83">
        <v>90</v>
      </c>
      <c r="G11" s="83">
        <v>100</v>
      </c>
      <c r="H11" s="83">
        <v>66</v>
      </c>
      <c r="I11" s="83">
        <v>68</v>
      </c>
      <c r="J11" s="83">
        <v>70</v>
      </c>
      <c r="K11" s="83">
        <v>68</v>
      </c>
      <c r="L11" s="83">
        <v>62</v>
      </c>
      <c r="M11" s="83">
        <v>69</v>
      </c>
      <c r="N11" s="83">
        <v>70</v>
      </c>
      <c r="O11" s="83">
        <v>75</v>
      </c>
      <c r="P11" s="83">
        <v>75</v>
      </c>
    </row>
    <row r="12" spans="1:17" ht="25" customHeight="1" x14ac:dyDescent="0.3">
      <c r="A12" s="140" t="s">
        <v>78</v>
      </c>
      <c r="B12" s="140"/>
      <c r="C12" s="140"/>
      <c r="D12" s="83">
        <v>68</v>
      </c>
      <c r="E12" s="83">
        <v>100</v>
      </c>
      <c r="F12" s="83">
        <v>90</v>
      </c>
      <c r="G12" s="83">
        <v>100</v>
      </c>
      <c r="H12" s="83">
        <v>66</v>
      </c>
      <c r="I12" s="83">
        <v>68</v>
      </c>
      <c r="J12" s="83">
        <v>70</v>
      </c>
      <c r="K12" s="83">
        <v>68</v>
      </c>
      <c r="L12" s="83">
        <v>62</v>
      </c>
      <c r="M12" s="83">
        <v>69</v>
      </c>
      <c r="N12" s="83">
        <v>70</v>
      </c>
      <c r="O12" s="83">
        <v>75</v>
      </c>
      <c r="P12" s="83">
        <v>75</v>
      </c>
    </row>
    <row r="13" spans="1:17" ht="25" customHeight="1" x14ac:dyDescent="0.3">
      <c r="A13" s="140" t="s">
        <v>79</v>
      </c>
      <c r="B13" s="140"/>
      <c r="C13" s="140"/>
      <c r="D13" s="83">
        <v>68</v>
      </c>
      <c r="E13" s="83">
        <v>100</v>
      </c>
      <c r="F13" s="83">
        <v>90</v>
      </c>
      <c r="G13" s="83">
        <v>100</v>
      </c>
      <c r="H13" s="83">
        <v>66</v>
      </c>
      <c r="I13" s="83">
        <v>68</v>
      </c>
      <c r="J13" s="83">
        <v>70</v>
      </c>
      <c r="K13" s="83">
        <v>68</v>
      </c>
      <c r="L13" s="83">
        <v>62</v>
      </c>
      <c r="M13" s="83">
        <v>69</v>
      </c>
      <c r="N13" s="83">
        <v>70</v>
      </c>
      <c r="O13" s="83">
        <v>75</v>
      </c>
      <c r="P13" s="83">
        <v>75</v>
      </c>
    </row>
    <row r="14" spans="1:17" ht="25" customHeight="1" x14ac:dyDescent="0.3">
      <c r="A14" s="140" t="s">
        <v>80</v>
      </c>
      <c r="B14" s="140"/>
      <c r="C14" s="140"/>
      <c r="D14" s="83">
        <v>68</v>
      </c>
      <c r="E14" s="83">
        <v>100</v>
      </c>
      <c r="F14" s="83">
        <v>90</v>
      </c>
      <c r="G14" s="83">
        <v>100</v>
      </c>
      <c r="H14" s="83">
        <v>66</v>
      </c>
      <c r="I14" s="83">
        <v>68</v>
      </c>
      <c r="J14" s="83">
        <v>70</v>
      </c>
      <c r="K14" s="83">
        <v>68</v>
      </c>
      <c r="L14" s="83">
        <v>62</v>
      </c>
      <c r="M14" s="83">
        <v>69</v>
      </c>
      <c r="N14" s="83">
        <v>70</v>
      </c>
      <c r="O14" s="83">
        <v>75</v>
      </c>
      <c r="P14" s="83">
        <v>75</v>
      </c>
    </row>
    <row r="15" spans="1:17" ht="25" customHeight="1" x14ac:dyDescent="0.3">
      <c r="A15" s="140" t="s">
        <v>81</v>
      </c>
      <c r="B15" s="140"/>
      <c r="C15" s="140"/>
      <c r="D15" s="83">
        <v>68</v>
      </c>
      <c r="E15" s="83">
        <v>100</v>
      </c>
      <c r="F15" s="83">
        <v>90</v>
      </c>
      <c r="G15" s="83">
        <v>100</v>
      </c>
      <c r="H15" s="83">
        <v>66</v>
      </c>
      <c r="I15" s="83">
        <v>68</v>
      </c>
      <c r="J15" s="83">
        <v>70</v>
      </c>
      <c r="K15" s="83">
        <v>68</v>
      </c>
      <c r="L15" s="83">
        <v>62</v>
      </c>
      <c r="M15" s="83">
        <v>69</v>
      </c>
      <c r="N15" s="83">
        <v>70</v>
      </c>
      <c r="O15" s="83">
        <v>75</v>
      </c>
      <c r="P15" s="83">
        <v>75</v>
      </c>
    </row>
    <row r="16" spans="1:17" ht="45" customHeight="1" x14ac:dyDescent="0.3">
      <c r="A16" s="134" t="s">
        <v>39</v>
      </c>
      <c r="B16" s="135"/>
      <c r="C16" s="135"/>
      <c r="D16" s="135"/>
      <c r="E16" s="135"/>
      <c r="F16" s="135"/>
      <c r="G16" s="135"/>
      <c r="H16" s="135"/>
      <c r="I16" s="135"/>
      <c r="J16" s="141"/>
      <c r="K16" s="15" t="s">
        <v>36</v>
      </c>
      <c r="L16" s="142" t="s">
        <v>38</v>
      </c>
      <c r="M16" s="143"/>
      <c r="N16" s="137">
        <v>0.55000000000000004</v>
      </c>
      <c r="O16" s="137"/>
      <c r="P16" s="137"/>
    </row>
    <row r="17" spans="1:17" s="5" customFormat="1" ht="45" customHeight="1" x14ac:dyDescent="0.3">
      <c r="A17" s="134" t="s">
        <v>22</v>
      </c>
      <c r="B17" s="135"/>
      <c r="C17" s="135"/>
      <c r="D17" s="135"/>
      <c r="E17" s="135"/>
      <c r="F17" s="135"/>
      <c r="G17" s="135"/>
      <c r="H17" s="135"/>
      <c r="I17" s="135"/>
      <c r="J17" s="135"/>
      <c r="K17" s="16" t="s">
        <v>37</v>
      </c>
      <c r="L17" s="136" t="s">
        <v>23</v>
      </c>
      <c r="M17" s="136"/>
      <c r="N17" s="137">
        <v>0.13</v>
      </c>
      <c r="O17" s="137"/>
      <c r="P17" s="137"/>
    </row>
    <row r="18" spans="1:17" ht="15" customHeight="1" x14ac:dyDescent="0.3">
      <c r="A18" s="125"/>
      <c r="B18" s="125"/>
      <c r="C18" s="125"/>
      <c r="D18" s="125"/>
      <c r="E18" s="125"/>
      <c r="F18" s="125"/>
      <c r="G18" s="125"/>
      <c r="H18" s="125"/>
      <c r="I18" s="125"/>
      <c r="J18" s="125"/>
      <c r="K18" s="125"/>
      <c r="L18" s="125"/>
      <c r="M18" s="125"/>
      <c r="N18" s="125"/>
      <c r="O18" s="125"/>
      <c r="P18" s="125"/>
    </row>
    <row r="19" spans="1:17" ht="19.5" customHeight="1" x14ac:dyDescent="0.3">
      <c r="A19" s="138" t="s">
        <v>0</v>
      </c>
      <c r="B19" s="138"/>
      <c r="C19" s="138"/>
      <c r="D19" s="139" t="str">
        <f>References!B53</f>
        <v>Weigandt Development, LTD.</v>
      </c>
      <c r="E19" s="139"/>
      <c r="F19" s="139"/>
      <c r="G19" s="139"/>
      <c r="H19" s="139"/>
      <c r="I19" s="139"/>
      <c r="J19" s="139"/>
      <c r="K19" s="139"/>
      <c r="L19" s="139"/>
      <c r="M19" s="139"/>
      <c r="N19" s="139"/>
      <c r="O19" s="139"/>
      <c r="P19" s="139"/>
      <c r="Q19" s="18"/>
    </row>
    <row r="20" spans="1:17" ht="84" customHeight="1" x14ac:dyDescent="0.3">
      <c r="A20" s="132" t="s">
        <v>17</v>
      </c>
      <c r="B20" s="132"/>
      <c r="C20" s="132"/>
      <c r="D20" s="21" t="s">
        <v>18</v>
      </c>
      <c r="E20" s="21" t="s">
        <v>19</v>
      </c>
      <c r="F20" s="21" t="s">
        <v>7</v>
      </c>
      <c r="G20" s="21" t="s">
        <v>9</v>
      </c>
      <c r="H20" s="21" t="s">
        <v>10</v>
      </c>
      <c r="I20" s="21" t="s">
        <v>8</v>
      </c>
      <c r="J20" s="21" t="s">
        <v>13</v>
      </c>
      <c r="K20" s="21" t="s">
        <v>14</v>
      </c>
      <c r="L20" s="21" t="s">
        <v>15</v>
      </c>
      <c r="M20" s="21" t="s">
        <v>16</v>
      </c>
      <c r="N20" s="21" t="s">
        <v>20</v>
      </c>
      <c r="O20" s="21" t="s">
        <v>12</v>
      </c>
      <c r="P20" s="21" t="s">
        <v>11</v>
      </c>
      <c r="Q20" s="2"/>
    </row>
    <row r="21" spans="1:17" s="4" customFormat="1" ht="15" customHeight="1" x14ac:dyDescent="0.25">
      <c r="A21" s="133" t="s">
        <v>21</v>
      </c>
      <c r="B21" s="133"/>
      <c r="C21" s="133"/>
      <c r="D21" s="22">
        <v>1</v>
      </c>
      <c r="E21" s="22">
        <v>2</v>
      </c>
      <c r="F21" s="22">
        <v>3</v>
      </c>
      <c r="G21" s="22">
        <v>4</v>
      </c>
      <c r="H21" s="22">
        <v>5</v>
      </c>
      <c r="I21" s="22">
        <v>6</v>
      </c>
      <c r="J21" s="22">
        <v>7</v>
      </c>
      <c r="K21" s="22">
        <v>8</v>
      </c>
      <c r="L21" s="22">
        <v>9</v>
      </c>
      <c r="M21" s="22">
        <v>10</v>
      </c>
      <c r="N21" s="22">
        <v>11</v>
      </c>
      <c r="O21" s="22">
        <v>12</v>
      </c>
      <c r="P21" s="22">
        <v>13</v>
      </c>
      <c r="Q21" s="3"/>
    </row>
    <row r="22" spans="1:17" ht="25" customHeight="1" x14ac:dyDescent="0.3">
      <c r="A22" s="131" t="s">
        <v>74</v>
      </c>
      <c r="B22" s="131"/>
      <c r="C22" s="131"/>
      <c r="D22" s="101">
        <v>68</v>
      </c>
      <c r="E22" s="101">
        <v>74</v>
      </c>
      <c r="F22" s="101">
        <v>62</v>
      </c>
      <c r="G22" s="101">
        <v>85</v>
      </c>
      <c r="H22" s="101">
        <v>68</v>
      </c>
      <c r="I22" s="101">
        <v>68</v>
      </c>
      <c r="J22" s="101">
        <v>68</v>
      </c>
      <c r="K22" s="101">
        <v>68</v>
      </c>
      <c r="L22" s="101">
        <v>58</v>
      </c>
      <c r="M22" s="101">
        <v>68</v>
      </c>
      <c r="N22" s="101">
        <v>68</v>
      </c>
      <c r="O22" s="101">
        <v>68</v>
      </c>
      <c r="P22" s="101">
        <v>68</v>
      </c>
    </row>
    <row r="23" spans="1:17" ht="25" customHeight="1" x14ac:dyDescent="0.3">
      <c r="A23" s="131" t="s">
        <v>75</v>
      </c>
      <c r="B23" s="131"/>
      <c r="C23" s="131"/>
      <c r="D23" s="101">
        <v>73</v>
      </c>
      <c r="E23" s="101">
        <v>74</v>
      </c>
      <c r="F23" s="101">
        <v>62</v>
      </c>
      <c r="G23" s="101">
        <v>88</v>
      </c>
      <c r="H23" s="101">
        <v>73</v>
      </c>
      <c r="I23" s="101">
        <v>73</v>
      </c>
      <c r="J23" s="101">
        <v>73</v>
      </c>
      <c r="K23" s="101">
        <v>73</v>
      </c>
      <c r="L23" s="101">
        <v>63</v>
      </c>
      <c r="M23" s="101">
        <v>73</v>
      </c>
      <c r="N23" s="101">
        <v>73</v>
      </c>
      <c r="O23" s="101">
        <v>73</v>
      </c>
      <c r="P23" s="101">
        <v>73</v>
      </c>
    </row>
    <row r="24" spans="1:17" ht="25" customHeight="1" x14ac:dyDescent="0.3">
      <c r="A24" s="131" t="s">
        <v>76</v>
      </c>
      <c r="B24" s="131"/>
      <c r="C24" s="131"/>
      <c r="D24" s="101">
        <v>73</v>
      </c>
      <c r="E24" s="101">
        <v>74</v>
      </c>
      <c r="F24" s="101">
        <v>62</v>
      </c>
      <c r="G24" s="101">
        <v>88</v>
      </c>
      <c r="H24" s="101">
        <v>73</v>
      </c>
      <c r="I24" s="101">
        <v>73</v>
      </c>
      <c r="J24" s="101">
        <v>73</v>
      </c>
      <c r="K24" s="101">
        <v>73</v>
      </c>
      <c r="L24" s="101">
        <v>63</v>
      </c>
      <c r="M24" s="101">
        <v>73</v>
      </c>
      <c r="N24" s="101">
        <v>73</v>
      </c>
      <c r="O24" s="101">
        <v>73</v>
      </c>
      <c r="P24" s="101">
        <v>73</v>
      </c>
    </row>
    <row r="25" spans="1:17" ht="25" customHeight="1" x14ac:dyDescent="0.3">
      <c r="A25" s="131" t="s">
        <v>77</v>
      </c>
      <c r="B25" s="131"/>
      <c r="C25" s="131"/>
      <c r="D25" s="101">
        <v>73</v>
      </c>
      <c r="E25" s="101">
        <v>74</v>
      </c>
      <c r="F25" s="101">
        <v>62</v>
      </c>
      <c r="G25" s="101">
        <v>88</v>
      </c>
      <c r="H25" s="101">
        <v>73</v>
      </c>
      <c r="I25" s="101">
        <v>73</v>
      </c>
      <c r="J25" s="101">
        <v>73</v>
      </c>
      <c r="K25" s="101">
        <v>73</v>
      </c>
      <c r="L25" s="101">
        <v>63</v>
      </c>
      <c r="M25" s="101">
        <v>73</v>
      </c>
      <c r="N25" s="101">
        <v>73</v>
      </c>
      <c r="O25" s="101">
        <v>73</v>
      </c>
      <c r="P25" s="101">
        <v>73</v>
      </c>
    </row>
    <row r="26" spans="1:17" ht="25" customHeight="1" x14ac:dyDescent="0.3">
      <c r="A26" s="131" t="s">
        <v>78</v>
      </c>
      <c r="B26" s="131"/>
      <c r="C26" s="131"/>
      <c r="D26" s="101">
        <v>73</v>
      </c>
      <c r="E26" s="101">
        <v>74</v>
      </c>
      <c r="F26" s="101">
        <v>62</v>
      </c>
      <c r="G26" s="101">
        <v>88</v>
      </c>
      <c r="H26" s="101">
        <v>73</v>
      </c>
      <c r="I26" s="101">
        <v>73</v>
      </c>
      <c r="J26" s="101">
        <v>73</v>
      </c>
      <c r="K26" s="101">
        <v>73</v>
      </c>
      <c r="L26" s="101">
        <v>63</v>
      </c>
      <c r="M26" s="101">
        <v>73</v>
      </c>
      <c r="N26" s="101">
        <v>73</v>
      </c>
      <c r="O26" s="101">
        <v>73</v>
      </c>
      <c r="P26" s="101">
        <v>73</v>
      </c>
    </row>
    <row r="27" spans="1:17" ht="25" customHeight="1" x14ac:dyDescent="0.3">
      <c r="A27" s="131" t="s">
        <v>79</v>
      </c>
      <c r="B27" s="131"/>
      <c r="C27" s="131"/>
      <c r="D27" s="101">
        <v>73</v>
      </c>
      <c r="E27" s="101">
        <v>74</v>
      </c>
      <c r="F27" s="101">
        <v>62</v>
      </c>
      <c r="G27" s="101">
        <v>88</v>
      </c>
      <c r="H27" s="101">
        <v>73</v>
      </c>
      <c r="I27" s="101">
        <v>73</v>
      </c>
      <c r="J27" s="101">
        <v>73</v>
      </c>
      <c r="K27" s="101">
        <v>73</v>
      </c>
      <c r="L27" s="101">
        <v>63</v>
      </c>
      <c r="M27" s="101">
        <v>73</v>
      </c>
      <c r="N27" s="101">
        <v>73</v>
      </c>
      <c r="O27" s="101">
        <v>73</v>
      </c>
      <c r="P27" s="101">
        <v>73</v>
      </c>
    </row>
    <row r="28" spans="1:17" ht="25" customHeight="1" x14ac:dyDescent="0.3">
      <c r="A28" s="131" t="s">
        <v>80</v>
      </c>
      <c r="B28" s="131"/>
      <c r="C28" s="131"/>
      <c r="D28" s="101">
        <v>73</v>
      </c>
      <c r="E28" s="101">
        <v>74</v>
      </c>
      <c r="F28" s="101">
        <v>62</v>
      </c>
      <c r="G28" s="101">
        <v>88</v>
      </c>
      <c r="H28" s="101">
        <v>73</v>
      </c>
      <c r="I28" s="101">
        <v>73</v>
      </c>
      <c r="J28" s="101">
        <v>73</v>
      </c>
      <c r="K28" s="101">
        <v>73</v>
      </c>
      <c r="L28" s="101">
        <v>63</v>
      </c>
      <c r="M28" s="101">
        <v>73</v>
      </c>
      <c r="N28" s="101">
        <v>73</v>
      </c>
      <c r="O28" s="101">
        <v>73</v>
      </c>
      <c r="P28" s="101">
        <v>73</v>
      </c>
    </row>
    <row r="29" spans="1:17" ht="25" customHeight="1" x14ac:dyDescent="0.3">
      <c r="A29" s="131" t="s">
        <v>81</v>
      </c>
      <c r="B29" s="131"/>
      <c r="C29" s="131"/>
      <c r="D29" s="101">
        <v>73</v>
      </c>
      <c r="E29" s="101">
        <v>74</v>
      </c>
      <c r="F29" s="101">
        <v>62</v>
      </c>
      <c r="G29" s="101">
        <v>88</v>
      </c>
      <c r="H29" s="101">
        <v>73</v>
      </c>
      <c r="I29" s="101">
        <v>73</v>
      </c>
      <c r="J29" s="101">
        <v>73</v>
      </c>
      <c r="K29" s="101">
        <v>73</v>
      </c>
      <c r="L29" s="101">
        <v>63</v>
      </c>
      <c r="M29" s="101">
        <v>73</v>
      </c>
      <c r="N29" s="101">
        <v>73</v>
      </c>
      <c r="O29" s="101">
        <v>73</v>
      </c>
      <c r="P29" s="101">
        <v>73</v>
      </c>
    </row>
    <row r="30" spans="1:17" ht="45" customHeight="1" x14ac:dyDescent="0.3">
      <c r="A30" s="126" t="s">
        <v>39</v>
      </c>
      <c r="B30" s="126"/>
      <c r="C30" s="126"/>
      <c r="D30" s="126"/>
      <c r="E30" s="126"/>
      <c r="F30" s="126"/>
      <c r="G30" s="126"/>
      <c r="H30" s="126"/>
      <c r="I30" s="126"/>
      <c r="J30" s="126"/>
      <c r="K30" s="99" t="s">
        <v>36</v>
      </c>
      <c r="L30" s="127" t="s">
        <v>38</v>
      </c>
      <c r="M30" s="127"/>
      <c r="N30" s="128">
        <v>0.2</v>
      </c>
      <c r="O30" s="128"/>
      <c r="P30" s="128"/>
    </row>
    <row r="31" spans="1:17" s="5" customFormat="1" ht="45" customHeight="1" x14ac:dyDescent="0.3">
      <c r="A31" s="129" t="s">
        <v>22</v>
      </c>
      <c r="B31" s="129"/>
      <c r="C31" s="129"/>
      <c r="D31" s="129"/>
      <c r="E31" s="129"/>
      <c r="F31" s="129"/>
      <c r="G31" s="129"/>
      <c r="H31" s="129"/>
      <c r="I31" s="129"/>
      <c r="J31" s="129"/>
      <c r="K31" s="100" t="s">
        <v>37</v>
      </c>
      <c r="L31" s="130" t="s">
        <v>23</v>
      </c>
      <c r="M31" s="130"/>
      <c r="N31" s="128">
        <v>0.15</v>
      </c>
      <c r="O31" s="128"/>
      <c r="P31" s="128"/>
    </row>
    <row r="32" spans="1:17" ht="15" customHeight="1" x14ac:dyDescent="0.3">
      <c r="A32" s="125"/>
      <c r="B32" s="125"/>
      <c r="C32" s="125"/>
      <c r="D32" s="125"/>
      <c r="E32" s="125"/>
      <c r="F32" s="125"/>
      <c r="G32" s="125"/>
      <c r="H32" s="125"/>
      <c r="I32" s="125"/>
      <c r="J32" s="125"/>
      <c r="K32" s="125"/>
      <c r="L32" s="125"/>
      <c r="M32" s="125"/>
      <c r="N32" s="125"/>
      <c r="O32" s="125"/>
      <c r="P32" s="125"/>
    </row>
  </sheetData>
  <sheetProtection selectLockedCells="1"/>
  <mergeCells count="42">
    <mergeCell ref="A1:P1"/>
    <mergeCell ref="A2:P2"/>
    <mergeCell ref="A3:P3"/>
    <mergeCell ref="A4:P4"/>
    <mergeCell ref="A5:C5"/>
    <mergeCell ref="D5:P5"/>
    <mergeCell ref="A6:C6"/>
    <mergeCell ref="A7:C7"/>
    <mergeCell ref="A8:C8"/>
    <mergeCell ref="A9:C9"/>
    <mergeCell ref="A10:C10"/>
    <mergeCell ref="A11:C11"/>
    <mergeCell ref="A12:C12"/>
    <mergeCell ref="A13:C13"/>
    <mergeCell ref="A14:C14"/>
    <mergeCell ref="A15:C15"/>
    <mergeCell ref="A16:J16"/>
    <mergeCell ref="L16:M16"/>
    <mergeCell ref="N16:P16"/>
    <mergeCell ref="A17:J17"/>
    <mergeCell ref="L17:M17"/>
    <mergeCell ref="N17:P17"/>
    <mergeCell ref="A18:P18"/>
    <mergeCell ref="A19:C19"/>
    <mergeCell ref="D19:P19"/>
    <mergeCell ref="A20:C20"/>
    <mergeCell ref="A21:C21"/>
    <mergeCell ref="A22:C22"/>
    <mergeCell ref="A23:C23"/>
    <mergeCell ref="A24:C24"/>
    <mergeCell ref="A25:C25"/>
    <mergeCell ref="A26:C26"/>
    <mergeCell ref="A27:C27"/>
    <mergeCell ref="A28:C28"/>
    <mergeCell ref="A29:C29"/>
    <mergeCell ref="A32:P32"/>
    <mergeCell ref="A30:J30"/>
    <mergeCell ref="L30:M30"/>
    <mergeCell ref="N30:P30"/>
    <mergeCell ref="A31:J31"/>
    <mergeCell ref="L31:M31"/>
    <mergeCell ref="N31:P31"/>
  </mergeCells>
  <pageMargins left="0.2" right="0.2" top="0.25" bottom="0.25" header="0.3" footer="0.3"/>
  <pageSetup scale="8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6"/>
  <sheetViews>
    <sheetView showGridLines="0" zoomScaleNormal="100" workbookViewId="0">
      <pane ySplit="2" topLeftCell="A3" activePane="bottomLeft" state="frozen"/>
      <selection pane="bottomLeft" activeCell="A3" sqref="A3:XFD3"/>
    </sheetView>
  </sheetViews>
  <sheetFormatPr defaultColWidth="9.1796875" defaultRowHeight="14" x14ac:dyDescent="0.3"/>
  <cols>
    <col min="1" max="2" width="18.7265625" style="1" customWidth="1"/>
    <col min="3" max="3" width="7.7265625" style="1" customWidth="1"/>
    <col min="4" max="11" width="11.7265625" style="1" customWidth="1"/>
    <col min="12" max="16384" width="9.1796875" style="1"/>
  </cols>
  <sheetData>
    <row r="1" spans="1:12" ht="20.149999999999999" customHeight="1" x14ac:dyDescent="0.3">
      <c r="A1" s="113" t="str">
        <f>References!A1</f>
        <v>114-21 DISTRICT 1, DISTRICT 2, DISTRICT 6, DISTRICT 7 AND DISTRICT 8 GENERAL MAINTENANCE CONTRACT 09/08/2020</v>
      </c>
      <c r="B1" s="114"/>
      <c r="C1" s="114"/>
      <c r="D1" s="114"/>
      <c r="E1" s="114"/>
      <c r="F1" s="114"/>
      <c r="G1" s="114"/>
      <c r="H1" s="114"/>
      <c r="I1" s="114"/>
      <c r="J1" s="114"/>
      <c r="K1" s="121"/>
    </row>
    <row r="2" spans="1:12" ht="20.149999999999999" customHeight="1" x14ac:dyDescent="0.3">
      <c r="A2" s="113" t="s">
        <v>90</v>
      </c>
      <c r="B2" s="114"/>
      <c r="C2" s="114"/>
      <c r="D2" s="114"/>
      <c r="E2" s="114"/>
      <c r="F2" s="114"/>
      <c r="G2" s="114"/>
      <c r="H2" s="114"/>
      <c r="I2" s="114"/>
      <c r="J2" s="114"/>
      <c r="K2" s="121"/>
    </row>
    <row r="3" spans="1:12" ht="19.5" customHeight="1" x14ac:dyDescent="0.3">
      <c r="A3" s="149" t="s">
        <v>0</v>
      </c>
      <c r="B3" s="150"/>
      <c r="C3" s="151"/>
      <c r="D3" s="152" t="str">
        <f>References!B25</f>
        <v>Midwest Contracting</v>
      </c>
      <c r="E3" s="119"/>
      <c r="F3" s="119"/>
      <c r="G3" s="119"/>
      <c r="H3" s="119"/>
      <c r="I3" s="119"/>
      <c r="J3" s="119"/>
      <c r="K3" s="120"/>
    </row>
    <row r="4" spans="1:12" ht="75" customHeight="1" x14ac:dyDescent="0.3">
      <c r="A4" s="153" t="s">
        <v>29</v>
      </c>
      <c r="B4" s="154"/>
      <c r="C4" s="155"/>
      <c r="D4" s="19" t="s">
        <v>82</v>
      </c>
      <c r="E4" s="19" t="s">
        <v>83</v>
      </c>
      <c r="F4" s="19" t="s">
        <v>84</v>
      </c>
      <c r="G4" s="19" t="s">
        <v>85</v>
      </c>
      <c r="H4" s="19" t="s">
        <v>86</v>
      </c>
      <c r="I4" s="19" t="s">
        <v>87</v>
      </c>
      <c r="J4" s="19" t="s">
        <v>88</v>
      </c>
      <c r="K4" s="20" t="s">
        <v>89</v>
      </c>
      <c r="L4" s="2"/>
    </row>
    <row r="5" spans="1:12" s="4" customFormat="1" ht="15" customHeight="1" x14ac:dyDescent="0.25">
      <c r="A5" s="156" t="s">
        <v>30</v>
      </c>
      <c r="B5" s="157"/>
      <c r="C5" s="158"/>
      <c r="D5" s="159" t="s">
        <v>31</v>
      </c>
      <c r="E5" s="160"/>
      <c r="F5" s="160"/>
      <c r="G5" s="160"/>
      <c r="H5" s="160"/>
      <c r="I5" s="160"/>
      <c r="J5" s="160"/>
      <c r="K5" s="161"/>
      <c r="L5" s="3"/>
    </row>
    <row r="6" spans="1:12" ht="15" customHeight="1" x14ac:dyDescent="0.3">
      <c r="A6" s="162" t="s">
        <v>338</v>
      </c>
      <c r="B6" s="163"/>
      <c r="C6" s="29" t="s">
        <v>32</v>
      </c>
      <c r="D6" s="14">
        <v>40</v>
      </c>
      <c r="E6" s="14">
        <v>40</v>
      </c>
      <c r="F6" s="14">
        <v>40</v>
      </c>
      <c r="G6" s="14">
        <v>40</v>
      </c>
      <c r="H6" s="14">
        <v>40</v>
      </c>
      <c r="I6" s="14">
        <v>40</v>
      </c>
      <c r="J6" s="14">
        <v>40</v>
      </c>
      <c r="K6" s="14">
        <v>40</v>
      </c>
    </row>
    <row r="7" spans="1:12" ht="15" customHeight="1" x14ac:dyDescent="0.3">
      <c r="A7" s="164"/>
      <c r="B7" s="165"/>
      <c r="C7" s="29" t="s">
        <v>33</v>
      </c>
      <c r="D7" s="14">
        <v>285</v>
      </c>
      <c r="E7" s="14">
        <v>285</v>
      </c>
      <c r="F7" s="14">
        <v>285</v>
      </c>
      <c r="G7" s="14">
        <v>285</v>
      </c>
      <c r="H7" s="14">
        <v>285</v>
      </c>
      <c r="I7" s="14">
        <v>285</v>
      </c>
      <c r="J7" s="14">
        <v>285</v>
      </c>
      <c r="K7" s="14">
        <v>285</v>
      </c>
    </row>
    <row r="8" spans="1:12" ht="15" customHeight="1" x14ac:dyDescent="0.3">
      <c r="A8" s="166"/>
      <c r="B8" s="167"/>
      <c r="C8" s="29" t="s">
        <v>34</v>
      </c>
      <c r="D8" s="14">
        <v>1150</v>
      </c>
      <c r="E8" s="14">
        <v>1150</v>
      </c>
      <c r="F8" s="14">
        <v>1150</v>
      </c>
      <c r="G8" s="14">
        <v>1150</v>
      </c>
      <c r="H8" s="14">
        <v>1150</v>
      </c>
      <c r="I8" s="14">
        <v>1150</v>
      </c>
      <c r="J8" s="14">
        <v>1150</v>
      </c>
      <c r="K8" s="14">
        <v>1150</v>
      </c>
    </row>
    <row r="9" spans="1:12" ht="15" customHeight="1" x14ac:dyDescent="0.3">
      <c r="A9" s="162" t="s">
        <v>339</v>
      </c>
      <c r="B9" s="163"/>
      <c r="C9" s="29" t="s">
        <v>32</v>
      </c>
      <c r="D9" s="14">
        <v>15</v>
      </c>
      <c r="E9" s="14">
        <v>15</v>
      </c>
      <c r="F9" s="14">
        <v>15</v>
      </c>
      <c r="G9" s="14">
        <v>15</v>
      </c>
      <c r="H9" s="14">
        <v>15</v>
      </c>
      <c r="I9" s="14">
        <v>15</v>
      </c>
      <c r="J9" s="14">
        <v>15</v>
      </c>
      <c r="K9" s="14">
        <v>15</v>
      </c>
    </row>
    <row r="10" spans="1:12" ht="15" customHeight="1" x14ac:dyDescent="0.3">
      <c r="A10" s="164"/>
      <c r="B10" s="165"/>
      <c r="C10" s="29" t="s">
        <v>33</v>
      </c>
      <c r="D10" s="14">
        <v>100</v>
      </c>
      <c r="E10" s="14">
        <v>100</v>
      </c>
      <c r="F10" s="14">
        <v>100</v>
      </c>
      <c r="G10" s="14">
        <v>100</v>
      </c>
      <c r="H10" s="14">
        <v>100</v>
      </c>
      <c r="I10" s="14">
        <v>100</v>
      </c>
      <c r="J10" s="14">
        <v>100</v>
      </c>
      <c r="K10" s="14">
        <v>100</v>
      </c>
    </row>
    <row r="11" spans="1:12" ht="15" customHeight="1" x14ac:dyDescent="0.3">
      <c r="A11" s="166"/>
      <c r="B11" s="167"/>
      <c r="C11" s="29" t="s">
        <v>34</v>
      </c>
      <c r="D11" s="14">
        <v>400</v>
      </c>
      <c r="E11" s="14">
        <v>400</v>
      </c>
      <c r="F11" s="14">
        <v>400</v>
      </c>
      <c r="G11" s="14">
        <v>400</v>
      </c>
      <c r="H11" s="14">
        <v>400</v>
      </c>
      <c r="I11" s="14">
        <v>400</v>
      </c>
      <c r="J11" s="14">
        <v>400</v>
      </c>
      <c r="K11" s="14">
        <v>400</v>
      </c>
    </row>
    <row r="12" spans="1:12" ht="15" customHeight="1" x14ac:dyDescent="0.3">
      <c r="A12" s="162" t="s">
        <v>255</v>
      </c>
      <c r="B12" s="163"/>
      <c r="C12" s="29" t="s">
        <v>32</v>
      </c>
      <c r="D12" s="14">
        <v>15</v>
      </c>
      <c r="E12" s="14">
        <v>15</v>
      </c>
      <c r="F12" s="14">
        <v>15</v>
      </c>
      <c r="G12" s="14">
        <v>15</v>
      </c>
      <c r="H12" s="14">
        <v>15</v>
      </c>
      <c r="I12" s="14">
        <v>15</v>
      </c>
      <c r="J12" s="14">
        <v>15</v>
      </c>
      <c r="K12" s="14">
        <v>15</v>
      </c>
    </row>
    <row r="13" spans="1:12" ht="15" customHeight="1" x14ac:dyDescent="0.3">
      <c r="A13" s="164"/>
      <c r="B13" s="165"/>
      <c r="C13" s="29" t="s">
        <v>33</v>
      </c>
      <c r="D13" s="14">
        <v>85</v>
      </c>
      <c r="E13" s="14">
        <v>85</v>
      </c>
      <c r="F13" s="14">
        <v>85</v>
      </c>
      <c r="G13" s="14">
        <v>85</v>
      </c>
      <c r="H13" s="14">
        <v>85</v>
      </c>
      <c r="I13" s="14">
        <v>85</v>
      </c>
      <c r="J13" s="14">
        <v>85</v>
      </c>
      <c r="K13" s="14">
        <v>85</v>
      </c>
    </row>
    <row r="14" spans="1:12" ht="15" customHeight="1" x14ac:dyDescent="0.3">
      <c r="A14" s="166"/>
      <c r="B14" s="167"/>
      <c r="C14" s="29" t="s">
        <v>34</v>
      </c>
      <c r="D14" s="14">
        <v>340</v>
      </c>
      <c r="E14" s="14">
        <v>340</v>
      </c>
      <c r="F14" s="14">
        <v>340</v>
      </c>
      <c r="G14" s="14">
        <v>340</v>
      </c>
      <c r="H14" s="14">
        <v>340</v>
      </c>
      <c r="I14" s="14">
        <v>340</v>
      </c>
      <c r="J14" s="14">
        <v>340</v>
      </c>
      <c r="K14" s="14">
        <v>340</v>
      </c>
    </row>
    <row r="15" spans="1:12" ht="15" customHeight="1" x14ac:dyDescent="0.3">
      <c r="A15" s="162" t="s">
        <v>256</v>
      </c>
      <c r="B15" s="163"/>
      <c r="C15" s="29" t="s">
        <v>32</v>
      </c>
      <c r="D15" s="14">
        <v>45</v>
      </c>
      <c r="E15" s="14">
        <v>45</v>
      </c>
      <c r="F15" s="14">
        <v>45</v>
      </c>
      <c r="G15" s="14">
        <v>45</v>
      </c>
      <c r="H15" s="14">
        <v>45</v>
      </c>
      <c r="I15" s="14">
        <v>45</v>
      </c>
      <c r="J15" s="14">
        <v>45</v>
      </c>
      <c r="K15" s="14">
        <v>45</v>
      </c>
    </row>
    <row r="16" spans="1:12" ht="15" customHeight="1" x14ac:dyDescent="0.3">
      <c r="A16" s="164"/>
      <c r="B16" s="165"/>
      <c r="C16" s="29" t="s">
        <v>33</v>
      </c>
      <c r="D16" s="14">
        <v>320</v>
      </c>
      <c r="E16" s="14">
        <v>320</v>
      </c>
      <c r="F16" s="14">
        <v>320</v>
      </c>
      <c r="G16" s="14">
        <v>320</v>
      </c>
      <c r="H16" s="14">
        <v>320</v>
      </c>
      <c r="I16" s="14">
        <v>320</v>
      </c>
      <c r="J16" s="14">
        <v>320</v>
      </c>
      <c r="K16" s="14">
        <v>320</v>
      </c>
    </row>
    <row r="17" spans="1:11" ht="15" customHeight="1" x14ac:dyDescent="0.3">
      <c r="A17" s="166"/>
      <c r="B17" s="167"/>
      <c r="C17" s="29" t="s">
        <v>34</v>
      </c>
      <c r="D17" s="14">
        <v>1280</v>
      </c>
      <c r="E17" s="14">
        <v>1280</v>
      </c>
      <c r="F17" s="14">
        <v>1280</v>
      </c>
      <c r="G17" s="14">
        <v>1280</v>
      </c>
      <c r="H17" s="14">
        <v>1280</v>
      </c>
      <c r="I17" s="14">
        <v>1280</v>
      </c>
      <c r="J17" s="14">
        <v>1280</v>
      </c>
      <c r="K17" s="14">
        <v>1280</v>
      </c>
    </row>
    <row r="18" spans="1:11" ht="15" customHeight="1" x14ac:dyDescent="0.3">
      <c r="A18" s="162" t="s">
        <v>340</v>
      </c>
      <c r="B18" s="163"/>
      <c r="C18" s="29" t="s">
        <v>32</v>
      </c>
      <c r="D18" s="14">
        <v>30</v>
      </c>
      <c r="E18" s="14">
        <v>30</v>
      </c>
      <c r="F18" s="14">
        <v>30</v>
      </c>
      <c r="G18" s="14">
        <v>30</v>
      </c>
      <c r="H18" s="14">
        <v>30</v>
      </c>
      <c r="I18" s="14">
        <v>30</v>
      </c>
      <c r="J18" s="14">
        <v>30</v>
      </c>
      <c r="K18" s="14">
        <v>30</v>
      </c>
    </row>
    <row r="19" spans="1:11" ht="15" customHeight="1" x14ac:dyDescent="0.3">
      <c r="A19" s="164"/>
      <c r="B19" s="165"/>
      <c r="C19" s="29" t="s">
        <v>33</v>
      </c>
      <c r="D19" s="14">
        <v>200</v>
      </c>
      <c r="E19" s="14">
        <v>200</v>
      </c>
      <c r="F19" s="14">
        <v>200</v>
      </c>
      <c r="G19" s="14">
        <v>200</v>
      </c>
      <c r="H19" s="14">
        <v>200</v>
      </c>
      <c r="I19" s="14">
        <v>200</v>
      </c>
      <c r="J19" s="14">
        <v>200</v>
      </c>
      <c r="K19" s="14">
        <v>200</v>
      </c>
    </row>
    <row r="20" spans="1:11" ht="15" customHeight="1" x14ac:dyDescent="0.3">
      <c r="A20" s="166"/>
      <c r="B20" s="167"/>
      <c r="C20" s="29" t="s">
        <v>34</v>
      </c>
      <c r="D20" s="14">
        <v>800</v>
      </c>
      <c r="E20" s="14">
        <v>800</v>
      </c>
      <c r="F20" s="14">
        <v>800</v>
      </c>
      <c r="G20" s="14">
        <v>800</v>
      </c>
      <c r="H20" s="14">
        <v>800</v>
      </c>
      <c r="I20" s="14">
        <v>800</v>
      </c>
      <c r="J20" s="14">
        <v>800</v>
      </c>
      <c r="K20" s="14">
        <v>800</v>
      </c>
    </row>
    <row r="21" spans="1:11" ht="15" customHeight="1" x14ac:dyDescent="0.3">
      <c r="A21" s="162" t="s">
        <v>260</v>
      </c>
      <c r="B21" s="163"/>
      <c r="C21" s="29" t="s">
        <v>32</v>
      </c>
      <c r="D21" s="14">
        <v>10</v>
      </c>
      <c r="E21" s="14">
        <v>10</v>
      </c>
      <c r="F21" s="14">
        <v>10</v>
      </c>
      <c r="G21" s="14">
        <v>10</v>
      </c>
      <c r="H21" s="14">
        <v>10</v>
      </c>
      <c r="I21" s="14">
        <v>10</v>
      </c>
      <c r="J21" s="14">
        <v>10</v>
      </c>
      <c r="K21" s="14">
        <v>10</v>
      </c>
    </row>
    <row r="22" spans="1:11" ht="15" customHeight="1" x14ac:dyDescent="0.3">
      <c r="A22" s="164"/>
      <c r="B22" s="165"/>
      <c r="C22" s="29" t="s">
        <v>33</v>
      </c>
      <c r="D22" s="14">
        <v>50</v>
      </c>
      <c r="E22" s="14">
        <v>50</v>
      </c>
      <c r="F22" s="14">
        <v>50</v>
      </c>
      <c r="G22" s="14">
        <v>50</v>
      </c>
      <c r="H22" s="14">
        <v>50</v>
      </c>
      <c r="I22" s="14">
        <v>50</v>
      </c>
      <c r="J22" s="14">
        <v>50</v>
      </c>
      <c r="K22" s="14">
        <v>50</v>
      </c>
    </row>
    <row r="23" spans="1:11" ht="15" customHeight="1" x14ac:dyDescent="0.3">
      <c r="A23" s="166"/>
      <c r="B23" s="167"/>
      <c r="C23" s="29" t="s">
        <v>34</v>
      </c>
      <c r="D23" s="14">
        <v>200</v>
      </c>
      <c r="E23" s="14">
        <v>200</v>
      </c>
      <c r="F23" s="14">
        <v>200</v>
      </c>
      <c r="G23" s="14">
        <v>200</v>
      </c>
      <c r="H23" s="14">
        <v>200</v>
      </c>
      <c r="I23" s="14">
        <v>200</v>
      </c>
      <c r="J23" s="14">
        <v>200</v>
      </c>
      <c r="K23" s="14">
        <v>200</v>
      </c>
    </row>
    <row r="24" spans="1:11" ht="15" customHeight="1" x14ac:dyDescent="0.3">
      <c r="A24" s="162" t="s">
        <v>263</v>
      </c>
      <c r="B24" s="163"/>
      <c r="C24" s="29" t="s">
        <v>32</v>
      </c>
      <c r="D24" s="14">
        <v>10</v>
      </c>
      <c r="E24" s="14">
        <v>10</v>
      </c>
      <c r="F24" s="14">
        <v>10</v>
      </c>
      <c r="G24" s="14">
        <v>10</v>
      </c>
      <c r="H24" s="14">
        <v>10</v>
      </c>
      <c r="I24" s="14">
        <v>10</v>
      </c>
      <c r="J24" s="14">
        <v>10</v>
      </c>
      <c r="K24" s="14">
        <v>10</v>
      </c>
    </row>
    <row r="25" spans="1:11" ht="15" customHeight="1" x14ac:dyDescent="0.3">
      <c r="A25" s="164"/>
      <c r="B25" s="165"/>
      <c r="C25" s="29" t="s">
        <v>33</v>
      </c>
      <c r="D25" s="14">
        <v>50</v>
      </c>
      <c r="E25" s="14">
        <v>50</v>
      </c>
      <c r="F25" s="14">
        <v>50</v>
      </c>
      <c r="G25" s="14">
        <v>50</v>
      </c>
      <c r="H25" s="14">
        <v>50</v>
      </c>
      <c r="I25" s="14">
        <v>50</v>
      </c>
      <c r="J25" s="14">
        <v>50</v>
      </c>
      <c r="K25" s="14">
        <v>50</v>
      </c>
    </row>
    <row r="26" spans="1:11" ht="15" customHeight="1" x14ac:dyDescent="0.3">
      <c r="A26" s="166"/>
      <c r="B26" s="167"/>
      <c r="C26" s="29" t="s">
        <v>34</v>
      </c>
      <c r="D26" s="14">
        <v>200</v>
      </c>
      <c r="E26" s="14">
        <v>200</v>
      </c>
      <c r="F26" s="14">
        <v>200</v>
      </c>
      <c r="G26" s="14">
        <v>200</v>
      </c>
      <c r="H26" s="14">
        <v>200</v>
      </c>
      <c r="I26" s="14">
        <v>200</v>
      </c>
      <c r="J26" s="14">
        <v>200</v>
      </c>
      <c r="K26" s="14">
        <v>200</v>
      </c>
    </row>
    <row r="27" spans="1:11" ht="15" customHeight="1" x14ac:dyDescent="0.3">
      <c r="A27" s="162" t="s">
        <v>264</v>
      </c>
      <c r="B27" s="163"/>
      <c r="C27" s="29" t="s">
        <v>32</v>
      </c>
      <c r="D27" s="14">
        <v>10</v>
      </c>
      <c r="E27" s="14">
        <v>10</v>
      </c>
      <c r="F27" s="14">
        <v>10</v>
      </c>
      <c r="G27" s="14">
        <v>10</v>
      </c>
      <c r="H27" s="14">
        <v>10</v>
      </c>
      <c r="I27" s="14">
        <v>10</v>
      </c>
      <c r="J27" s="14">
        <v>10</v>
      </c>
      <c r="K27" s="14">
        <v>10</v>
      </c>
    </row>
    <row r="28" spans="1:11" ht="15" customHeight="1" x14ac:dyDescent="0.3">
      <c r="A28" s="164"/>
      <c r="B28" s="165"/>
      <c r="C28" s="29" t="s">
        <v>33</v>
      </c>
      <c r="D28" s="14">
        <v>40</v>
      </c>
      <c r="E28" s="14">
        <v>40</v>
      </c>
      <c r="F28" s="14">
        <v>40</v>
      </c>
      <c r="G28" s="14">
        <v>40</v>
      </c>
      <c r="H28" s="14">
        <v>40</v>
      </c>
      <c r="I28" s="14">
        <v>40</v>
      </c>
      <c r="J28" s="14">
        <v>40</v>
      </c>
      <c r="K28" s="14">
        <v>40</v>
      </c>
    </row>
    <row r="29" spans="1:11" ht="15" customHeight="1" x14ac:dyDescent="0.3">
      <c r="A29" s="166"/>
      <c r="B29" s="167"/>
      <c r="C29" s="29" t="s">
        <v>34</v>
      </c>
      <c r="D29" s="14">
        <v>160</v>
      </c>
      <c r="E29" s="14">
        <v>160</v>
      </c>
      <c r="F29" s="14">
        <v>160</v>
      </c>
      <c r="G29" s="14">
        <v>160</v>
      </c>
      <c r="H29" s="14">
        <v>160</v>
      </c>
      <c r="I29" s="14">
        <v>160</v>
      </c>
      <c r="J29" s="14">
        <v>160</v>
      </c>
      <c r="K29" s="14">
        <v>160</v>
      </c>
    </row>
    <row r="30" spans="1:11" ht="15" customHeight="1" x14ac:dyDescent="0.3">
      <c r="A30" s="162" t="s">
        <v>265</v>
      </c>
      <c r="B30" s="163"/>
      <c r="C30" s="29" t="s">
        <v>32</v>
      </c>
      <c r="D30" s="14">
        <v>15</v>
      </c>
      <c r="E30" s="14">
        <v>15</v>
      </c>
      <c r="F30" s="14">
        <v>15</v>
      </c>
      <c r="G30" s="14">
        <v>15</v>
      </c>
      <c r="H30" s="14">
        <v>15</v>
      </c>
      <c r="I30" s="14">
        <v>15</v>
      </c>
      <c r="J30" s="14">
        <v>15</v>
      </c>
      <c r="K30" s="14">
        <v>15</v>
      </c>
    </row>
    <row r="31" spans="1:11" ht="15" customHeight="1" x14ac:dyDescent="0.3">
      <c r="A31" s="164"/>
      <c r="B31" s="165"/>
      <c r="C31" s="29" t="s">
        <v>33</v>
      </c>
      <c r="D31" s="14">
        <v>110</v>
      </c>
      <c r="E31" s="14">
        <v>110</v>
      </c>
      <c r="F31" s="14">
        <v>110</v>
      </c>
      <c r="G31" s="14">
        <v>110</v>
      </c>
      <c r="H31" s="14">
        <v>110</v>
      </c>
      <c r="I31" s="14">
        <v>110</v>
      </c>
      <c r="J31" s="14">
        <v>110</v>
      </c>
      <c r="K31" s="14">
        <v>110</v>
      </c>
    </row>
    <row r="32" spans="1:11" ht="15" customHeight="1" x14ac:dyDescent="0.3">
      <c r="A32" s="166"/>
      <c r="B32" s="167"/>
      <c r="C32" s="29" t="s">
        <v>34</v>
      </c>
      <c r="D32" s="14">
        <v>440</v>
      </c>
      <c r="E32" s="14">
        <v>440</v>
      </c>
      <c r="F32" s="14">
        <v>440</v>
      </c>
      <c r="G32" s="14">
        <v>440</v>
      </c>
      <c r="H32" s="14">
        <v>440</v>
      </c>
      <c r="I32" s="14">
        <v>440</v>
      </c>
      <c r="J32" s="14">
        <v>440</v>
      </c>
      <c r="K32" s="14">
        <v>440</v>
      </c>
    </row>
    <row r="33" spans="1:12" ht="15" customHeight="1" x14ac:dyDescent="0.3">
      <c r="A33" s="162" t="s">
        <v>266</v>
      </c>
      <c r="B33" s="163"/>
      <c r="C33" s="29" t="s">
        <v>32</v>
      </c>
      <c r="D33" s="14">
        <v>10</v>
      </c>
      <c r="E33" s="14">
        <v>10</v>
      </c>
      <c r="F33" s="14">
        <v>10</v>
      </c>
      <c r="G33" s="14">
        <v>10</v>
      </c>
      <c r="H33" s="14">
        <v>10</v>
      </c>
      <c r="I33" s="14">
        <v>10</v>
      </c>
      <c r="J33" s="14">
        <v>10</v>
      </c>
      <c r="K33" s="14">
        <v>10</v>
      </c>
    </row>
    <row r="34" spans="1:12" ht="15" customHeight="1" x14ac:dyDescent="0.3">
      <c r="A34" s="164"/>
      <c r="B34" s="165"/>
      <c r="C34" s="29" t="s">
        <v>33</v>
      </c>
      <c r="D34" s="14">
        <v>50</v>
      </c>
      <c r="E34" s="14">
        <v>50</v>
      </c>
      <c r="F34" s="14">
        <v>50</v>
      </c>
      <c r="G34" s="14">
        <v>50</v>
      </c>
      <c r="H34" s="14">
        <v>50</v>
      </c>
      <c r="I34" s="14">
        <v>50</v>
      </c>
      <c r="J34" s="14">
        <v>50</v>
      </c>
      <c r="K34" s="14">
        <v>50</v>
      </c>
    </row>
    <row r="35" spans="1:12" ht="15" customHeight="1" x14ac:dyDescent="0.3">
      <c r="A35" s="166"/>
      <c r="B35" s="167"/>
      <c r="C35" s="29" t="s">
        <v>34</v>
      </c>
      <c r="D35" s="14">
        <v>200</v>
      </c>
      <c r="E35" s="14">
        <v>200</v>
      </c>
      <c r="F35" s="14">
        <v>200</v>
      </c>
      <c r="G35" s="14">
        <v>200</v>
      </c>
      <c r="H35" s="14">
        <v>200</v>
      </c>
      <c r="I35" s="14">
        <v>200</v>
      </c>
      <c r="J35" s="14">
        <v>200</v>
      </c>
      <c r="K35" s="14">
        <v>200</v>
      </c>
    </row>
    <row r="36" spans="1:12" ht="15" customHeight="1" x14ac:dyDescent="0.3">
      <c r="A36" s="162" t="s">
        <v>341</v>
      </c>
      <c r="B36" s="163"/>
      <c r="C36" s="29" t="s">
        <v>32</v>
      </c>
      <c r="D36" s="14">
        <v>45</v>
      </c>
      <c r="E36" s="14">
        <v>45</v>
      </c>
      <c r="F36" s="14">
        <v>45</v>
      </c>
      <c r="G36" s="14">
        <v>45</v>
      </c>
      <c r="H36" s="14">
        <v>45</v>
      </c>
      <c r="I36" s="14">
        <v>45</v>
      </c>
      <c r="J36" s="14">
        <v>45</v>
      </c>
      <c r="K36" s="14">
        <v>45</v>
      </c>
    </row>
    <row r="37" spans="1:12" ht="15" customHeight="1" x14ac:dyDescent="0.3">
      <c r="A37" s="164"/>
      <c r="B37" s="165"/>
      <c r="C37" s="29" t="s">
        <v>33</v>
      </c>
      <c r="D37" s="14">
        <v>320</v>
      </c>
      <c r="E37" s="14">
        <v>320</v>
      </c>
      <c r="F37" s="14">
        <v>320</v>
      </c>
      <c r="G37" s="14">
        <v>320</v>
      </c>
      <c r="H37" s="14">
        <v>320</v>
      </c>
      <c r="I37" s="14">
        <v>320</v>
      </c>
      <c r="J37" s="14">
        <v>320</v>
      </c>
      <c r="K37" s="14">
        <v>320</v>
      </c>
    </row>
    <row r="38" spans="1:12" ht="15" customHeight="1" x14ac:dyDescent="0.3">
      <c r="A38" s="166"/>
      <c r="B38" s="167"/>
      <c r="C38" s="29" t="s">
        <v>34</v>
      </c>
      <c r="D38" s="14">
        <v>1280</v>
      </c>
      <c r="E38" s="14">
        <v>1280</v>
      </c>
      <c r="F38" s="14">
        <v>1280</v>
      </c>
      <c r="G38" s="14">
        <v>1280</v>
      </c>
      <c r="H38" s="14">
        <v>1280</v>
      </c>
      <c r="I38" s="14">
        <v>1280</v>
      </c>
      <c r="J38" s="14">
        <v>1280</v>
      </c>
      <c r="K38" s="14">
        <v>1280</v>
      </c>
    </row>
    <row r="39" spans="1:12" ht="15" customHeight="1" x14ac:dyDescent="0.3">
      <c r="A39" s="162" t="s">
        <v>342</v>
      </c>
      <c r="B39" s="163"/>
      <c r="C39" s="29" t="s">
        <v>32</v>
      </c>
      <c r="D39" s="14">
        <v>30</v>
      </c>
      <c r="E39" s="14">
        <v>30</v>
      </c>
      <c r="F39" s="14">
        <v>30</v>
      </c>
      <c r="G39" s="14">
        <v>30</v>
      </c>
      <c r="H39" s="14">
        <v>30</v>
      </c>
      <c r="I39" s="14">
        <v>30</v>
      </c>
      <c r="J39" s="14">
        <v>30</v>
      </c>
      <c r="K39" s="14">
        <v>30</v>
      </c>
    </row>
    <row r="40" spans="1:12" ht="15" customHeight="1" x14ac:dyDescent="0.3">
      <c r="A40" s="164"/>
      <c r="B40" s="165"/>
      <c r="C40" s="29" t="s">
        <v>33</v>
      </c>
      <c r="D40" s="14">
        <v>200</v>
      </c>
      <c r="E40" s="14">
        <v>200</v>
      </c>
      <c r="F40" s="14">
        <v>200</v>
      </c>
      <c r="G40" s="14">
        <v>200</v>
      </c>
      <c r="H40" s="14">
        <v>200</v>
      </c>
      <c r="I40" s="14">
        <v>200</v>
      </c>
      <c r="J40" s="14">
        <v>200</v>
      </c>
      <c r="K40" s="14">
        <v>200</v>
      </c>
    </row>
    <row r="41" spans="1:12" ht="15" customHeight="1" x14ac:dyDescent="0.3">
      <c r="A41" s="166"/>
      <c r="B41" s="167"/>
      <c r="C41" s="29" t="s">
        <v>34</v>
      </c>
      <c r="D41" s="14">
        <v>800</v>
      </c>
      <c r="E41" s="14">
        <v>800</v>
      </c>
      <c r="F41" s="14">
        <v>800</v>
      </c>
      <c r="G41" s="14">
        <v>800</v>
      </c>
      <c r="H41" s="14">
        <v>800</v>
      </c>
      <c r="I41" s="14">
        <v>800</v>
      </c>
      <c r="J41" s="14">
        <v>800</v>
      </c>
      <c r="K41" s="14">
        <v>800</v>
      </c>
    </row>
    <row r="42" spans="1:12" ht="15" customHeight="1" x14ac:dyDescent="0.3">
      <c r="A42" s="146"/>
      <c r="B42" s="147"/>
      <c r="C42" s="147"/>
      <c r="D42" s="147"/>
      <c r="E42" s="147"/>
      <c r="F42" s="147"/>
      <c r="G42" s="147"/>
      <c r="H42" s="147"/>
      <c r="I42" s="147"/>
      <c r="J42" s="147"/>
      <c r="K42" s="148"/>
    </row>
    <row r="43" spans="1:12" ht="19.5" customHeight="1" x14ac:dyDescent="0.3">
      <c r="A43" s="149" t="s">
        <v>0</v>
      </c>
      <c r="B43" s="150"/>
      <c r="C43" s="151"/>
      <c r="D43" s="152" t="str">
        <f>References!B53</f>
        <v>Weigandt Development, LTD.</v>
      </c>
      <c r="E43" s="119"/>
      <c r="F43" s="119"/>
      <c r="G43" s="119"/>
      <c r="H43" s="119"/>
      <c r="I43" s="119"/>
      <c r="J43" s="119"/>
      <c r="K43" s="120"/>
    </row>
    <row r="44" spans="1:12" ht="75" customHeight="1" x14ac:dyDescent="0.3">
      <c r="A44" s="153" t="s">
        <v>29</v>
      </c>
      <c r="B44" s="154"/>
      <c r="C44" s="155"/>
      <c r="D44" s="19" t="s">
        <v>82</v>
      </c>
      <c r="E44" s="19" t="s">
        <v>83</v>
      </c>
      <c r="F44" s="19" t="s">
        <v>84</v>
      </c>
      <c r="G44" s="19" t="s">
        <v>85</v>
      </c>
      <c r="H44" s="19" t="s">
        <v>86</v>
      </c>
      <c r="I44" s="19" t="s">
        <v>87</v>
      </c>
      <c r="J44" s="19" t="s">
        <v>88</v>
      </c>
      <c r="K44" s="20" t="s">
        <v>89</v>
      </c>
      <c r="L44" s="2"/>
    </row>
    <row r="45" spans="1:12" s="4" customFormat="1" ht="15" customHeight="1" x14ac:dyDescent="0.25">
      <c r="A45" s="156" t="s">
        <v>30</v>
      </c>
      <c r="B45" s="157"/>
      <c r="C45" s="158"/>
      <c r="D45" s="159" t="s">
        <v>31</v>
      </c>
      <c r="E45" s="160"/>
      <c r="F45" s="160"/>
      <c r="G45" s="160"/>
      <c r="H45" s="160"/>
      <c r="I45" s="160"/>
      <c r="J45" s="160"/>
      <c r="K45" s="161"/>
      <c r="L45" s="3"/>
    </row>
    <row r="46" spans="1:12" ht="15" customHeight="1" x14ac:dyDescent="0.3">
      <c r="A46" s="145" t="s">
        <v>548</v>
      </c>
      <c r="B46" s="145"/>
      <c r="C46" s="98" t="s">
        <v>32</v>
      </c>
      <c r="D46" s="102">
        <v>44</v>
      </c>
      <c r="E46" s="102">
        <v>44</v>
      </c>
      <c r="F46" s="102">
        <v>44</v>
      </c>
      <c r="G46" s="102">
        <v>44</v>
      </c>
      <c r="H46" s="102">
        <v>44</v>
      </c>
      <c r="I46" s="102">
        <v>44</v>
      </c>
      <c r="J46" s="102">
        <v>44</v>
      </c>
      <c r="K46" s="102">
        <v>44</v>
      </c>
    </row>
    <row r="47" spans="1:12" ht="15" customHeight="1" x14ac:dyDescent="0.3">
      <c r="A47" s="145"/>
      <c r="B47" s="145"/>
      <c r="C47" s="98" t="s">
        <v>33</v>
      </c>
      <c r="D47" s="102">
        <v>350</v>
      </c>
      <c r="E47" s="102">
        <v>350</v>
      </c>
      <c r="F47" s="102">
        <v>350</v>
      </c>
      <c r="G47" s="102">
        <v>350</v>
      </c>
      <c r="H47" s="102">
        <v>350</v>
      </c>
      <c r="I47" s="102">
        <v>350</v>
      </c>
      <c r="J47" s="102">
        <v>350</v>
      </c>
      <c r="K47" s="102">
        <v>350</v>
      </c>
    </row>
    <row r="48" spans="1:12" ht="15" customHeight="1" x14ac:dyDescent="0.3">
      <c r="A48" s="145"/>
      <c r="B48" s="145"/>
      <c r="C48" s="98" t="s">
        <v>34</v>
      </c>
      <c r="D48" s="102">
        <v>1050</v>
      </c>
      <c r="E48" s="102">
        <v>1050</v>
      </c>
      <c r="F48" s="102">
        <v>1050</v>
      </c>
      <c r="G48" s="102">
        <v>1050</v>
      </c>
      <c r="H48" s="102">
        <v>1050</v>
      </c>
      <c r="I48" s="102">
        <v>1050</v>
      </c>
      <c r="J48" s="102">
        <v>1050</v>
      </c>
      <c r="K48" s="102">
        <v>1050</v>
      </c>
    </row>
    <row r="49" spans="1:11" ht="15" customHeight="1" x14ac:dyDescent="0.3">
      <c r="A49" s="145" t="s">
        <v>549</v>
      </c>
      <c r="B49" s="145"/>
      <c r="C49" s="98" t="s">
        <v>32</v>
      </c>
      <c r="D49" s="102">
        <v>40</v>
      </c>
      <c r="E49" s="102">
        <v>40</v>
      </c>
      <c r="F49" s="102">
        <v>40</v>
      </c>
      <c r="G49" s="102">
        <v>40</v>
      </c>
      <c r="H49" s="102">
        <v>40</v>
      </c>
      <c r="I49" s="102">
        <v>40</v>
      </c>
      <c r="J49" s="102">
        <v>40</v>
      </c>
      <c r="K49" s="102">
        <v>40</v>
      </c>
    </row>
    <row r="50" spans="1:11" ht="15" customHeight="1" x14ac:dyDescent="0.3">
      <c r="A50" s="145"/>
      <c r="B50" s="145"/>
      <c r="C50" s="98" t="s">
        <v>33</v>
      </c>
      <c r="D50" s="102">
        <v>320</v>
      </c>
      <c r="E50" s="102">
        <v>320</v>
      </c>
      <c r="F50" s="102">
        <v>320</v>
      </c>
      <c r="G50" s="102">
        <v>320</v>
      </c>
      <c r="H50" s="102">
        <v>320</v>
      </c>
      <c r="I50" s="102">
        <v>320</v>
      </c>
      <c r="J50" s="102">
        <v>320</v>
      </c>
      <c r="K50" s="102">
        <v>320</v>
      </c>
    </row>
    <row r="51" spans="1:11" ht="15" customHeight="1" x14ac:dyDescent="0.3">
      <c r="A51" s="145"/>
      <c r="B51" s="145"/>
      <c r="C51" s="98" t="s">
        <v>34</v>
      </c>
      <c r="D51" s="102">
        <v>1120</v>
      </c>
      <c r="E51" s="102">
        <v>1120</v>
      </c>
      <c r="F51" s="102">
        <v>1120</v>
      </c>
      <c r="G51" s="102">
        <v>1120</v>
      </c>
      <c r="H51" s="102">
        <v>1120</v>
      </c>
      <c r="I51" s="102">
        <v>1120</v>
      </c>
      <c r="J51" s="102">
        <v>1120</v>
      </c>
      <c r="K51" s="102">
        <v>1120</v>
      </c>
    </row>
    <row r="52" spans="1:11" ht="15" customHeight="1" x14ac:dyDescent="0.3">
      <c r="A52" s="145" t="s">
        <v>550</v>
      </c>
      <c r="B52" s="145"/>
      <c r="C52" s="98" t="s">
        <v>32</v>
      </c>
      <c r="D52" s="102">
        <v>60</v>
      </c>
      <c r="E52" s="102">
        <v>60</v>
      </c>
      <c r="F52" s="102">
        <v>60</v>
      </c>
      <c r="G52" s="102">
        <v>60</v>
      </c>
      <c r="H52" s="102">
        <v>60</v>
      </c>
      <c r="I52" s="102">
        <v>60</v>
      </c>
      <c r="J52" s="102">
        <v>60</v>
      </c>
      <c r="K52" s="102">
        <v>60</v>
      </c>
    </row>
    <row r="53" spans="1:11" ht="15" customHeight="1" x14ac:dyDescent="0.3">
      <c r="A53" s="145"/>
      <c r="B53" s="145"/>
      <c r="C53" s="98" t="s">
        <v>33</v>
      </c>
      <c r="D53" s="102">
        <v>475</v>
      </c>
      <c r="E53" s="102">
        <v>475</v>
      </c>
      <c r="F53" s="102">
        <v>475</v>
      </c>
      <c r="G53" s="102">
        <v>475</v>
      </c>
      <c r="H53" s="102">
        <v>475</v>
      </c>
      <c r="I53" s="102">
        <v>475</v>
      </c>
      <c r="J53" s="102">
        <v>475</v>
      </c>
      <c r="K53" s="102">
        <v>475</v>
      </c>
    </row>
    <row r="54" spans="1:11" ht="15" customHeight="1" x14ac:dyDescent="0.3">
      <c r="A54" s="145"/>
      <c r="B54" s="145"/>
      <c r="C54" s="98" t="s">
        <v>34</v>
      </c>
      <c r="D54" s="102">
        <v>1475</v>
      </c>
      <c r="E54" s="102">
        <v>1475</v>
      </c>
      <c r="F54" s="102">
        <v>1475</v>
      </c>
      <c r="G54" s="102">
        <v>1475</v>
      </c>
      <c r="H54" s="102">
        <v>1475</v>
      </c>
      <c r="I54" s="102">
        <v>1475</v>
      </c>
      <c r="J54" s="102">
        <v>1475</v>
      </c>
      <c r="K54" s="102">
        <v>1475</v>
      </c>
    </row>
    <row r="55" spans="1:11" ht="15" customHeight="1" x14ac:dyDescent="0.3">
      <c r="A55" s="145" t="s">
        <v>551</v>
      </c>
      <c r="B55" s="145"/>
      <c r="C55" s="98" t="s">
        <v>32</v>
      </c>
      <c r="D55" s="102">
        <v>92.5</v>
      </c>
      <c r="E55" s="102">
        <v>92.5</v>
      </c>
      <c r="F55" s="102">
        <v>92.5</v>
      </c>
      <c r="G55" s="102">
        <v>92.5</v>
      </c>
      <c r="H55" s="102">
        <v>92.5</v>
      </c>
      <c r="I55" s="102">
        <v>92.5</v>
      </c>
      <c r="J55" s="102">
        <v>92.5</v>
      </c>
      <c r="K55" s="102">
        <v>92.5</v>
      </c>
    </row>
    <row r="56" spans="1:11" ht="15" customHeight="1" x14ac:dyDescent="0.3">
      <c r="A56" s="145"/>
      <c r="B56" s="145"/>
      <c r="C56" s="98" t="s">
        <v>33</v>
      </c>
      <c r="D56" s="102">
        <v>740</v>
      </c>
      <c r="E56" s="102">
        <v>740</v>
      </c>
      <c r="F56" s="102">
        <v>740</v>
      </c>
      <c r="G56" s="102">
        <v>740</v>
      </c>
      <c r="H56" s="102">
        <v>740</v>
      </c>
      <c r="I56" s="102">
        <v>740</v>
      </c>
      <c r="J56" s="102">
        <v>740</v>
      </c>
      <c r="K56" s="102">
        <v>740</v>
      </c>
    </row>
    <row r="57" spans="1:11" ht="15" customHeight="1" x14ac:dyDescent="0.3">
      <c r="A57" s="145"/>
      <c r="B57" s="145"/>
      <c r="C57" s="98" t="s">
        <v>34</v>
      </c>
      <c r="D57" s="102">
        <v>2220</v>
      </c>
      <c r="E57" s="102">
        <v>2220</v>
      </c>
      <c r="F57" s="102">
        <v>2220</v>
      </c>
      <c r="G57" s="102">
        <v>2220</v>
      </c>
      <c r="H57" s="102">
        <v>2220</v>
      </c>
      <c r="I57" s="102">
        <v>2220</v>
      </c>
      <c r="J57" s="102">
        <v>2220</v>
      </c>
      <c r="K57" s="102">
        <v>2220</v>
      </c>
    </row>
    <row r="58" spans="1:11" ht="15" customHeight="1" x14ac:dyDescent="0.3">
      <c r="A58" s="145" t="s">
        <v>341</v>
      </c>
      <c r="B58" s="145"/>
      <c r="C58" s="98" t="s">
        <v>32</v>
      </c>
      <c r="D58" s="102">
        <v>80</v>
      </c>
      <c r="E58" s="102">
        <v>80</v>
      </c>
      <c r="F58" s="102">
        <v>80</v>
      </c>
      <c r="G58" s="102">
        <v>80</v>
      </c>
      <c r="H58" s="102">
        <v>80</v>
      </c>
      <c r="I58" s="102">
        <v>80</v>
      </c>
      <c r="J58" s="102">
        <v>80</v>
      </c>
      <c r="K58" s="102">
        <v>80</v>
      </c>
    </row>
    <row r="59" spans="1:11" ht="15" customHeight="1" x14ac:dyDescent="0.3">
      <c r="A59" s="145"/>
      <c r="B59" s="145"/>
      <c r="C59" s="98" t="s">
        <v>33</v>
      </c>
      <c r="D59" s="102">
        <v>400</v>
      </c>
      <c r="E59" s="102">
        <v>400</v>
      </c>
      <c r="F59" s="102">
        <v>400</v>
      </c>
      <c r="G59" s="102">
        <v>400</v>
      </c>
      <c r="H59" s="102">
        <v>400</v>
      </c>
      <c r="I59" s="102">
        <v>400</v>
      </c>
      <c r="J59" s="102">
        <v>400</v>
      </c>
      <c r="K59" s="102">
        <v>400</v>
      </c>
    </row>
    <row r="60" spans="1:11" ht="15" customHeight="1" x14ac:dyDescent="0.3">
      <c r="A60" s="145"/>
      <c r="B60" s="145"/>
      <c r="C60" s="98" t="s">
        <v>34</v>
      </c>
      <c r="D60" s="102">
        <v>1600</v>
      </c>
      <c r="E60" s="102">
        <v>1600</v>
      </c>
      <c r="F60" s="102">
        <v>1600</v>
      </c>
      <c r="G60" s="102">
        <v>1600</v>
      </c>
      <c r="H60" s="102">
        <v>1600</v>
      </c>
      <c r="I60" s="102">
        <v>1600</v>
      </c>
      <c r="J60" s="102">
        <v>1600</v>
      </c>
      <c r="K60" s="102">
        <v>1600</v>
      </c>
    </row>
    <row r="61" spans="1:11" ht="15" customHeight="1" x14ac:dyDescent="0.3">
      <c r="A61" s="145" t="s">
        <v>256</v>
      </c>
      <c r="B61" s="145"/>
      <c r="C61" s="98" t="s">
        <v>32</v>
      </c>
      <c r="D61" s="102">
        <v>39</v>
      </c>
      <c r="E61" s="102">
        <v>39</v>
      </c>
      <c r="F61" s="102">
        <v>39</v>
      </c>
      <c r="G61" s="102">
        <v>39</v>
      </c>
      <c r="H61" s="102">
        <v>39</v>
      </c>
      <c r="I61" s="102">
        <v>39</v>
      </c>
      <c r="J61" s="102">
        <v>39</v>
      </c>
      <c r="K61" s="102">
        <v>39</v>
      </c>
    </row>
    <row r="62" spans="1:11" ht="15" customHeight="1" x14ac:dyDescent="0.3">
      <c r="A62" s="145"/>
      <c r="B62" s="145"/>
      <c r="C62" s="98" t="s">
        <v>33</v>
      </c>
      <c r="D62" s="102">
        <v>310</v>
      </c>
      <c r="E62" s="102">
        <v>310</v>
      </c>
      <c r="F62" s="102">
        <v>310</v>
      </c>
      <c r="G62" s="102">
        <v>310</v>
      </c>
      <c r="H62" s="102">
        <v>310</v>
      </c>
      <c r="I62" s="102">
        <v>310</v>
      </c>
      <c r="J62" s="102">
        <v>310</v>
      </c>
      <c r="K62" s="102">
        <v>310</v>
      </c>
    </row>
    <row r="63" spans="1:11" ht="15" customHeight="1" x14ac:dyDescent="0.3">
      <c r="A63" s="145"/>
      <c r="B63" s="145"/>
      <c r="C63" s="98" t="s">
        <v>34</v>
      </c>
      <c r="D63" s="102">
        <v>969</v>
      </c>
      <c r="E63" s="102">
        <v>969</v>
      </c>
      <c r="F63" s="102">
        <v>969</v>
      </c>
      <c r="G63" s="102">
        <v>969</v>
      </c>
      <c r="H63" s="102">
        <v>969</v>
      </c>
      <c r="I63" s="102">
        <v>969</v>
      </c>
      <c r="J63" s="102">
        <v>969</v>
      </c>
      <c r="K63" s="102">
        <v>969</v>
      </c>
    </row>
    <row r="64" spans="1:11" ht="15" customHeight="1" x14ac:dyDescent="0.3">
      <c r="A64" s="145" t="s">
        <v>272</v>
      </c>
      <c r="B64" s="145"/>
      <c r="C64" s="98" t="s">
        <v>32</v>
      </c>
      <c r="D64" s="102">
        <v>10</v>
      </c>
      <c r="E64" s="102">
        <v>10</v>
      </c>
      <c r="F64" s="102">
        <v>10</v>
      </c>
      <c r="G64" s="102">
        <v>10</v>
      </c>
      <c r="H64" s="102">
        <v>10</v>
      </c>
      <c r="I64" s="102">
        <v>10</v>
      </c>
      <c r="J64" s="102">
        <v>10</v>
      </c>
      <c r="K64" s="102">
        <v>10</v>
      </c>
    </row>
    <row r="65" spans="1:11" ht="15" customHeight="1" x14ac:dyDescent="0.3">
      <c r="A65" s="145"/>
      <c r="B65" s="145"/>
      <c r="C65" s="98" t="s">
        <v>33</v>
      </c>
      <c r="D65" s="102">
        <v>65</v>
      </c>
      <c r="E65" s="102">
        <v>65</v>
      </c>
      <c r="F65" s="102">
        <v>65</v>
      </c>
      <c r="G65" s="102">
        <v>65</v>
      </c>
      <c r="H65" s="102">
        <v>65</v>
      </c>
      <c r="I65" s="102">
        <v>65</v>
      </c>
      <c r="J65" s="102">
        <v>65</v>
      </c>
      <c r="K65" s="102">
        <v>65</v>
      </c>
    </row>
    <row r="66" spans="1:11" ht="15" customHeight="1" x14ac:dyDescent="0.3">
      <c r="A66" s="145"/>
      <c r="B66" s="145"/>
      <c r="C66" s="98" t="s">
        <v>34</v>
      </c>
      <c r="D66" s="102">
        <v>195</v>
      </c>
      <c r="E66" s="102">
        <v>195</v>
      </c>
      <c r="F66" s="102">
        <v>195</v>
      </c>
      <c r="G66" s="102">
        <v>195</v>
      </c>
      <c r="H66" s="102">
        <v>195</v>
      </c>
      <c r="I66" s="102">
        <v>195</v>
      </c>
      <c r="J66" s="102">
        <v>195</v>
      </c>
      <c r="K66" s="102">
        <v>195</v>
      </c>
    </row>
    <row r="67" spans="1:11" ht="15" customHeight="1" x14ac:dyDescent="0.3">
      <c r="A67" s="145" t="s">
        <v>552</v>
      </c>
      <c r="B67" s="145"/>
      <c r="C67" s="98" t="s">
        <v>32</v>
      </c>
      <c r="D67" s="102">
        <v>35</v>
      </c>
      <c r="E67" s="102">
        <v>35</v>
      </c>
      <c r="F67" s="102">
        <v>35</v>
      </c>
      <c r="G67" s="102">
        <v>35</v>
      </c>
      <c r="H67" s="102">
        <v>35</v>
      </c>
      <c r="I67" s="102">
        <v>35</v>
      </c>
      <c r="J67" s="102">
        <v>35</v>
      </c>
      <c r="K67" s="102">
        <v>35</v>
      </c>
    </row>
    <row r="68" spans="1:11" ht="15" customHeight="1" x14ac:dyDescent="0.3">
      <c r="A68" s="145"/>
      <c r="B68" s="145"/>
      <c r="C68" s="98" t="s">
        <v>33</v>
      </c>
      <c r="D68" s="102">
        <v>274</v>
      </c>
      <c r="E68" s="102">
        <v>274</v>
      </c>
      <c r="F68" s="102">
        <v>274</v>
      </c>
      <c r="G68" s="102">
        <v>274</v>
      </c>
      <c r="H68" s="102">
        <v>274</v>
      </c>
      <c r="I68" s="102">
        <v>274</v>
      </c>
      <c r="J68" s="102">
        <v>274</v>
      </c>
      <c r="K68" s="102">
        <v>274</v>
      </c>
    </row>
    <row r="69" spans="1:11" ht="15" customHeight="1" x14ac:dyDescent="0.3">
      <c r="A69" s="145"/>
      <c r="B69" s="145"/>
      <c r="C69" s="98" t="s">
        <v>34</v>
      </c>
      <c r="D69" s="102">
        <v>822</v>
      </c>
      <c r="E69" s="102">
        <v>822</v>
      </c>
      <c r="F69" s="102">
        <v>822</v>
      </c>
      <c r="G69" s="102">
        <v>822</v>
      </c>
      <c r="H69" s="102">
        <v>822</v>
      </c>
      <c r="I69" s="102">
        <v>822</v>
      </c>
      <c r="J69" s="102">
        <v>822</v>
      </c>
      <c r="K69" s="102">
        <v>822</v>
      </c>
    </row>
    <row r="70" spans="1:11" ht="15" customHeight="1" x14ac:dyDescent="0.3">
      <c r="A70" s="145" t="s">
        <v>553</v>
      </c>
      <c r="B70" s="145"/>
      <c r="C70" s="98" t="s">
        <v>32</v>
      </c>
      <c r="D70" s="102">
        <v>50</v>
      </c>
      <c r="E70" s="102">
        <v>50</v>
      </c>
      <c r="F70" s="102">
        <v>50</v>
      </c>
      <c r="G70" s="102">
        <v>50</v>
      </c>
      <c r="H70" s="102">
        <v>50</v>
      </c>
      <c r="I70" s="102">
        <v>50</v>
      </c>
      <c r="J70" s="102">
        <v>50</v>
      </c>
      <c r="K70" s="102">
        <v>50</v>
      </c>
    </row>
    <row r="71" spans="1:11" ht="15" customHeight="1" x14ac:dyDescent="0.3">
      <c r="A71" s="145"/>
      <c r="B71" s="145"/>
      <c r="C71" s="98" t="s">
        <v>33</v>
      </c>
      <c r="D71" s="102">
        <v>400</v>
      </c>
      <c r="E71" s="102">
        <v>400</v>
      </c>
      <c r="F71" s="102">
        <v>400</v>
      </c>
      <c r="G71" s="102">
        <v>400</v>
      </c>
      <c r="H71" s="102">
        <v>400</v>
      </c>
      <c r="I71" s="102">
        <v>400</v>
      </c>
      <c r="J71" s="102">
        <v>400</v>
      </c>
      <c r="K71" s="102">
        <v>400</v>
      </c>
    </row>
    <row r="72" spans="1:11" ht="15" customHeight="1" x14ac:dyDescent="0.3">
      <c r="A72" s="145"/>
      <c r="B72" s="145"/>
      <c r="C72" s="98" t="s">
        <v>34</v>
      </c>
      <c r="D72" s="102">
        <v>900</v>
      </c>
      <c r="E72" s="102">
        <v>900</v>
      </c>
      <c r="F72" s="102">
        <v>900</v>
      </c>
      <c r="G72" s="102">
        <v>900</v>
      </c>
      <c r="H72" s="102">
        <v>900</v>
      </c>
      <c r="I72" s="102">
        <v>900</v>
      </c>
      <c r="J72" s="102">
        <v>900</v>
      </c>
      <c r="K72" s="102">
        <v>900</v>
      </c>
    </row>
    <row r="73" spans="1:11" ht="15" customHeight="1" x14ac:dyDescent="0.3">
      <c r="A73" s="145" t="s">
        <v>554</v>
      </c>
      <c r="B73" s="145"/>
      <c r="C73" s="98" t="s">
        <v>32</v>
      </c>
      <c r="D73" s="102">
        <v>46</v>
      </c>
      <c r="E73" s="102">
        <v>46</v>
      </c>
      <c r="F73" s="102">
        <v>46</v>
      </c>
      <c r="G73" s="102">
        <v>46</v>
      </c>
      <c r="H73" s="102">
        <v>46</v>
      </c>
      <c r="I73" s="102">
        <v>46</v>
      </c>
      <c r="J73" s="102">
        <v>46</v>
      </c>
      <c r="K73" s="102">
        <v>46</v>
      </c>
    </row>
    <row r="74" spans="1:11" ht="15" customHeight="1" x14ac:dyDescent="0.3">
      <c r="A74" s="145"/>
      <c r="B74" s="145"/>
      <c r="C74" s="98" t="s">
        <v>33</v>
      </c>
      <c r="D74" s="102">
        <v>325</v>
      </c>
      <c r="E74" s="102">
        <v>325</v>
      </c>
      <c r="F74" s="102">
        <v>325</v>
      </c>
      <c r="G74" s="102">
        <v>325</v>
      </c>
      <c r="H74" s="102">
        <v>325</v>
      </c>
      <c r="I74" s="102">
        <v>325</v>
      </c>
      <c r="J74" s="102">
        <v>325</v>
      </c>
      <c r="K74" s="102">
        <v>325</v>
      </c>
    </row>
    <row r="75" spans="1:11" ht="15" customHeight="1" x14ac:dyDescent="0.3">
      <c r="A75" s="145"/>
      <c r="B75" s="145"/>
      <c r="C75" s="98" t="s">
        <v>34</v>
      </c>
      <c r="D75" s="102">
        <v>862</v>
      </c>
      <c r="E75" s="102">
        <v>862</v>
      </c>
      <c r="F75" s="102">
        <v>862</v>
      </c>
      <c r="G75" s="102">
        <v>862</v>
      </c>
      <c r="H75" s="102">
        <v>862</v>
      </c>
      <c r="I75" s="102">
        <v>862</v>
      </c>
      <c r="J75" s="102">
        <v>862</v>
      </c>
      <c r="K75" s="102">
        <v>862</v>
      </c>
    </row>
    <row r="76" spans="1:11" ht="15" customHeight="1" x14ac:dyDescent="0.3">
      <c r="A76" s="146"/>
      <c r="B76" s="147"/>
      <c r="C76" s="147"/>
      <c r="D76" s="147"/>
      <c r="E76" s="147"/>
      <c r="F76" s="147"/>
      <c r="G76" s="147"/>
      <c r="H76" s="147"/>
      <c r="I76" s="147"/>
      <c r="J76" s="147"/>
      <c r="K76" s="148"/>
    </row>
  </sheetData>
  <sheetProtection selectLockedCells="1"/>
  <mergeCells count="36">
    <mergeCell ref="A1:K1"/>
    <mergeCell ref="A2:K2"/>
    <mergeCell ref="A3:C3"/>
    <mergeCell ref="D3:K3"/>
    <mergeCell ref="A4:C4"/>
    <mergeCell ref="A5:C5"/>
    <mergeCell ref="D5:K5"/>
    <mergeCell ref="A6:B8"/>
    <mergeCell ref="A9:B11"/>
    <mergeCell ref="A12:B14"/>
    <mergeCell ref="A15:B17"/>
    <mergeCell ref="A18:B20"/>
    <mergeCell ref="A21:B23"/>
    <mergeCell ref="A24:B26"/>
    <mergeCell ref="A27:B29"/>
    <mergeCell ref="A30:B32"/>
    <mergeCell ref="A33:B35"/>
    <mergeCell ref="A46:B48"/>
    <mergeCell ref="A49:B51"/>
    <mergeCell ref="A52:B54"/>
    <mergeCell ref="A36:B38"/>
    <mergeCell ref="A39:B41"/>
    <mergeCell ref="A42:K42"/>
    <mergeCell ref="A43:C43"/>
    <mergeCell ref="D43:K43"/>
    <mergeCell ref="A44:C44"/>
    <mergeCell ref="A45:C45"/>
    <mergeCell ref="D45:K45"/>
    <mergeCell ref="A70:B72"/>
    <mergeCell ref="A73:B75"/>
    <mergeCell ref="A76:K76"/>
    <mergeCell ref="A55:B57"/>
    <mergeCell ref="A58:B60"/>
    <mergeCell ref="A61:B63"/>
    <mergeCell ref="A64:B66"/>
    <mergeCell ref="A67:B69"/>
  </mergeCells>
  <pageMargins left="0.2" right="0.2" top="0.25" bottom="0.25" header="0.3" footer="0.3"/>
  <pageSetup scale="9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6"/>
  <sheetViews>
    <sheetView showGridLines="0" zoomScaleNormal="100" workbookViewId="0">
      <pane ySplit="4" topLeftCell="A5" activePane="bottomLeft" state="frozen"/>
      <selection pane="bottomLeft" activeCell="A5" sqref="A5:XFD5"/>
    </sheetView>
  </sheetViews>
  <sheetFormatPr defaultColWidth="9.1796875" defaultRowHeight="14" x14ac:dyDescent="0.3"/>
  <cols>
    <col min="1" max="3" width="6.7265625" style="1" customWidth="1"/>
    <col min="4" max="16" width="8.7265625" style="1" customWidth="1"/>
    <col min="17" max="16384" width="9.1796875" style="1"/>
  </cols>
  <sheetData>
    <row r="1" spans="1:17" ht="20.149999999999999" customHeight="1" x14ac:dyDescent="0.3">
      <c r="A1" s="144" t="str">
        <f>References!A1</f>
        <v>114-21 DISTRICT 1, DISTRICT 2, DISTRICT 6, DISTRICT 7 AND DISTRICT 8 GENERAL MAINTENANCE CONTRACT 09/08/2020</v>
      </c>
      <c r="B1" s="144"/>
      <c r="C1" s="144"/>
      <c r="D1" s="144"/>
      <c r="E1" s="144"/>
      <c r="F1" s="144"/>
      <c r="G1" s="144"/>
      <c r="H1" s="144"/>
      <c r="I1" s="144"/>
      <c r="J1" s="144"/>
      <c r="K1" s="144"/>
      <c r="L1" s="144"/>
      <c r="M1" s="144"/>
      <c r="N1" s="144"/>
      <c r="O1" s="144"/>
      <c r="P1" s="144"/>
    </row>
    <row r="2" spans="1:17" ht="20.149999999999999" customHeight="1" x14ac:dyDescent="0.3">
      <c r="A2" s="144" t="s">
        <v>110</v>
      </c>
      <c r="B2" s="144"/>
      <c r="C2" s="144"/>
      <c r="D2" s="144"/>
      <c r="E2" s="144"/>
      <c r="F2" s="144"/>
      <c r="G2" s="144"/>
      <c r="H2" s="144"/>
      <c r="I2" s="144"/>
      <c r="J2" s="144"/>
      <c r="K2" s="144"/>
      <c r="L2" s="144"/>
      <c r="M2" s="144"/>
      <c r="N2" s="144"/>
      <c r="O2" s="144"/>
      <c r="P2" s="144"/>
    </row>
    <row r="3" spans="1:17" ht="20.149999999999999" customHeight="1" x14ac:dyDescent="0.3">
      <c r="A3" s="144" t="s">
        <v>27</v>
      </c>
      <c r="B3" s="144"/>
      <c r="C3" s="144"/>
      <c r="D3" s="144"/>
      <c r="E3" s="144"/>
      <c r="F3" s="144"/>
      <c r="G3" s="144"/>
      <c r="H3" s="144"/>
      <c r="I3" s="144"/>
      <c r="J3" s="144"/>
      <c r="K3" s="144"/>
      <c r="L3" s="144"/>
      <c r="M3" s="144"/>
      <c r="N3" s="144"/>
      <c r="O3" s="144"/>
      <c r="P3" s="144"/>
    </row>
    <row r="4" spans="1:17" ht="20.149999999999999" customHeight="1" x14ac:dyDescent="0.3">
      <c r="A4" s="144" t="s">
        <v>28</v>
      </c>
      <c r="B4" s="144"/>
      <c r="C4" s="144"/>
      <c r="D4" s="144"/>
      <c r="E4" s="144"/>
      <c r="F4" s="144"/>
      <c r="G4" s="144"/>
      <c r="H4" s="144"/>
      <c r="I4" s="144"/>
      <c r="J4" s="144"/>
      <c r="K4" s="144"/>
      <c r="L4" s="144"/>
      <c r="M4" s="144"/>
      <c r="N4" s="144"/>
      <c r="O4" s="144"/>
      <c r="P4" s="144"/>
    </row>
    <row r="5" spans="1:17" ht="19.5" customHeight="1" x14ac:dyDescent="0.3">
      <c r="A5" s="138" t="s">
        <v>0</v>
      </c>
      <c r="B5" s="138"/>
      <c r="C5" s="138"/>
      <c r="D5" s="139" t="str">
        <f>References!B11</f>
        <v>AA Boos &amp; Sons, Inc.</v>
      </c>
      <c r="E5" s="139"/>
      <c r="F5" s="139"/>
      <c r="G5" s="139"/>
      <c r="H5" s="139"/>
      <c r="I5" s="139"/>
      <c r="J5" s="139"/>
      <c r="K5" s="139"/>
      <c r="L5" s="139"/>
      <c r="M5" s="139"/>
      <c r="N5" s="139"/>
      <c r="O5" s="139"/>
      <c r="P5" s="139"/>
      <c r="Q5" s="18"/>
    </row>
    <row r="6" spans="1:17" ht="84" customHeight="1" x14ac:dyDescent="0.3">
      <c r="A6" s="132" t="s">
        <v>17</v>
      </c>
      <c r="B6" s="132"/>
      <c r="C6" s="132"/>
      <c r="D6" s="21" t="s">
        <v>18</v>
      </c>
      <c r="E6" s="21" t="s">
        <v>19</v>
      </c>
      <c r="F6" s="21" t="s">
        <v>7</v>
      </c>
      <c r="G6" s="21" t="s">
        <v>9</v>
      </c>
      <c r="H6" s="21" t="s">
        <v>10</v>
      </c>
      <c r="I6" s="21" t="s">
        <v>8</v>
      </c>
      <c r="J6" s="21" t="s">
        <v>13</v>
      </c>
      <c r="K6" s="21" t="s">
        <v>14</v>
      </c>
      <c r="L6" s="21" t="s">
        <v>15</v>
      </c>
      <c r="M6" s="21" t="s">
        <v>16</v>
      </c>
      <c r="N6" s="21" t="s">
        <v>20</v>
      </c>
      <c r="O6" s="21" t="s">
        <v>12</v>
      </c>
      <c r="P6" s="21" t="s">
        <v>11</v>
      </c>
      <c r="Q6" s="2"/>
    </row>
    <row r="7" spans="1:17" s="4" customFormat="1" ht="15" customHeight="1" x14ac:dyDescent="0.25">
      <c r="A7" s="133" t="s">
        <v>21</v>
      </c>
      <c r="B7" s="133"/>
      <c r="C7" s="133"/>
      <c r="D7" s="22">
        <v>1</v>
      </c>
      <c r="E7" s="22">
        <v>2</v>
      </c>
      <c r="F7" s="22">
        <v>3</v>
      </c>
      <c r="G7" s="22">
        <v>4</v>
      </c>
      <c r="H7" s="22">
        <v>5</v>
      </c>
      <c r="I7" s="22">
        <v>6</v>
      </c>
      <c r="J7" s="22">
        <v>7</v>
      </c>
      <c r="K7" s="22">
        <v>8</v>
      </c>
      <c r="L7" s="22">
        <v>9</v>
      </c>
      <c r="M7" s="22">
        <v>10</v>
      </c>
      <c r="N7" s="22">
        <v>11</v>
      </c>
      <c r="O7" s="22">
        <v>12</v>
      </c>
      <c r="P7" s="22">
        <v>13</v>
      </c>
      <c r="Q7" s="3"/>
    </row>
    <row r="8" spans="1:17" ht="25" customHeight="1" x14ac:dyDescent="0.3">
      <c r="A8" s="140" t="s">
        <v>57</v>
      </c>
      <c r="B8" s="140"/>
      <c r="C8" s="140"/>
      <c r="D8" s="14">
        <v>73.5</v>
      </c>
      <c r="E8" s="14">
        <v>98</v>
      </c>
      <c r="F8" s="14">
        <v>72</v>
      </c>
      <c r="G8" s="14">
        <v>98</v>
      </c>
      <c r="H8" s="14">
        <v>73.5</v>
      </c>
      <c r="I8" s="14">
        <v>73.5</v>
      </c>
      <c r="J8" s="14">
        <v>73.5</v>
      </c>
      <c r="K8" s="14">
        <v>73.5</v>
      </c>
      <c r="L8" s="14">
        <v>62</v>
      </c>
      <c r="M8" s="72" t="s">
        <v>273</v>
      </c>
      <c r="N8" s="14">
        <v>76.5</v>
      </c>
      <c r="O8" s="14">
        <v>76.5</v>
      </c>
      <c r="P8" s="14">
        <v>85</v>
      </c>
    </row>
    <row r="9" spans="1:17" ht="25" customHeight="1" x14ac:dyDescent="0.3">
      <c r="A9" s="140" t="s">
        <v>58</v>
      </c>
      <c r="B9" s="140"/>
      <c r="C9" s="140"/>
      <c r="D9" s="14">
        <v>73.5</v>
      </c>
      <c r="E9" s="14">
        <v>98</v>
      </c>
      <c r="F9" s="14">
        <v>72</v>
      </c>
      <c r="G9" s="14">
        <v>98</v>
      </c>
      <c r="H9" s="14">
        <v>73.5</v>
      </c>
      <c r="I9" s="14">
        <v>73.5</v>
      </c>
      <c r="J9" s="14">
        <v>73.5</v>
      </c>
      <c r="K9" s="14">
        <v>73.5</v>
      </c>
      <c r="L9" s="14">
        <v>62</v>
      </c>
      <c r="M9" s="14" t="s">
        <v>273</v>
      </c>
      <c r="N9" s="14">
        <v>76.5</v>
      </c>
      <c r="O9" s="14">
        <v>76.5</v>
      </c>
      <c r="P9" s="14">
        <v>85</v>
      </c>
    </row>
    <row r="10" spans="1:17" ht="25" customHeight="1" x14ac:dyDescent="0.3">
      <c r="A10" s="140" t="s">
        <v>59</v>
      </c>
      <c r="B10" s="140"/>
      <c r="C10" s="140"/>
      <c r="D10" s="14">
        <v>73.5</v>
      </c>
      <c r="E10" s="14">
        <v>98</v>
      </c>
      <c r="F10" s="14">
        <v>72</v>
      </c>
      <c r="G10" s="14">
        <v>98</v>
      </c>
      <c r="H10" s="14">
        <v>73.5</v>
      </c>
      <c r="I10" s="14">
        <v>73.5</v>
      </c>
      <c r="J10" s="14">
        <v>73.5</v>
      </c>
      <c r="K10" s="14">
        <v>73.5</v>
      </c>
      <c r="L10" s="14">
        <v>62</v>
      </c>
      <c r="M10" s="14" t="s">
        <v>273</v>
      </c>
      <c r="N10" s="14">
        <v>76.5</v>
      </c>
      <c r="O10" s="14">
        <v>76.5</v>
      </c>
      <c r="P10" s="14">
        <v>85</v>
      </c>
    </row>
    <row r="11" spans="1:17" ht="25" customHeight="1" x14ac:dyDescent="0.3">
      <c r="A11" s="140" t="s">
        <v>60</v>
      </c>
      <c r="B11" s="140"/>
      <c r="C11" s="140"/>
      <c r="D11" s="14">
        <v>73.5</v>
      </c>
      <c r="E11" s="14">
        <v>98</v>
      </c>
      <c r="F11" s="14">
        <v>72</v>
      </c>
      <c r="G11" s="14">
        <v>98</v>
      </c>
      <c r="H11" s="14">
        <v>73.5</v>
      </c>
      <c r="I11" s="14">
        <v>73.5</v>
      </c>
      <c r="J11" s="14">
        <v>73.5</v>
      </c>
      <c r="K11" s="14">
        <v>73.5</v>
      </c>
      <c r="L11" s="14">
        <v>62</v>
      </c>
      <c r="M11" s="14" t="s">
        <v>273</v>
      </c>
      <c r="N11" s="14">
        <v>76.5</v>
      </c>
      <c r="O11" s="14">
        <v>76.5</v>
      </c>
      <c r="P11" s="14">
        <v>85</v>
      </c>
    </row>
    <row r="12" spans="1:17" ht="25" customHeight="1" x14ac:dyDescent="0.3">
      <c r="A12" s="140" t="s">
        <v>61</v>
      </c>
      <c r="B12" s="140"/>
      <c r="C12" s="140"/>
      <c r="D12" s="14">
        <v>73.5</v>
      </c>
      <c r="E12" s="14">
        <v>98</v>
      </c>
      <c r="F12" s="14">
        <v>72</v>
      </c>
      <c r="G12" s="14">
        <v>98</v>
      </c>
      <c r="H12" s="14">
        <v>73.5</v>
      </c>
      <c r="I12" s="14">
        <v>73.5</v>
      </c>
      <c r="J12" s="14">
        <v>73.5</v>
      </c>
      <c r="K12" s="14">
        <v>73.5</v>
      </c>
      <c r="L12" s="14">
        <v>62</v>
      </c>
      <c r="M12" s="14" t="s">
        <v>273</v>
      </c>
      <c r="N12" s="14">
        <v>76.5</v>
      </c>
      <c r="O12" s="14">
        <v>76.5</v>
      </c>
      <c r="P12" s="14">
        <v>85</v>
      </c>
    </row>
    <row r="13" spans="1:17" ht="25" customHeight="1" x14ac:dyDescent="0.3">
      <c r="A13" s="140" t="s">
        <v>62</v>
      </c>
      <c r="B13" s="140"/>
      <c r="C13" s="140"/>
      <c r="D13" s="14">
        <v>73.5</v>
      </c>
      <c r="E13" s="14">
        <v>98</v>
      </c>
      <c r="F13" s="14">
        <v>72</v>
      </c>
      <c r="G13" s="14">
        <v>98</v>
      </c>
      <c r="H13" s="14">
        <v>73.5</v>
      </c>
      <c r="I13" s="14">
        <v>73.5</v>
      </c>
      <c r="J13" s="14">
        <v>73.5</v>
      </c>
      <c r="K13" s="14">
        <v>73.5</v>
      </c>
      <c r="L13" s="14">
        <v>62</v>
      </c>
      <c r="M13" s="14" t="s">
        <v>273</v>
      </c>
      <c r="N13" s="14">
        <v>76.5</v>
      </c>
      <c r="O13" s="14">
        <v>76.5</v>
      </c>
      <c r="P13" s="14">
        <v>85</v>
      </c>
    </row>
    <row r="14" spans="1:17" ht="25" customHeight="1" x14ac:dyDescent="0.3">
      <c r="A14" s="140" t="s">
        <v>63</v>
      </c>
      <c r="B14" s="140"/>
      <c r="C14" s="140"/>
      <c r="D14" s="14">
        <v>73.5</v>
      </c>
      <c r="E14" s="14">
        <v>98</v>
      </c>
      <c r="F14" s="14">
        <v>72</v>
      </c>
      <c r="G14" s="14">
        <v>98</v>
      </c>
      <c r="H14" s="14">
        <v>73.5</v>
      </c>
      <c r="I14" s="14">
        <v>73.5</v>
      </c>
      <c r="J14" s="14">
        <v>73.5</v>
      </c>
      <c r="K14" s="14">
        <v>73.5</v>
      </c>
      <c r="L14" s="14">
        <v>62</v>
      </c>
      <c r="M14" s="14" t="s">
        <v>273</v>
      </c>
      <c r="N14" s="14">
        <v>76.5</v>
      </c>
      <c r="O14" s="14">
        <v>76.5</v>
      </c>
      <c r="P14" s="14">
        <v>85</v>
      </c>
    </row>
    <row r="15" spans="1:17" ht="25" customHeight="1" x14ac:dyDescent="0.3">
      <c r="A15" s="140" t="s">
        <v>64</v>
      </c>
      <c r="B15" s="140"/>
      <c r="C15" s="140"/>
      <c r="D15" s="14">
        <v>73.5</v>
      </c>
      <c r="E15" s="14">
        <v>98</v>
      </c>
      <c r="F15" s="14">
        <v>72</v>
      </c>
      <c r="G15" s="14">
        <v>98</v>
      </c>
      <c r="H15" s="14">
        <v>73.5</v>
      </c>
      <c r="I15" s="14">
        <v>73.5</v>
      </c>
      <c r="J15" s="14">
        <v>73.5</v>
      </c>
      <c r="K15" s="14">
        <v>73.5</v>
      </c>
      <c r="L15" s="14">
        <v>62</v>
      </c>
      <c r="M15" s="14" t="s">
        <v>273</v>
      </c>
      <c r="N15" s="14">
        <v>76.5</v>
      </c>
      <c r="O15" s="14">
        <v>76.5</v>
      </c>
      <c r="P15" s="14">
        <v>85</v>
      </c>
    </row>
    <row r="16" spans="1:17" ht="45" customHeight="1" x14ac:dyDescent="0.3">
      <c r="A16" s="134" t="s">
        <v>39</v>
      </c>
      <c r="B16" s="135"/>
      <c r="C16" s="135"/>
      <c r="D16" s="135"/>
      <c r="E16" s="135"/>
      <c r="F16" s="135"/>
      <c r="G16" s="135"/>
      <c r="H16" s="135"/>
      <c r="I16" s="135"/>
      <c r="J16" s="141"/>
      <c r="K16" s="15" t="s">
        <v>36</v>
      </c>
      <c r="L16" s="142" t="s">
        <v>38</v>
      </c>
      <c r="M16" s="143"/>
      <c r="N16" s="137">
        <v>0.5</v>
      </c>
      <c r="O16" s="137"/>
      <c r="P16" s="137"/>
    </row>
    <row r="17" spans="1:17" s="5" customFormat="1" ht="45" customHeight="1" x14ac:dyDescent="0.3">
      <c r="A17" s="134" t="s">
        <v>22</v>
      </c>
      <c r="B17" s="135"/>
      <c r="C17" s="135"/>
      <c r="D17" s="135"/>
      <c r="E17" s="135"/>
      <c r="F17" s="135"/>
      <c r="G17" s="135"/>
      <c r="H17" s="135"/>
      <c r="I17" s="135"/>
      <c r="J17" s="135"/>
      <c r="K17" s="16" t="s">
        <v>37</v>
      </c>
      <c r="L17" s="136" t="s">
        <v>23</v>
      </c>
      <c r="M17" s="136"/>
      <c r="N17" s="137">
        <v>0.14000000000000001</v>
      </c>
      <c r="O17" s="137"/>
      <c r="P17" s="137"/>
    </row>
    <row r="18" spans="1:17" ht="15" customHeight="1" x14ac:dyDescent="0.3">
      <c r="A18" s="125"/>
      <c r="B18" s="125"/>
      <c r="C18" s="125"/>
      <c r="D18" s="125"/>
      <c r="E18" s="125"/>
      <c r="F18" s="125"/>
      <c r="G18" s="125"/>
      <c r="H18" s="125"/>
      <c r="I18" s="125"/>
      <c r="J18" s="125"/>
      <c r="K18" s="125"/>
      <c r="L18" s="125"/>
      <c r="M18" s="125"/>
      <c r="N18" s="125"/>
      <c r="O18" s="125"/>
      <c r="P18" s="125"/>
    </row>
    <row r="19" spans="1:17" ht="19.5" customHeight="1" x14ac:dyDescent="0.3">
      <c r="A19" s="138" t="s">
        <v>0</v>
      </c>
      <c r="B19" s="138"/>
      <c r="C19" s="138"/>
      <c r="D19" s="139" t="str">
        <f>References!B25</f>
        <v>Midwest Contracting</v>
      </c>
      <c r="E19" s="139"/>
      <c r="F19" s="139"/>
      <c r="G19" s="139"/>
      <c r="H19" s="139"/>
      <c r="I19" s="139"/>
      <c r="J19" s="139"/>
      <c r="K19" s="139"/>
      <c r="L19" s="139"/>
      <c r="M19" s="139"/>
      <c r="N19" s="139"/>
      <c r="O19" s="139"/>
      <c r="P19" s="139"/>
      <c r="Q19" s="18"/>
    </row>
    <row r="20" spans="1:17" ht="84" customHeight="1" x14ac:dyDescent="0.3">
      <c r="A20" s="132" t="s">
        <v>17</v>
      </c>
      <c r="B20" s="132"/>
      <c r="C20" s="132"/>
      <c r="D20" s="21" t="s">
        <v>18</v>
      </c>
      <c r="E20" s="21" t="s">
        <v>19</v>
      </c>
      <c r="F20" s="21" t="s">
        <v>7</v>
      </c>
      <c r="G20" s="21" t="s">
        <v>9</v>
      </c>
      <c r="H20" s="21" t="s">
        <v>10</v>
      </c>
      <c r="I20" s="21" t="s">
        <v>8</v>
      </c>
      <c r="J20" s="21" t="s">
        <v>13</v>
      </c>
      <c r="K20" s="21" t="s">
        <v>14</v>
      </c>
      <c r="L20" s="21" t="s">
        <v>15</v>
      </c>
      <c r="M20" s="21" t="s">
        <v>16</v>
      </c>
      <c r="N20" s="21" t="s">
        <v>20</v>
      </c>
      <c r="O20" s="21" t="s">
        <v>12</v>
      </c>
      <c r="P20" s="21" t="s">
        <v>11</v>
      </c>
      <c r="Q20" s="2"/>
    </row>
    <row r="21" spans="1:17" s="4" customFormat="1" ht="15" customHeight="1" x14ac:dyDescent="0.25">
      <c r="A21" s="133" t="s">
        <v>21</v>
      </c>
      <c r="B21" s="133"/>
      <c r="C21" s="133"/>
      <c r="D21" s="22">
        <v>1</v>
      </c>
      <c r="E21" s="22">
        <v>2</v>
      </c>
      <c r="F21" s="22">
        <v>3</v>
      </c>
      <c r="G21" s="22">
        <v>4</v>
      </c>
      <c r="H21" s="22">
        <v>5</v>
      </c>
      <c r="I21" s="22">
        <v>6</v>
      </c>
      <c r="J21" s="22">
        <v>7</v>
      </c>
      <c r="K21" s="22">
        <v>8</v>
      </c>
      <c r="L21" s="22">
        <v>9</v>
      </c>
      <c r="M21" s="22">
        <v>10</v>
      </c>
      <c r="N21" s="22">
        <v>11</v>
      </c>
      <c r="O21" s="22">
        <v>12</v>
      </c>
      <c r="P21" s="22">
        <v>13</v>
      </c>
      <c r="Q21" s="3"/>
    </row>
    <row r="22" spans="1:17" ht="25" customHeight="1" x14ac:dyDescent="0.3">
      <c r="A22" s="140" t="s">
        <v>57</v>
      </c>
      <c r="B22" s="140"/>
      <c r="C22" s="140"/>
      <c r="D22" s="83">
        <v>68</v>
      </c>
      <c r="E22" s="83">
        <v>100</v>
      </c>
      <c r="F22" s="83">
        <v>90</v>
      </c>
      <c r="G22" s="83">
        <v>100</v>
      </c>
      <c r="H22" s="83">
        <v>66</v>
      </c>
      <c r="I22" s="83">
        <v>68</v>
      </c>
      <c r="J22" s="83">
        <v>70</v>
      </c>
      <c r="K22" s="83">
        <v>68</v>
      </c>
      <c r="L22" s="83">
        <v>62</v>
      </c>
      <c r="M22" s="83">
        <v>69</v>
      </c>
      <c r="N22" s="83">
        <v>70</v>
      </c>
      <c r="O22" s="83">
        <v>75</v>
      </c>
      <c r="P22" s="83">
        <v>75</v>
      </c>
    </row>
    <row r="23" spans="1:17" ht="25" customHeight="1" x14ac:dyDescent="0.3">
      <c r="A23" s="140" t="s">
        <v>58</v>
      </c>
      <c r="B23" s="140"/>
      <c r="C23" s="140"/>
      <c r="D23" s="83">
        <v>68</v>
      </c>
      <c r="E23" s="83">
        <v>100</v>
      </c>
      <c r="F23" s="83">
        <v>90</v>
      </c>
      <c r="G23" s="83">
        <v>100</v>
      </c>
      <c r="H23" s="83">
        <v>66</v>
      </c>
      <c r="I23" s="83">
        <v>68</v>
      </c>
      <c r="J23" s="83">
        <v>70</v>
      </c>
      <c r="K23" s="83">
        <v>68</v>
      </c>
      <c r="L23" s="83">
        <v>62</v>
      </c>
      <c r="M23" s="83">
        <v>69</v>
      </c>
      <c r="N23" s="83">
        <v>70</v>
      </c>
      <c r="O23" s="83">
        <v>75</v>
      </c>
      <c r="P23" s="83">
        <v>75</v>
      </c>
    </row>
    <row r="24" spans="1:17" ht="25" customHeight="1" x14ac:dyDescent="0.3">
      <c r="A24" s="140" t="s">
        <v>59</v>
      </c>
      <c r="B24" s="140"/>
      <c r="C24" s="140"/>
      <c r="D24" s="83">
        <v>68</v>
      </c>
      <c r="E24" s="83">
        <v>100</v>
      </c>
      <c r="F24" s="83">
        <v>90</v>
      </c>
      <c r="G24" s="83">
        <v>100</v>
      </c>
      <c r="H24" s="83">
        <v>66</v>
      </c>
      <c r="I24" s="83">
        <v>68</v>
      </c>
      <c r="J24" s="83">
        <v>70</v>
      </c>
      <c r="K24" s="83">
        <v>68</v>
      </c>
      <c r="L24" s="83">
        <v>62</v>
      </c>
      <c r="M24" s="83">
        <v>69</v>
      </c>
      <c r="N24" s="83">
        <v>70</v>
      </c>
      <c r="O24" s="83">
        <v>75</v>
      </c>
      <c r="P24" s="83">
        <v>75</v>
      </c>
    </row>
    <row r="25" spans="1:17" ht="25" customHeight="1" x14ac:dyDescent="0.3">
      <c r="A25" s="140" t="s">
        <v>60</v>
      </c>
      <c r="B25" s="140"/>
      <c r="C25" s="140"/>
      <c r="D25" s="83">
        <v>68</v>
      </c>
      <c r="E25" s="83">
        <v>100</v>
      </c>
      <c r="F25" s="83">
        <v>90</v>
      </c>
      <c r="G25" s="83">
        <v>100</v>
      </c>
      <c r="H25" s="83">
        <v>66</v>
      </c>
      <c r="I25" s="83">
        <v>68</v>
      </c>
      <c r="J25" s="83">
        <v>70</v>
      </c>
      <c r="K25" s="83">
        <v>68</v>
      </c>
      <c r="L25" s="83">
        <v>62</v>
      </c>
      <c r="M25" s="83">
        <v>69</v>
      </c>
      <c r="N25" s="83">
        <v>70</v>
      </c>
      <c r="O25" s="83">
        <v>75</v>
      </c>
      <c r="P25" s="83">
        <v>75</v>
      </c>
    </row>
    <row r="26" spans="1:17" ht="25" customHeight="1" x14ac:dyDescent="0.3">
      <c r="A26" s="140" t="s">
        <v>61</v>
      </c>
      <c r="B26" s="140"/>
      <c r="C26" s="140"/>
      <c r="D26" s="83">
        <v>68</v>
      </c>
      <c r="E26" s="83">
        <v>100</v>
      </c>
      <c r="F26" s="83">
        <v>90</v>
      </c>
      <c r="G26" s="83">
        <v>100</v>
      </c>
      <c r="H26" s="83">
        <v>66</v>
      </c>
      <c r="I26" s="83">
        <v>68</v>
      </c>
      <c r="J26" s="83">
        <v>70</v>
      </c>
      <c r="K26" s="83">
        <v>68</v>
      </c>
      <c r="L26" s="83">
        <v>62</v>
      </c>
      <c r="M26" s="83">
        <v>69</v>
      </c>
      <c r="N26" s="83">
        <v>70</v>
      </c>
      <c r="O26" s="83">
        <v>75</v>
      </c>
      <c r="P26" s="83">
        <v>75</v>
      </c>
    </row>
    <row r="27" spans="1:17" ht="25" customHeight="1" x14ac:dyDescent="0.3">
      <c r="A27" s="140" t="s">
        <v>62</v>
      </c>
      <c r="B27" s="140"/>
      <c r="C27" s="140"/>
      <c r="D27" s="83">
        <v>68</v>
      </c>
      <c r="E27" s="83">
        <v>100</v>
      </c>
      <c r="F27" s="83">
        <v>90</v>
      </c>
      <c r="G27" s="83">
        <v>100</v>
      </c>
      <c r="H27" s="83">
        <v>66</v>
      </c>
      <c r="I27" s="83">
        <v>68</v>
      </c>
      <c r="J27" s="83">
        <v>70</v>
      </c>
      <c r="K27" s="83">
        <v>68</v>
      </c>
      <c r="L27" s="83">
        <v>62</v>
      </c>
      <c r="M27" s="83">
        <v>69</v>
      </c>
      <c r="N27" s="83">
        <v>70</v>
      </c>
      <c r="O27" s="83">
        <v>75</v>
      </c>
      <c r="P27" s="83">
        <v>75</v>
      </c>
    </row>
    <row r="28" spans="1:17" ht="25" customHeight="1" x14ac:dyDescent="0.3">
      <c r="A28" s="140" t="s">
        <v>63</v>
      </c>
      <c r="B28" s="140"/>
      <c r="C28" s="140"/>
      <c r="D28" s="83">
        <v>68</v>
      </c>
      <c r="E28" s="83">
        <v>100</v>
      </c>
      <c r="F28" s="83">
        <v>90</v>
      </c>
      <c r="G28" s="83">
        <v>100</v>
      </c>
      <c r="H28" s="83">
        <v>66</v>
      </c>
      <c r="I28" s="83">
        <v>68</v>
      </c>
      <c r="J28" s="83">
        <v>70</v>
      </c>
      <c r="K28" s="83">
        <v>68</v>
      </c>
      <c r="L28" s="83">
        <v>62</v>
      </c>
      <c r="M28" s="83">
        <v>69</v>
      </c>
      <c r="N28" s="83">
        <v>70</v>
      </c>
      <c r="O28" s="83">
        <v>75</v>
      </c>
      <c r="P28" s="83">
        <v>75</v>
      </c>
    </row>
    <row r="29" spans="1:17" ht="25" customHeight="1" x14ac:dyDescent="0.3">
      <c r="A29" s="140" t="s">
        <v>64</v>
      </c>
      <c r="B29" s="140"/>
      <c r="C29" s="140"/>
      <c r="D29" s="83">
        <v>68</v>
      </c>
      <c r="E29" s="83">
        <v>100</v>
      </c>
      <c r="F29" s="83">
        <v>90</v>
      </c>
      <c r="G29" s="83">
        <v>100</v>
      </c>
      <c r="H29" s="83">
        <v>66</v>
      </c>
      <c r="I29" s="83">
        <v>68</v>
      </c>
      <c r="J29" s="83">
        <v>70</v>
      </c>
      <c r="K29" s="83">
        <v>68</v>
      </c>
      <c r="L29" s="83">
        <v>62</v>
      </c>
      <c r="M29" s="83">
        <v>69</v>
      </c>
      <c r="N29" s="83">
        <v>70</v>
      </c>
      <c r="O29" s="83">
        <v>75</v>
      </c>
      <c r="P29" s="83">
        <v>75</v>
      </c>
    </row>
    <row r="30" spans="1:17" ht="45" customHeight="1" x14ac:dyDescent="0.3">
      <c r="A30" s="134" t="s">
        <v>39</v>
      </c>
      <c r="B30" s="135"/>
      <c r="C30" s="135"/>
      <c r="D30" s="135"/>
      <c r="E30" s="135"/>
      <c r="F30" s="135"/>
      <c r="G30" s="135"/>
      <c r="H30" s="135"/>
      <c r="I30" s="135"/>
      <c r="J30" s="141"/>
      <c r="K30" s="15" t="s">
        <v>36</v>
      </c>
      <c r="L30" s="142" t="s">
        <v>38</v>
      </c>
      <c r="M30" s="143"/>
      <c r="N30" s="137">
        <v>0.55000000000000004</v>
      </c>
      <c r="O30" s="137"/>
      <c r="P30" s="137"/>
    </row>
    <row r="31" spans="1:17" s="5" customFormat="1" ht="45" customHeight="1" x14ac:dyDescent="0.3">
      <c r="A31" s="134" t="s">
        <v>22</v>
      </c>
      <c r="B31" s="135"/>
      <c r="C31" s="135"/>
      <c r="D31" s="135"/>
      <c r="E31" s="135"/>
      <c r="F31" s="135"/>
      <c r="G31" s="135"/>
      <c r="H31" s="135"/>
      <c r="I31" s="135"/>
      <c r="J31" s="135"/>
      <c r="K31" s="16" t="s">
        <v>37</v>
      </c>
      <c r="L31" s="136" t="s">
        <v>23</v>
      </c>
      <c r="M31" s="136"/>
      <c r="N31" s="137">
        <v>0.13</v>
      </c>
      <c r="O31" s="137"/>
      <c r="P31" s="137"/>
    </row>
    <row r="32" spans="1:17" ht="15" customHeight="1" x14ac:dyDescent="0.3">
      <c r="A32" s="125"/>
      <c r="B32" s="125"/>
      <c r="C32" s="125"/>
      <c r="D32" s="125"/>
      <c r="E32" s="125"/>
      <c r="F32" s="125"/>
      <c r="G32" s="125"/>
      <c r="H32" s="125"/>
      <c r="I32" s="125"/>
      <c r="J32" s="125"/>
      <c r="K32" s="125"/>
      <c r="L32" s="125"/>
      <c r="M32" s="125"/>
      <c r="N32" s="125"/>
      <c r="O32" s="125"/>
      <c r="P32" s="125"/>
    </row>
    <row r="33" spans="1:17" ht="19.5" customHeight="1" x14ac:dyDescent="0.3">
      <c r="A33" s="138" t="s">
        <v>0</v>
      </c>
      <c r="B33" s="138"/>
      <c r="C33" s="138"/>
      <c r="D33" s="139" t="str">
        <f>References!B53</f>
        <v>Weigandt Development, LTD.</v>
      </c>
      <c r="E33" s="139"/>
      <c r="F33" s="139"/>
      <c r="G33" s="139"/>
      <c r="H33" s="139"/>
      <c r="I33" s="139"/>
      <c r="J33" s="139"/>
      <c r="K33" s="139"/>
      <c r="L33" s="139"/>
      <c r="M33" s="139"/>
      <c r="N33" s="139"/>
      <c r="O33" s="139"/>
      <c r="P33" s="139"/>
      <c r="Q33" s="18"/>
    </row>
    <row r="34" spans="1:17" ht="84" customHeight="1" x14ac:dyDescent="0.3">
      <c r="A34" s="132" t="s">
        <v>17</v>
      </c>
      <c r="B34" s="132"/>
      <c r="C34" s="132"/>
      <c r="D34" s="21" t="s">
        <v>18</v>
      </c>
      <c r="E34" s="21" t="s">
        <v>19</v>
      </c>
      <c r="F34" s="21" t="s">
        <v>7</v>
      </c>
      <c r="G34" s="21" t="s">
        <v>9</v>
      </c>
      <c r="H34" s="21" t="s">
        <v>10</v>
      </c>
      <c r="I34" s="21" t="s">
        <v>8</v>
      </c>
      <c r="J34" s="21" t="s">
        <v>13</v>
      </c>
      <c r="K34" s="21" t="s">
        <v>14</v>
      </c>
      <c r="L34" s="21" t="s">
        <v>15</v>
      </c>
      <c r="M34" s="21" t="s">
        <v>16</v>
      </c>
      <c r="N34" s="21" t="s">
        <v>20</v>
      </c>
      <c r="O34" s="21" t="s">
        <v>12</v>
      </c>
      <c r="P34" s="21" t="s">
        <v>11</v>
      </c>
      <c r="Q34" s="2"/>
    </row>
    <row r="35" spans="1:17" s="4" customFormat="1" ht="15" customHeight="1" x14ac:dyDescent="0.25">
      <c r="A35" s="133" t="s">
        <v>21</v>
      </c>
      <c r="B35" s="133"/>
      <c r="C35" s="133"/>
      <c r="D35" s="22">
        <v>1</v>
      </c>
      <c r="E35" s="22">
        <v>2</v>
      </c>
      <c r="F35" s="22">
        <v>3</v>
      </c>
      <c r="G35" s="22">
        <v>4</v>
      </c>
      <c r="H35" s="22">
        <v>5</v>
      </c>
      <c r="I35" s="22">
        <v>6</v>
      </c>
      <c r="J35" s="22">
        <v>7</v>
      </c>
      <c r="K35" s="22">
        <v>8</v>
      </c>
      <c r="L35" s="22">
        <v>9</v>
      </c>
      <c r="M35" s="22">
        <v>10</v>
      </c>
      <c r="N35" s="22">
        <v>11</v>
      </c>
      <c r="O35" s="22">
        <v>12</v>
      </c>
      <c r="P35" s="22">
        <v>13</v>
      </c>
      <c r="Q35" s="3"/>
    </row>
    <row r="36" spans="1:17" ht="25" customHeight="1" x14ac:dyDescent="0.3">
      <c r="A36" s="131" t="s">
        <v>57</v>
      </c>
      <c r="B36" s="131"/>
      <c r="C36" s="131"/>
      <c r="D36" s="101">
        <v>80</v>
      </c>
      <c r="E36" s="101">
        <v>82</v>
      </c>
      <c r="F36" s="101">
        <v>72</v>
      </c>
      <c r="G36" s="101">
        <v>88</v>
      </c>
      <c r="H36" s="101">
        <v>80</v>
      </c>
      <c r="I36" s="101">
        <v>80</v>
      </c>
      <c r="J36" s="101">
        <v>80</v>
      </c>
      <c r="K36" s="101">
        <v>80</v>
      </c>
      <c r="L36" s="101">
        <v>70</v>
      </c>
      <c r="M36" s="101">
        <v>80</v>
      </c>
      <c r="N36" s="101">
        <v>80</v>
      </c>
      <c r="O36" s="101">
        <v>80</v>
      </c>
      <c r="P36" s="101">
        <v>80</v>
      </c>
    </row>
    <row r="37" spans="1:17" ht="25" customHeight="1" x14ac:dyDescent="0.3">
      <c r="A37" s="131" t="s">
        <v>58</v>
      </c>
      <c r="B37" s="131"/>
      <c r="C37" s="131"/>
      <c r="D37" s="101">
        <v>80</v>
      </c>
      <c r="E37" s="101">
        <v>82</v>
      </c>
      <c r="F37" s="101">
        <v>72</v>
      </c>
      <c r="G37" s="101">
        <v>88</v>
      </c>
      <c r="H37" s="101">
        <v>80</v>
      </c>
      <c r="I37" s="101">
        <v>80</v>
      </c>
      <c r="J37" s="101">
        <v>80</v>
      </c>
      <c r="K37" s="101">
        <v>80</v>
      </c>
      <c r="L37" s="101">
        <v>70</v>
      </c>
      <c r="M37" s="101">
        <v>80</v>
      </c>
      <c r="N37" s="101">
        <v>80</v>
      </c>
      <c r="O37" s="101">
        <v>80</v>
      </c>
      <c r="P37" s="101">
        <v>80</v>
      </c>
    </row>
    <row r="38" spans="1:17" ht="25" customHeight="1" x14ac:dyDescent="0.3">
      <c r="A38" s="131" t="s">
        <v>59</v>
      </c>
      <c r="B38" s="131"/>
      <c r="C38" s="131"/>
      <c r="D38" s="101">
        <v>80</v>
      </c>
      <c r="E38" s="101">
        <v>82</v>
      </c>
      <c r="F38" s="101">
        <v>72</v>
      </c>
      <c r="G38" s="101">
        <v>88</v>
      </c>
      <c r="H38" s="101">
        <v>80</v>
      </c>
      <c r="I38" s="101">
        <v>80</v>
      </c>
      <c r="J38" s="101">
        <v>80</v>
      </c>
      <c r="K38" s="101">
        <v>80</v>
      </c>
      <c r="L38" s="101">
        <v>70</v>
      </c>
      <c r="M38" s="101">
        <v>80</v>
      </c>
      <c r="N38" s="101">
        <v>80</v>
      </c>
      <c r="O38" s="101">
        <v>80</v>
      </c>
      <c r="P38" s="101">
        <v>80</v>
      </c>
    </row>
    <row r="39" spans="1:17" ht="25" customHeight="1" x14ac:dyDescent="0.3">
      <c r="A39" s="131" t="s">
        <v>60</v>
      </c>
      <c r="B39" s="131"/>
      <c r="C39" s="131"/>
      <c r="D39" s="101">
        <v>80</v>
      </c>
      <c r="E39" s="101">
        <v>82</v>
      </c>
      <c r="F39" s="101">
        <v>72</v>
      </c>
      <c r="G39" s="101">
        <v>88</v>
      </c>
      <c r="H39" s="101">
        <v>80</v>
      </c>
      <c r="I39" s="101">
        <v>80</v>
      </c>
      <c r="J39" s="101">
        <v>80</v>
      </c>
      <c r="K39" s="101">
        <v>80</v>
      </c>
      <c r="L39" s="101">
        <v>70</v>
      </c>
      <c r="M39" s="101">
        <v>80</v>
      </c>
      <c r="N39" s="101">
        <v>80</v>
      </c>
      <c r="O39" s="101">
        <v>80</v>
      </c>
      <c r="P39" s="101">
        <v>80</v>
      </c>
    </row>
    <row r="40" spans="1:17" ht="25" customHeight="1" x14ac:dyDescent="0.3">
      <c r="A40" s="131" t="s">
        <v>61</v>
      </c>
      <c r="B40" s="131"/>
      <c r="C40" s="131"/>
      <c r="D40" s="101">
        <v>80</v>
      </c>
      <c r="E40" s="101">
        <v>82</v>
      </c>
      <c r="F40" s="101">
        <v>72</v>
      </c>
      <c r="G40" s="101">
        <v>88</v>
      </c>
      <c r="H40" s="101">
        <v>80</v>
      </c>
      <c r="I40" s="101">
        <v>80</v>
      </c>
      <c r="J40" s="101">
        <v>80</v>
      </c>
      <c r="K40" s="101">
        <v>80</v>
      </c>
      <c r="L40" s="101">
        <v>70</v>
      </c>
      <c r="M40" s="101">
        <v>80</v>
      </c>
      <c r="N40" s="101">
        <v>80</v>
      </c>
      <c r="O40" s="101">
        <v>80</v>
      </c>
      <c r="P40" s="101">
        <v>80</v>
      </c>
    </row>
    <row r="41" spans="1:17" ht="25" customHeight="1" x14ac:dyDescent="0.3">
      <c r="A41" s="131" t="s">
        <v>62</v>
      </c>
      <c r="B41" s="131"/>
      <c r="C41" s="131"/>
      <c r="D41" s="101">
        <v>80</v>
      </c>
      <c r="E41" s="101">
        <v>82</v>
      </c>
      <c r="F41" s="101">
        <v>72</v>
      </c>
      <c r="G41" s="101">
        <v>88</v>
      </c>
      <c r="H41" s="101">
        <v>80</v>
      </c>
      <c r="I41" s="101">
        <v>80</v>
      </c>
      <c r="J41" s="101">
        <v>80</v>
      </c>
      <c r="K41" s="101">
        <v>80</v>
      </c>
      <c r="L41" s="101">
        <v>70</v>
      </c>
      <c r="M41" s="101">
        <v>80</v>
      </c>
      <c r="N41" s="101">
        <v>80</v>
      </c>
      <c r="O41" s="101">
        <v>80</v>
      </c>
      <c r="P41" s="101">
        <v>80</v>
      </c>
    </row>
    <row r="42" spans="1:17" ht="25" customHeight="1" x14ac:dyDescent="0.3">
      <c r="A42" s="131" t="s">
        <v>63</v>
      </c>
      <c r="B42" s="131"/>
      <c r="C42" s="131"/>
      <c r="D42" s="101">
        <v>80</v>
      </c>
      <c r="E42" s="101">
        <v>82</v>
      </c>
      <c r="F42" s="101">
        <v>72</v>
      </c>
      <c r="G42" s="101">
        <v>88</v>
      </c>
      <c r="H42" s="101">
        <v>80</v>
      </c>
      <c r="I42" s="101">
        <v>80</v>
      </c>
      <c r="J42" s="101">
        <v>80</v>
      </c>
      <c r="K42" s="101">
        <v>80</v>
      </c>
      <c r="L42" s="101">
        <v>70</v>
      </c>
      <c r="M42" s="101">
        <v>80</v>
      </c>
      <c r="N42" s="101">
        <v>80</v>
      </c>
      <c r="O42" s="101">
        <v>80</v>
      </c>
      <c r="P42" s="101">
        <v>80</v>
      </c>
    </row>
    <row r="43" spans="1:17" ht="25" customHeight="1" x14ac:dyDescent="0.3">
      <c r="A43" s="131" t="s">
        <v>64</v>
      </c>
      <c r="B43" s="131"/>
      <c r="C43" s="131"/>
      <c r="D43" s="101">
        <v>80</v>
      </c>
      <c r="E43" s="101">
        <v>82</v>
      </c>
      <c r="F43" s="101">
        <v>72</v>
      </c>
      <c r="G43" s="101">
        <v>88</v>
      </c>
      <c r="H43" s="101">
        <v>80</v>
      </c>
      <c r="I43" s="101">
        <v>80</v>
      </c>
      <c r="J43" s="101">
        <v>80</v>
      </c>
      <c r="K43" s="101">
        <v>80</v>
      </c>
      <c r="L43" s="101">
        <v>70</v>
      </c>
      <c r="M43" s="101">
        <v>80</v>
      </c>
      <c r="N43" s="101">
        <v>80</v>
      </c>
      <c r="O43" s="101">
        <v>80</v>
      </c>
      <c r="P43" s="101">
        <v>80</v>
      </c>
    </row>
    <row r="44" spans="1:17" ht="45" customHeight="1" x14ac:dyDescent="0.3">
      <c r="A44" s="126" t="s">
        <v>39</v>
      </c>
      <c r="B44" s="126"/>
      <c r="C44" s="126"/>
      <c r="D44" s="126"/>
      <c r="E44" s="126"/>
      <c r="F44" s="126"/>
      <c r="G44" s="126"/>
      <c r="H44" s="126"/>
      <c r="I44" s="126"/>
      <c r="J44" s="126"/>
      <c r="K44" s="99" t="s">
        <v>36</v>
      </c>
      <c r="L44" s="127" t="s">
        <v>38</v>
      </c>
      <c r="M44" s="127"/>
      <c r="N44" s="128">
        <v>0.2</v>
      </c>
      <c r="O44" s="128"/>
      <c r="P44" s="128"/>
    </row>
    <row r="45" spans="1:17" s="5" customFormat="1" ht="45" customHeight="1" x14ac:dyDescent="0.3">
      <c r="A45" s="129" t="s">
        <v>22</v>
      </c>
      <c r="B45" s="129"/>
      <c r="C45" s="129"/>
      <c r="D45" s="129"/>
      <c r="E45" s="129"/>
      <c r="F45" s="129"/>
      <c r="G45" s="129"/>
      <c r="H45" s="129"/>
      <c r="I45" s="129"/>
      <c r="J45" s="129"/>
      <c r="K45" s="100" t="s">
        <v>37</v>
      </c>
      <c r="L45" s="130" t="s">
        <v>23</v>
      </c>
      <c r="M45" s="130"/>
      <c r="N45" s="128">
        <v>0.15</v>
      </c>
      <c r="O45" s="128"/>
      <c r="P45" s="128"/>
    </row>
    <row r="46" spans="1:17" ht="15" customHeight="1" x14ac:dyDescent="0.3">
      <c r="A46" s="125"/>
      <c r="B46" s="125"/>
      <c r="C46" s="125"/>
      <c r="D46" s="125"/>
      <c r="E46" s="125"/>
      <c r="F46" s="125"/>
      <c r="G46" s="125"/>
      <c r="H46" s="125"/>
      <c r="I46" s="125"/>
      <c r="J46" s="125"/>
      <c r="K46" s="125"/>
      <c r="L46" s="125"/>
      <c r="M46" s="125"/>
      <c r="N46" s="125"/>
      <c r="O46" s="125"/>
      <c r="P46" s="125"/>
    </row>
  </sheetData>
  <sheetProtection selectLockedCells="1"/>
  <mergeCells count="61">
    <mergeCell ref="A1:P1"/>
    <mergeCell ref="A2:P2"/>
    <mergeCell ref="A3:P3"/>
    <mergeCell ref="A4:P4"/>
    <mergeCell ref="A5:C5"/>
    <mergeCell ref="D5:P5"/>
    <mergeCell ref="A6:C6"/>
    <mergeCell ref="A7:C7"/>
    <mergeCell ref="A8:C8"/>
    <mergeCell ref="A9:C9"/>
    <mergeCell ref="A10:C10"/>
    <mergeCell ref="A11:C11"/>
    <mergeCell ref="A12:C12"/>
    <mergeCell ref="A13:C13"/>
    <mergeCell ref="A14:C14"/>
    <mergeCell ref="A15:C15"/>
    <mergeCell ref="A16:J16"/>
    <mergeCell ref="L16:M16"/>
    <mergeCell ref="N16:P16"/>
    <mergeCell ref="A17:J17"/>
    <mergeCell ref="L17:M17"/>
    <mergeCell ref="N17:P17"/>
    <mergeCell ref="A18:P18"/>
    <mergeCell ref="A19:C19"/>
    <mergeCell ref="D19:P19"/>
    <mergeCell ref="A20:C20"/>
    <mergeCell ref="A21:C21"/>
    <mergeCell ref="A22:C22"/>
    <mergeCell ref="A23:C23"/>
    <mergeCell ref="A24:C24"/>
    <mergeCell ref="A25:C25"/>
    <mergeCell ref="A26:C26"/>
    <mergeCell ref="A27:C27"/>
    <mergeCell ref="A28:C28"/>
    <mergeCell ref="A29:C29"/>
    <mergeCell ref="A30:J30"/>
    <mergeCell ref="L30:M30"/>
    <mergeCell ref="N30:P30"/>
    <mergeCell ref="A31:J31"/>
    <mergeCell ref="L31:M31"/>
    <mergeCell ref="N31:P31"/>
    <mergeCell ref="A32:P32"/>
    <mergeCell ref="A33:C33"/>
    <mergeCell ref="D33:P33"/>
    <mergeCell ref="A34:C34"/>
    <mergeCell ref="A35:C35"/>
    <mergeCell ref="A36:C36"/>
    <mergeCell ref="A37:C37"/>
    <mergeCell ref="A38:C38"/>
    <mergeCell ref="A39:C39"/>
    <mergeCell ref="A40:C40"/>
    <mergeCell ref="A41:C41"/>
    <mergeCell ref="A42:C42"/>
    <mergeCell ref="A43:C43"/>
    <mergeCell ref="A44:J44"/>
    <mergeCell ref="L44:M44"/>
    <mergeCell ref="N44:P44"/>
    <mergeCell ref="A45:J45"/>
    <mergeCell ref="L45:M45"/>
    <mergeCell ref="N45:P45"/>
    <mergeCell ref="A46:P46"/>
  </mergeCells>
  <pageMargins left="0.2" right="0.2" top="0.25" bottom="0.25" header="0.3" footer="0.3"/>
  <pageSetup scale="83"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55"/>
  <sheetViews>
    <sheetView showGridLines="0" zoomScaleNormal="100" workbookViewId="0">
      <pane ySplit="2" topLeftCell="A3" activePane="bottomLeft" state="frozen"/>
      <selection pane="bottomLeft" activeCell="A3" sqref="A3:XFD3"/>
    </sheetView>
  </sheetViews>
  <sheetFormatPr defaultColWidth="9.1796875" defaultRowHeight="14" x14ac:dyDescent="0.3"/>
  <cols>
    <col min="1" max="2" width="18.7265625" style="1" customWidth="1"/>
    <col min="3" max="3" width="7.7265625" style="1" customWidth="1"/>
    <col min="4" max="11" width="11.7265625" style="1" customWidth="1"/>
    <col min="12" max="16384" width="9.1796875" style="1"/>
  </cols>
  <sheetData>
    <row r="1" spans="1:12" ht="20.149999999999999" customHeight="1" x14ac:dyDescent="0.3">
      <c r="A1" s="113" t="str">
        <f>References!A1</f>
        <v>114-21 DISTRICT 1, DISTRICT 2, DISTRICT 6, DISTRICT 7 AND DISTRICT 8 GENERAL MAINTENANCE CONTRACT 09/08/2020</v>
      </c>
      <c r="B1" s="114"/>
      <c r="C1" s="114"/>
      <c r="D1" s="114"/>
      <c r="E1" s="114"/>
      <c r="F1" s="114"/>
      <c r="G1" s="114"/>
      <c r="H1" s="114"/>
      <c r="I1" s="114"/>
      <c r="J1" s="114"/>
      <c r="K1" s="121"/>
    </row>
    <row r="2" spans="1:12" ht="20.149999999999999" customHeight="1" x14ac:dyDescent="0.3">
      <c r="A2" s="113" t="s">
        <v>35</v>
      </c>
      <c r="B2" s="114"/>
      <c r="C2" s="114"/>
      <c r="D2" s="114"/>
      <c r="E2" s="114"/>
      <c r="F2" s="114"/>
      <c r="G2" s="114"/>
      <c r="H2" s="114"/>
      <c r="I2" s="114"/>
      <c r="J2" s="114"/>
      <c r="K2" s="121"/>
    </row>
    <row r="3" spans="1:12" ht="19.5" customHeight="1" x14ac:dyDescent="0.3">
      <c r="A3" s="149" t="s">
        <v>0</v>
      </c>
      <c r="B3" s="150"/>
      <c r="C3" s="151"/>
      <c r="D3" s="152" t="str">
        <f>References!B11</f>
        <v>AA Boos &amp; Sons, Inc.</v>
      </c>
      <c r="E3" s="119"/>
      <c r="F3" s="119"/>
      <c r="G3" s="119"/>
      <c r="H3" s="119"/>
      <c r="I3" s="119"/>
      <c r="J3" s="119"/>
      <c r="K3" s="120"/>
    </row>
    <row r="4" spans="1:12" ht="75" customHeight="1" x14ac:dyDescent="0.3">
      <c r="A4" s="153" t="s">
        <v>29</v>
      </c>
      <c r="B4" s="154"/>
      <c r="C4" s="155"/>
      <c r="D4" s="19" t="s">
        <v>66</v>
      </c>
      <c r="E4" s="19" t="s">
        <v>67</v>
      </c>
      <c r="F4" s="19" t="s">
        <v>68</v>
      </c>
      <c r="G4" s="19" t="s">
        <v>69</v>
      </c>
      <c r="H4" s="19" t="s">
        <v>70</v>
      </c>
      <c r="I4" s="19" t="s">
        <v>71</v>
      </c>
      <c r="J4" s="19" t="s">
        <v>72</v>
      </c>
      <c r="K4" s="20" t="s">
        <v>73</v>
      </c>
      <c r="L4" s="2"/>
    </row>
    <row r="5" spans="1:12" s="4" customFormat="1" ht="15" customHeight="1" x14ac:dyDescent="0.25">
      <c r="A5" s="156" t="s">
        <v>30</v>
      </c>
      <c r="B5" s="157"/>
      <c r="C5" s="158"/>
      <c r="D5" s="159" t="s">
        <v>31</v>
      </c>
      <c r="E5" s="160"/>
      <c r="F5" s="160"/>
      <c r="G5" s="160"/>
      <c r="H5" s="160"/>
      <c r="I5" s="160"/>
      <c r="J5" s="160"/>
      <c r="K5" s="161"/>
      <c r="L5" s="3"/>
    </row>
    <row r="6" spans="1:12" ht="15" customHeight="1" x14ac:dyDescent="0.3">
      <c r="A6" s="168" t="s">
        <v>248</v>
      </c>
      <c r="B6" s="169"/>
      <c r="C6" s="70" t="s">
        <v>32</v>
      </c>
      <c r="D6" s="71">
        <v>20</v>
      </c>
      <c r="E6" s="71">
        <v>20</v>
      </c>
      <c r="F6" s="71">
        <v>20</v>
      </c>
      <c r="G6" s="71">
        <v>20</v>
      </c>
      <c r="H6" s="71">
        <v>20</v>
      </c>
      <c r="I6" s="71">
        <v>20</v>
      </c>
      <c r="J6" s="71">
        <v>20</v>
      </c>
      <c r="K6" s="71">
        <v>20</v>
      </c>
    </row>
    <row r="7" spans="1:12" ht="15" customHeight="1" x14ac:dyDescent="0.3">
      <c r="A7" s="170"/>
      <c r="B7" s="171"/>
      <c r="C7" s="70" t="s">
        <v>33</v>
      </c>
      <c r="D7" s="71">
        <v>140</v>
      </c>
      <c r="E7" s="71">
        <v>140</v>
      </c>
      <c r="F7" s="71">
        <v>140</v>
      </c>
      <c r="G7" s="71">
        <v>140</v>
      </c>
      <c r="H7" s="71">
        <v>140</v>
      </c>
      <c r="I7" s="71">
        <v>140</v>
      </c>
      <c r="J7" s="71">
        <v>140</v>
      </c>
      <c r="K7" s="71">
        <v>140</v>
      </c>
    </row>
    <row r="8" spans="1:12" ht="15" customHeight="1" x14ac:dyDescent="0.3">
      <c r="A8" s="172"/>
      <c r="B8" s="173"/>
      <c r="C8" s="70" t="s">
        <v>34</v>
      </c>
      <c r="D8" s="71">
        <v>560</v>
      </c>
      <c r="E8" s="71">
        <v>560</v>
      </c>
      <c r="F8" s="71">
        <v>560</v>
      </c>
      <c r="G8" s="71">
        <v>560</v>
      </c>
      <c r="H8" s="71">
        <v>560</v>
      </c>
      <c r="I8" s="71">
        <v>560</v>
      </c>
      <c r="J8" s="71">
        <v>560</v>
      </c>
      <c r="K8" s="71">
        <v>560</v>
      </c>
    </row>
    <row r="9" spans="1:12" ht="15" customHeight="1" x14ac:dyDescent="0.3">
      <c r="A9" s="168" t="s">
        <v>249</v>
      </c>
      <c r="B9" s="169"/>
      <c r="C9" s="70" t="s">
        <v>32</v>
      </c>
      <c r="D9" s="71">
        <v>41</v>
      </c>
      <c r="E9" s="71">
        <v>41</v>
      </c>
      <c r="F9" s="71">
        <v>41</v>
      </c>
      <c r="G9" s="71">
        <v>41</v>
      </c>
      <c r="H9" s="71">
        <v>41</v>
      </c>
      <c r="I9" s="71">
        <v>41</v>
      </c>
      <c r="J9" s="71">
        <v>41</v>
      </c>
      <c r="K9" s="71">
        <v>41</v>
      </c>
    </row>
    <row r="10" spans="1:12" ht="15" customHeight="1" x14ac:dyDescent="0.3">
      <c r="A10" s="170"/>
      <c r="B10" s="171"/>
      <c r="C10" s="70" t="s">
        <v>33</v>
      </c>
      <c r="D10" s="71">
        <v>285</v>
      </c>
      <c r="E10" s="71">
        <v>285</v>
      </c>
      <c r="F10" s="71">
        <v>285</v>
      </c>
      <c r="G10" s="71">
        <v>285</v>
      </c>
      <c r="H10" s="71">
        <v>285</v>
      </c>
      <c r="I10" s="71">
        <v>285</v>
      </c>
      <c r="J10" s="71">
        <v>285</v>
      </c>
      <c r="K10" s="71">
        <v>285</v>
      </c>
    </row>
    <row r="11" spans="1:12" ht="15" customHeight="1" x14ac:dyDescent="0.3">
      <c r="A11" s="172"/>
      <c r="B11" s="173"/>
      <c r="C11" s="70" t="s">
        <v>34</v>
      </c>
      <c r="D11" s="71">
        <v>1140</v>
      </c>
      <c r="E11" s="71">
        <v>1140</v>
      </c>
      <c r="F11" s="71">
        <v>1140</v>
      </c>
      <c r="G11" s="71">
        <v>1140</v>
      </c>
      <c r="H11" s="71">
        <v>1140</v>
      </c>
      <c r="I11" s="71">
        <v>1140</v>
      </c>
      <c r="J11" s="71">
        <v>1140</v>
      </c>
      <c r="K11" s="71">
        <v>1140</v>
      </c>
    </row>
    <row r="12" spans="1:12" ht="15" customHeight="1" x14ac:dyDescent="0.3">
      <c r="A12" s="168" t="s">
        <v>250</v>
      </c>
      <c r="B12" s="169"/>
      <c r="C12" s="70" t="s">
        <v>32</v>
      </c>
      <c r="D12" s="71">
        <v>13</v>
      </c>
      <c r="E12" s="71">
        <v>13</v>
      </c>
      <c r="F12" s="71">
        <v>13</v>
      </c>
      <c r="G12" s="71">
        <v>13</v>
      </c>
      <c r="H12" s="71">
        <v>13</v>
      </c>
      <c r="I12" s="71">
        <v>13</v>
      </c>
      <c r="J12" s="71">
        <v>13</v>
      </c>
      <c r="K12" s="71">
        <v>13</v>
      </c>
    </row>
    <row r="13" spans="1:12" ht="15" customHeight="1" x14ac:dyDescent="0.3">
      <c r="A13" s="170"/>
      <c r="B13" s="171"/>
      <c r="C13" s="70" t="s">
        <v>33</v>
      </c>
      <c r="D13" s="71">
        <v>85</v>
      </c>
      <c r="E13" s="71">
        <v>85</v>
      </c>
      <c r="F13" s="71">
        <v>85</v>
      </c>
      <c r="G13" s="71">
        <v>85</v>
      </c>
      <c r="H13" s="71">
        <v>85</v>
      </c>
      <c r="I13" s="71">
        <v>85</v>
      </c>
      <c r="J13" s="71">
        <v>85</v>
      </c>
      <c r="K13" s="71">
        <v>85</v>
      </c>
    </row>
    <row r="14" spans="1:12" ht="15" customHeight="1" x14ac:dyDescent="0.3">
      <c r="A14" s="172"/>
      <c r="B14" s="173"/>
      <c r="C14" s="70" t="s">
        <v>34</v>
      </c>
      <c r="D14" s="71">
        <v>340</v>
      </c>
      <c r="E14" s="71">
        <v>340</v>
      </c>
      <c r="F14" s="71">
        <v>340</v>
      </c>
      <c r="G14" s="71">
        <v>340</v>
      </c>
      <c r="H14" s="71">
        <v>340</v>
      </c>
      <c r="I14" s="71">
        <v>340</v>
      </c>
      <c r="J14" s="71">
        <v>340</v>
      </c>
      <c r="K14" s="71">
        <v>340</v>
      </c>
    </row>
    <row r="15" spans="1:12" ht="15" customHeight="1" x14ac:dyDescent="0.3">
      <c r="A15" s="168" t="s">
        <v>251</v>
      </c>
      <c r="B15" s="169"/>
      <c r="C15" s="70" t="s">
        <v>32</v>
      </c>
      <c r="D15" s="71">
        <v>15</v>
      </c>
      <c r="E15" s="71">
        <v>15</v>
      </c>
      <c r="F15" s="71">
        <v>15</v>
      </c>
      <c r="G15" s="71">
        <v>15</v>
      </c>
      <c r="H15" s="71">
        <v>15</v>
      </c>
      <c r="I15" s="71">
        <v>15</v>
      </c>
      <c r="J15" s="71">
        <v>15</v>
      </c>
      <c r="K15" s="71">
        <v>15</v>
      </c>
    </row>
    <row r="16" spans="1:12" ht="15" customHeight="1" x14ac:dyDescent="0.3">
      <c r="A16" s="170"/>
      <c r="B16" s="171"/>
      <c r="C16" s="70" t="s">
        <v>33</v>
      </c>
      <c r="D16" s="71">
        <v>100</v>
      </c>
      <c r="E16" s="71">
        <v>100</v>
      </c>
      <c r="F16" s="71">
        <v>100</v>
      </c>
      <c r="G16" s="71">
        <v>100</v>
      </c>
      <c r="H16" s="71">
        <v>100</v>
      </c>
      <c r="I16" s="71">
        <v>100</v>
      </c>
      <c r="J16" s="71">
        <v>100</v>
      </c>
      <c r="K16" s="71">
        <v>100</v>
      </c>
    </row>
    <row r="17" spans="1:11" ht="15" customHeight="1" x14ac:dyDescent="0.3">
      <c r="A17" s="172"/>
      <c r="B17" s="173"/>
      <c r="C17" s="70" t="s">
        <v>34</v>
      </c>
      <c r="D17" s="71">
        <v>400</v>
      </c>
      <c r="E17" s="71">
        <v>400</v>
      </c>
      <c r="F17" s="71">
        <v>400</v>
      </c>
      <c r="G17" s="71">
        <v>400</v>
      </c>
      <c r="H17" s="71">
        <v>400</v>
      </c>
      <c r="I17" s="71">
        <v>400</v>
      </c>
      <c r="J17" s="71">
        <v>400</v>
      </c>
      <c r="K17" s="71">
        <v>400</v>
      </c>
    </row>
    <row r="18" spans="1:11" ht="15" customHeight="1" x14ac:dyDescent="0.3">
      <c r="A18" s="168" t="s">
        <v>252</v>
      </c>
      <c r="B18" s="169"/>
      <c r="C18" s="70" t="s">
        <v>32</v>
      </c>
      <c r="D18" s="71">
        <v>15</v>
      </c>
      <c r="E18" s="71">
        <v>15</v>
      </c>
      <c r="F18" s="71">
        <v>15</v>
      </c>
      <c r="G18" s="71">
        <v>15</v>
      </c>
      <c r="H18" s="71">
        <v>15</v>
      </c>
      <c r="I18" s="71">
        <v>15</v>
      </c>
      <c r="J18" s="71">
        <v>15</v>
      </c>
      <c r="K18" s="71">
        <v>15</v>
      </c>
    </row>
    <row r="19" spans="1:11" ht="15" customHeight="1" x14ac:dyDescent="0.3">
      <c r="A19" s="170"/>
      <c r="B19" s="171"/>
      <c r="C19" s="70" t="s">
        <v>33</v>
      </c>
      <c r="D19" s="71">
        <v>100</v>
      </c>
      <c r="E19" s="71">
        <v>100</v>
      </c>
      <c r="F19" s="71">
        <v>100</v>
      </c>
      <c r="G19" s="71">
        <v>100</v>
      </c>
      <c r="H19" s="71">
        <v>100</v>
      </c>
      <c r="I19" s="71">
        <v>100</v>
      </c>
      <c r="J19" s="71">
        <v>100</v>
      </c>
      <c r="K19" s="71">
        <v>100</v>
      </c>
    </row>
    <row r="20" spans="1:11" ht="15" customHeight="1" x14ac:dyDescent="0.3">
      <c r="A20" s="172"/>
      <c r="B20" s="173"/>
      <c r="C20" s="70" t="s">
        <v>34</v>
      </c>
      <c r="D20" s="71">
        <v>400</v>
      </c>
      <c r="E20" s="71">
        <v>400</v>
      </c>
      <c r="F20" s="71">
        <v>400</v>
      </c>
      <c r="G20" s="71">
        <v>400</v>
      </c>
      <c r="H20" s="71">
        <v>400</v>
      </c>
      <c r="I20" s="71">
        <v>400</v>
      </c>
      <c r="J20" s="71">
        <v>400</v>
      </c>
      <c r="K20" s="71">
        <v>400</v>
      </c>
    </row>
    <row r="21" spans="1:11" ht="15" customHeight="1" x14ac:dyDescent="0.3">
      <c r="A21" s="168" t="s">
        <v>253</v>
      </c>
      <c r="B21" s="169"/>
      <c r="C21" s="70" t="s">
        <v>32</v>
      </c>
      <c r="D21" s="71">
        <v>8</v>
      </c>
      <c r="E21" s="71">
        <v>8</v>
      </c>
      <c r="F21" s="71">
        <v>8</v>
      </c>
      <c r="G21" s="71">
        <v>8</v>
      </c>
      <c r="H21" s="71">
        <v>8</v>
      </c>
      <c r="I21" s="71">
        <v>8</v>
      </c>
      <c r="J21" s="71">
        <v>8</v>
      </c>
      <c r="K21" s="71">
        <v>8</v>
      </c>
    </row>
    <row r="22" spans="1:11" ht="15" customHeight="1" x14ac:dyDescent="0.3">
      <c r="A22" s="170"/>
      <c r="B22" s="171"/>
      <c r="C22" s="70" t="s">
        <v>33</v>
      </c>
      <c r="D22" s="71">
        <v>50</v>
      </c>
      <c r="E22" s="71">
        <v>50</v>
      </c>
      <c r="F22" s="71">
        <v>50</v>
      </c>
      <c r="G22" s="71">
        <v>50</v>
      </c>
      <c r="H22" s="71">
        <v>50</v>
      </c>
      <c r="I22" s="71">
        <v>50</v>
      </c>
      <c r="J22" s="71">
        <v>50</v>
      </c>
      <c r="K22" s="71">
        <v>50</v>
      </c>
    </row>
    <row r="23" spans="1:11" ht="15" customHeight="1" x14ac:dyDescent="0.3">
      <c r="A23" s="172"/>
      <c r="B23" s="173"/>
      <c r="C23" s="70" t="s">
        <v>34</v>
      </c>
      <c r="D23" s="71">
        <v>200</v>
      </c>
      <c r="E23" s="71">
        <v>200</v>
      </c>
      <c r="F23" s="71">
        <v>200</v>
      </c>
      <c r="G23" s="71">
        <v>200</v>
      </c>
      <c r="H23" s="71">
        <v>200</v>
      </c>
      <c r="I23" s="71">
        <v>200</v>
      </c>
      <c r="J23" s="71">
        <v>200</v>
      </c>
      <c r="K23" s="71">
        <v>200</v>
      </c>
    </row>
    <row r="24" spans="1:11" ht="15" customHeight="1" x14ac:dyDescent="0.3">
      <c r="A24" s="168" t="s">
        <v>254</v>
      </c>
      <c r="B24" s="169"/>
      <c r="C24" s="70" t="s">
        <v>32</v>
      </c>
      <c r="D24" s="71">
        <v>6</v>
      </c>
      <c r="E24" s="71">
        <v>6</v>
      </c>
      <c r="F24" s="71">
        <v>6</v>
      </c>
      <c r="G24" s="71">
        <v>6</v>
      </c>
      <c r="H24" s="71">
        <v>6</v>
      </c>
      <c r="I24" s="71">
        <v>6</v>
      </c>
      <c r="J24" s="71">
        <v>6</v>
      </c>
      <c r="K24" s="71">
        <v>6</v>
      </c>
    </row>
    <row r="25" spans="1:11" ht="15" customHeight="1" x14ac:dyDescent="0.3">
      <c r="A25" s="170"/>
      <c r="B25" s="171"/>
      <c r="C25" s="70" t="s">
        <v>33</v>
      </c>
      <c r="D25" s="71">
        <v>40</v>
      </c>
      <c r="E25" s="71">
        <v>40</v>
      </c>
      <c r="F25" s="71">
        <v>40</v>
      </c>
      <c r="G25" s="71">
        <v>40</v>
      </c>
      <c r="H25" s="71">
        <v>40</v>
      </c>
      <c r="I25" s="71">
        <v>40</v>
      </c>
      <c r="J25" s="71">
        <v>40</v>
      </c>
      <c r="K25" s="71">
        <v>40</v>
      </c>
    </row>
    <row r="26" spans="1:11" ht="15" customHeight="1" x14ac:dyDescent="0.3">
      <c r="A26" s="172"/>
      <c r="B26" s="173"/>
      <c r="C26" s="70" t="s">
        <v>34</v>
      </c>
      <c r="D26" s="71">
        <v>160</v>
      </c>
      <c r="E26" s="71">
        <v>160</v>
      </c>
      <c r="F26" s="71">
        <v>160</v>
      </c>
      <c r="G26" s="71">
        <v>160</v>
      </c>
      <c r="H26" s="71">
        <v>160</v>
      </c>
      <c r="I26" s="71">
        <v>160</v>
      </c>
      <c r="J26" s="71">
        <v>160</v>
      </c>
      <c r="K26" s="71">
        <v>160</v>
      </c>
    </row>
    <row r="27" spans="1:11" ht="15" customHeight="1" x14ac:dyDescent="0.3">
      <c r="A27" s="168" t="s">
        <v>255</v>
      </c>
      <c r="B27" s="169"/>
      <c r="C27" s="70" t="s">
        <v>32</v>
      </c>
      <c r="D27" s="71">
        <v>13</v>
      </c>
      <c r="E27" s="71">
        <v>13</v>
      </c>
      <c r="F27" s="71">
        <v>13</v>
      </c>
      <c r="G27" s="71">
        <v>13</v>
      </c>
      <c r="H27" s="71">
        <v>13</v>
      </c>
      <c r="I27" s="71">
        <v>13</v>
      </c>
      <c r="J27" s="71">
        <v>13</v>
      </c>
      <c r="K27" s="71">
        <v>13</v>
      </c>
    </row>
    <row r="28" spans="1:11" ht="15" customHeight="1" x14ac:dyDescent="0.3">
      <c r="A28" s="170"/>
      <c r="B28" s="171"/>
      <c r="C28" s="70" t="s">
        <v>33</v>
      </c>
      <c r="D28" s="71">
        <v>85</v>
      </c>
      <c r="E28" s="71">
        <v>85</v>
      </c>
      <c r="F28" s="71">
        <v>85</v>
      </c>
      <c r="G28" s="71">
        <v>85</v>
      </c>
      <c r="H28" s="71">
        <v>85</v>
      </c>
      <c r="I28" s="71">
        <v>85</v>
      </c>
      <c r="J28" s="71">
        <v>85</v>
      </c>
      <c r="K28" s="71">
        <v>85</v>
      </c>
    </row>
    <row r="29" spans="1:11" ht="15" customHeight="1" x14ac:dyDescent="0.3">
      <c r="A29" s="172"/>
      <c r="B29" s="173"/>
      <c r="C29" s="70" t="s">
        <v>34</v>
      </c>
      <c r="D29" s="71">
        <v>340</v>
      </c>
      <c r="E29" s="71">
        <v>340</v>
      </c>
      <c r="F29" s="71">
        <v>340</v>
      </c>
      <c r="G29" s="71">
        <v>340</v>
      </c>
      <c r="H29" s="71">
        <v>340</v>
      </c>
      <c r="I29" s="71">
        <v>340</v>
      </c>
      <c r="J29" s="71">
        <v>340</v>
      </c>
      <c r="K29" s="71">
        <v>340</v>
      </c>
    </row>
    <row r="30" spans="1:11" ht="15" customHeight="1" x14ac:dyDescent="0.3">
      <c r="A30" s="168" t="s">
        <v>256</v>
      </c>
      <c r="B30" s="169"/>
      <c r="C30" s="70" t="s">
        <v>32</v>
      </c>
      <c r="D30" s="71">
        <v>46</v>
      </c>
      <c r="E30" s="71">
        <v>46</v>
      </c>
      <c r="F30" s="71">
        <v>46</v>
      </c>
      <c r="G30" s="71">
        <v>46</v>
      </c>
      <c r="H30" s="71">
        <v>46</v>
      </c>
      <c r="I30" s="71">
        <v>46</v>
      </c>
      <c r="J30" s="71">
        <v>46</v>
      </c>
      <c r="K30" s="71">
        <v>46</v>
      </c>
    </row>
    <row r="31" spans="1:11" ht="15" customHeight="1" x14ac:dyDescent="0.3">
      <c r="A31" s="170"/>
      <c r="B31" s="171"/>
      <c r="C31" s="70" t="s">
        <v>33</v>
      </c>
      <c r="D31" s="71">
        <v>320</v>
      </c>
      <c r="E31" s="71">
        <v>320</v>
      </c>
      <c r="F31" s="71">
        <v>320</v>
      </c>
      <c r="G31" s="71">
        <v>320</v>
      </c>
      <c r="H31" s="71">
        <v>320</v>
      </c>
      <c r="I31" s="71">
        <v>320</v>
      </c>
      <c r="J31" s="71">
        <v>320</v>
      </c>
      <c r="K31" s="71">
        <v>320</v>
      </c>
    </row>
    <row r="32" spans="1:11" ht="15" customHeight="1" x14ac:dyDescent="0.3">
      <c r="A32" s="172"/>
      <c r="B32" s="173"/>
      <c r="C32" s="70" t="s">
        <v>34</v>
      </c>
      <c r="D32" s="71">
        <v>1280</v>
      </c>
      <c r="E32" s="71">
        <v>1280</v>
      </c>
      <c r="F32" s="71">
        <v>1280</v>
      </c>
      <c r="G32" s="71">
        <v>1280</v>
      </c>
      <c r="H32" s="71">
        <v>1280</v>
      </c>
      <c r="I32" s="71">
        <v>1280</v>
      </c>
      <c r="J32" s="71">
        <v>1280</v>
      </c>
      <c r="K32" s="71">
        <v>1280</v>
      </c>
    </row>
    <row r="33" spans="1:11" ht="15" customHeight="1" x14ac:dyDescent="0.3">
      <c r="A33" s="168" t="s">
        <v>257</v>
      </c>
      <c r="B33" s="169"/>
      <c r="C33" s="70" t="s">
        <v>32</v>
      </c>
      <c r="D33" s="71">
        <v>9</v>
      </c>
      <c r="E33" s="71">
        <v>9</v>
      </c>
      <c r="F33" s="71">
        <v>9</v>
      </c>
      <c r="G33" s="71">
        <v>9</v>
      </c>
      <c r="H33" s="71">
        <v>9</v>
      </c>
      <c r="I33" s="71">
        <v>9</v>
      </c>
      <c r="J33" s="71">
        <v>9</v>
      </c>
      <c r="K33" s="71">
        <v>9</v>
      </c>
    </row>
    <row r="34" spans="1:11" ht="15" customHeight="1" x14ac:dyDescent="0.3">
      <c r="A34" s="170"/>
      <c r="B34" s="171"/>
      <c r="C34" s="70" t="s">
        <v>33</v>
      </c>
      <c r="D34" s="71">
        <v>60</v>
      </c>
      <c r="E34" s="71">
        <v>60</v>
      </c>
      <c r="F34" s="71">
        <v>60</v>
      </c>
      <c r="G34" s="71">
        <v>60</v>
      </c>
      <c r="H34" s="71">
        <v>60</v>
      </c>
      <c r="I34" s="71">
        <v>60</v>
      </c>
      <c r="J34" s="71">
        <v>60</v>
      </c>
      <c r="K34" s="71">
        <v>60</v>
      </c>
    </row>
    <row r="35" spans="1:11" ht="15" customHeight="1" x14ac:dyDescent="0.3">
      <c r="A35" s="172"/>
      <c r="B35" s="173"/>
      <c r="C35" s="70" t="s">
        <v>34</v>
      </c>
      <c r="D35" s="71">
        <v>240</v>
      </c>
      <c r="E35" s="71">
        <v>240</v>
      </c>
      <c r="F35" s="71">
        <v>240</v>
      </c>
      <c r="G35" s="71">
        <v>240</v>
      </c>
      <c r="H35" s="71">
        <v>240</v>
      </c>
      <c r="I35" s="71">
        <v>240</v>
      </c>
      <c r="J35" s="71">
        <v>240</v>
      </c>
      <c r="K35" s="71">
        <v>240</v>
      </c>
    </row>
    <row r="36" spans="1:11" ht="15" customHeight="1" x14ac:dyDescent="0.3">
      <c r="A36" s="168" t="s">
        <v>258</v>
      </c>
      <c r="B36" s="169"/>
      <c r="C36" s="70" t="s">
        <v>32</v>
      </c>
      <c r="D36" s="71">
        <v>11</v>
      </c>
      <c r="E36" s="71">
        <v>11</v>
      </c>
      <c r="F36" s="71">
        <v>11</v>
      </c>
      <c r="G36" s="71">
        <v>11</v>
      </c>
      <c r="H36" s="71">
        <v>11</v>
      </c>
      <c r="I36" s="71">
        <v>11</v>
      </c>
      <c r="J36" s="71">
        <v>11</v>
      </c>
      <c r="K36" s="71">
        <v>11</v>
      </c>
    </row>
    <row r="37" spans="1:11" ht="15" customHeight="1" x14ac:dyDescent="0.3">
      <c r="A37" s="170"/>
      <c r="B37" s="171"/>
      <c r="C37" s="70" t="s">
        <v>33</v>
      </c>
      <c r="D37" s="71">
        <v>75</v>
      </c>
      <c r="E37" s="71">
        <v>75</v>
      </c>
      <c r="F37" s="71">
        <v>75</v>
      </c>
      <c r="G37" s="71">
        <v>75</v>
      </c>
      <c r="H37" s="71">
        <v>75</v>
      </c>
      <c r="I37" s="71">
        <v>75</v>
      </c>
      <c r="J37" s="71">
        <v>75</v>
      </c>
      <c r="K37" s="71">
        <v>75</v>
      </c>
    </row>
    <row r="38" spans="1:11" ht="15" customHeight="1" x14ac:dyDescent="0.3">
      <c r="A38" s="172"/>
      <c r="B38" s="173"/>
      <c r="C38" s="70" t="s">
        <v>34</v>
      </c>
      <c r="D38" s="71">
        <v>300</v>
      </c>
      <c r="E38" s="71">
        <v>300</v>
      </c>
      <c r="F38" s="71">
        <v>300</v>
      </c>
      <c r="G38" s="71">
        <v>300</v>
      </c>
      <c r="H38" s="71">
        <v>300</v>
      </c>
      <c r="I38" s="71">
        <v>300</v>
      </c>
      <c r="J38" s="71">
        <v>300</v>
      </c>
      <c r="K38" s="71">
        <v>300</v>
      </c>
    </row>
    <row r="39" spans="1:11" ht="15" customHeight="1" x14ac:dyDescent="0.3">
      <c r="A39" s="168" t="s">
        <v>259</v>
      </c>
      <c r="B39" s="169"/>
      <c r="C39" s="70" t="s">
        <v>32</v>
      </c>
      <c r="D39" s="71">
        <v>29</v>
      </c>
      <c r="E39" s="71">
        <v>29</v>
      </c>
      <c r="F39" s="71">
        <v>29</v>
      </c>
      <c r="G39" s="71">
        <v>29</v>
      </c>
      <c r="H39" s="71">
        <v>29</v>
      </c>
      <c r="I39" s="71">
        <v>29</v>
      </c>
      <c r="J39" s="71">
        <v>29</v>
      </c>
      <c r="K39" s="71">
        <v>29</v>
      </c>
    </row>
    <row r="40" spans="1:11" ht="15" customHeight="1" x14ac:dyDescent="0.3">
      <c r="A40" s="170"/>
      <c r="B40" s="171"/>
      <c r="C40" s="70" t="s">
        <v>33</v>
      </c>
      <c r="D40" s="71">
        <v>200</v>
      </c>
      <c r="E40" s="71">
        <v>200</v>
      </c>
      <c r="F40" s="71">
        <v>200</v>
      </c>
      <c r="G40" s="71">
        <v>200</v>
      </c>
      <c r="H40" s="71">
        <v>200</v>
      </c>
      <c r="I40" s="71">
        <v>200</v>
      </c>
      <c r="J40" s="71">
        <v>200</v>
      </c>
      <c r="K40" s="71">
        <v>200</v>
      </c>
    </row>
    <row r="41" spans="1:11" ht="15" customHeight="1" x14ac:dyDescent="0.3">
      <c r="A41" s="172"/>
      <c r="B41" s="173"/>
      <c r="C41" s="70" t="s">
        <v>34</v>
      </c>
      <c r="D41" s="71">
        <v>800</v>
      </c>
      <c r="E41" s="71">
        <v>800</v>
      </c>
      <c r="F41" s="71">
        <v>800</v>
      </c>
      <c r="G41" s="71">
        <v>800</v>
      </c>
      <c r="H41" s="71">
        <v>800</v>
      </c>
      <c r="I41" s="71">
        <v>800</v>
      </c>
      <c r="J41" s="71">
        <v>800</v>
      </c>
      <c r="K41" s="71">
        <v>800</v>
      </c>
    </row>
    <row r="42" spans="1:11" ht="15" customHeight="1" x14ac:dyDescent="0.3">
      <c r="A42" s="168" t="s">
        <v>260</v>
      </c>
      <c r="B42" s="169"/>
      <c r="C42" s="70" t="s">
        <v>32</v>
      </c>
      <c r="D42" s="71">
        <v>8</v>
      </c>
      <c r="E42" s="71">
        <v>8</v>
      </c>
      <c r="F42" s="71">
        <v>8</v>
      </c>
      <c r="G42" s="71">
        <v>8</v>
      </c>
      <c r="H42" s="71">
        <v>8</v>
      </c>
      <c r="I42" s="71">
        <v>8</v>
      </c>
      <c r="J42" s="71">
        <v>8</v>
      </c>
      <c r="K42" s="71">
        <v>8</v>
      </c>
    </row>
    <row r="43" spans="1:11" ht="15" customHeight="1" x14ac:dyDescent="0.3">
      <c r="A43" s="170"/>
      <c r="B43" s="171"/>
      <c r="C43" s="70" t="s">
        <v>33</v>
      </c>
      <c r="D43" s="71">
        <v>50</v>
      </c>
      <c r="E43" s="71">
        <v>50</v>
      </c>
      <c r="F43" s="71">
        <v>50</v>
      </c>
      <c r="G43" s="71">
        <v>50</v>
      </c>
      <c r="H43" s="71">
        <v>50</v>
      </c>
      <c r="I43" s="71">
        <v>50</v>
      </c>
      <c r="J43" s="71">
        <v>50</v>
      </c>
      <c r="K43" s="71">
        <v>50</v>
      </c>
    </row>
    <row r="44" spans="1:11" ht="15" customHeight="1" x14ac:dyDescent="0.3">
      <c r="A44" s="172"/>
      <c r="B44" s="173"/>
      <c r="C44" s="70" t="s">
        <v>34</v>
      </c>
      <c r="D44" s="71">
        <v>200</v>
      </c>
      <c r="E44" s="71">
        <v>200</v>
      </c>
      <c r="F44" s="71">
        <v>200</v>
      </c>
      <c r="G44" s="71">
        <v>200</v>
      </c>
      <c r="H44" s="71">
        <v>200</v>
      </c>
      <c r="I44" s="71">
        <v>200</v>
      </c>
      <c r="J44" s="71">
        <v>200</v>
      </c>
      <c r="K44" s="71">
        <v>200</v>
      </c>
    </row>
    <row r="45" spans="1:11" ht="15" customHeight="1" x14ac:dyDescent="0.3">
      <c r="A45" s="168" t="s">
        <v>261</v>
      </c>
      <c r="B45" s="169"/>
      <c r="C45" s="70" t="s">
        <v>32</v>
      </c>
      <c r="D45" s="71">
        <v>6</v>
      </c>
      <c r="E45" s="71">
        <v>6</v>
      </c>
      <c r="F45" s="71">
        <v>6</v>
      </c>
      <c r="G45" s="71">
        <v>6</v>
      </c>
      <c r="H45" s="71">
        <v>6</v>
      </c>
      <c r="I45" s="71">
        <v>6</v>
      </c>
      <c r="J45" s="71">
        <v>6</v>
      </c>
      <c r="K45" s="71">
        <v>6</v>
      </c>
    </row>
    <row r="46" spans="1:11" ht="15" customHeight="1" x14ac:dyDescent="0.3">
      <c r="A46" s="170"/>
      <c r="B46" s="171"/>
      <c r="C46" s="70" t="s">
        <v>33</v>
      </c>
      <c r="D46" s="71">
        <v>40</v>
      </c>
      <c r="E46" s="71">
        <v>40</v>
      </c>
      <c r="F46" s="71">
        <v>40</v>
      </c>
      <c r="G46" s="71">
        <v>40</v>
      </c>
      <c r="H46" s="71">
        <v>40</v>
      </c>
      <c r="I46" s="71">
        <v>40</v>
      </c>
      <c r="J46" s="71">
        <v>40</v>
      </c>
      <c r="K46" s="71">
        <v>40</v>
      </c>
    </row>
    <row r="47" spans="1:11" ht="15" customHeight="1" x14ac:dyDescent="0.3">
      <c r="A47" s="172"/>
      <c r="B47" s="173"/>
      <c r="C47" s="70" t="s">
        <v>34</v>
      </c>
      <c r="D47" s="71">
        <v>160</v>
      </c>
      <c r="E47" s="71">
        <v>160</v>
      </c>
      <c r="F47" s="71">
        <v>160</v>
      </c>
      <c r="G47" s="71">
        <v>160</v>
      </c>
      <c r="H47" s="71">
        <v>160</v>
      </c>
      <c r="I47" s="71">
        <v>160</v>
      </c>
      <c r="J47" s="71">
        <v>160</v>
      </c>
      <c r="K47" s="71">
        <v>160</v>
      </c>
    </row>
    <row r="48" spans="1:11" ht="15" customHeight="1" x14ac:dyDescent="0.3">
      <c r="A48" s="168" t="s">
        <v>262</v>
      </c>
      <c r="B48" s="169"/>
      <c r="C48" s="70" t="s">
        <v>32</v>
      </c>
      <c r="D48" s="71">
        <v>8</v>
      </c>
      <c r="E48" s="71">
        <v>8</v>
      </c>
      <c r="F48" s="71">
        <v>8</v>
      </c>
      <c r="G48" s="71">
        <v>8</v>
      </c>
      <c r="H48" s="71">
        <v>8</v>
      </c>
      <c r="I48" s="71">
        <v>8</v>
      </c>
      <c r="J48" s="71">
        <v>8</v>
      </c>
      <c r="K48" s="71">
        <v>8</v>
      </c>
    </row>
    <row r="49" spans="1:11" ht="15" customHeight="1" x14ac:dyDescent="0.3">
      <c r="A49" s="170"/>
      <c r="B49" s="171"/>
      <c r="C49" s="70" t="s">
        <v>33</v>
      </c>
      <c r="D49" s="71">
        <v>50</v>
      </c>
      <c r="E49" s="71">
        <v>50</v>
      </c>
      <c r="F49" s="71">
        <v>50</v>
      </c>
      <c r="G49" s="71">
        <v>50</v>
      </c>
      <c r="H49" s="71">
        <v>50</v>
      </c>
      <c r="I49" s="71">
        <v>50</v>
      </c>
      <c r="J49" s="71">
        <v>50</v>
      </c>
      <c r="K49" s="71">
        <v>50</v>
      </c>
    </row>
    <row r="50" spans="1:11" ht="15" customHeight="1" x14ac:dyDescent="0.3">
      <c r="A50" s="172"/>
      <c r="B50" s="173"/>
      <c r="C50" s="70" t="s">
        <v>34</v>
      </c>
      <c r="D50" s="71">
        <v>200</v>
      </c>
      <c r="E50" s="71">
        <v>200</v>
      </c>
      <c r="F50" s="71">
        <v>200</v>
      </c>
      <c r="G50" s="71">
        <v>200</v>
      </c>
      <c r="H50" s="71">
        <v>200</v>
      </c>
      <c r="I50" s="71">
        <v>200</v>
      </c>
      <c r="J50" s="71">
        <v>200</v>
      </c>
      <c r="K50" s="71">
        <v>200</v>
      </c>
    </row>
    <row r="51" spans="1:11" ht="15" customHeight="1" x14ac:dyDescent="0.3">
      <c r="A51" s="168" t="s">
        <v>263</v>
      </c>
      <c r="B51" s="169"/>
      <c r="C51" s="70" t="s">
        <v>32</v>
      </c>
      <c r="D51" s="71">
        <v>8</v>
      </c>
      <c r="E51" s="71">
        <v>8</v>
      </c>
      <c r="F51" s="71">
        <v>8</v>
      </c>
      <c r="G51" s="71">
        <v>8</v>
      </c>
      <c r="H51" s="71">
        <v>8</v>
      </c>
      <c r="I51" s="71">
        <v>8</v>
      </c>
      <c r="J51" s="71">
        <v>8</v>
      </c>
      <c r="K51" s="71">
        <v>8</v>
      </c>
    </row>
    <row r="52" spans="1:11" ht="15" customHeight="1" x14ac:dyDescent="0.3">
      <c r="A52" s="170"/>
      <c r="B52" s="171"/>
      <c r="C52" s="70" t="s">
        <v>33</v>
      </c>
      <c r="D52" s="71">
        <v>50</v>
      </c>
      <c r="E52" s="71">
        <v>50</v>
      </c>
      <c r="F52" s="71">
        <v>50</v>
      </c>
      <c r="G52" s="71">
        <v>50</v>
      </c>
      <c r="H52" s="71">
        <v>50</v>
      </c>
      <c r="I52" s="71">
        <v>50</v>
      </c>
      <c r="J52" s="71">
        <v>50</v>
      </c>
      <c r="K52" s="71">
        <v>50</v>
      </c>
    </row>
    <row r="53" spans="1:11" ht="15" customHeight="1" x14ac:dyDescent="0.3">
      <c r="A53" s="172"/>
      <c r="B53" s="173"/>
      <c r="C53" s="70" t="s">
        <v>34</v>
      </c>
      <c r="D53" s="71">
        <v>200</v>
      </c>
      <c r="E53" s="71">
        <v>200</v>
      </c>
      <c r="F53" s="71">
        <v>200</v>
      </c>
      <c r="G53" s="71">
        <v>200</v>
      </c>
      <c r="H53" s="71">
        <v>200</v>
      </c>
      <c r="I53" s="71">
        <v>200</v>
      </c>
      <c r="J53" s="71">
        <v>200</v>
      </c>
      <c r="K53" s="71">
        <v>200</v>
      </c>
    </row>
    <row r="54" spans="1:11" ht="15" customHeight="1" x14ac:dyDescent="0.3">
      <c r="A54" s="168" t="s">
        <v>264</v>
      </c>
      <c r="B54" s="169"/>
      <c r="C54" s="70" t="s">
        <v>32</v>
      </c>
      <c r="D54" s="71">
        <v>6</v>
      </c>
      <c r="E54" s="71">
        <v>6</v>
      </c>
      <c r="F54" s="71">
        <v>6</v>
      </c>
      <c r="G54" s="71">
        <v>6</v>
      </c>
      <c r="H54" s="71">
        <v>6</v>
      </c>
      <c r="I54" s="71">
        <v>6</v>
      </c>
      <c r="J54" s="71">
        <v>6</v>
      </c>
      <c r="K54" s="71">
        <v>6</v>
      </c>
    </row>
    <row r="55" spans="1:11" x14ac:dyDescent="0.3">
      <c r="A55" s="170"/>
      <c r="B55" s="171"/>
      <c r="C55" s="70" t="s">
        <v>33</v>
      </c>
      <c r="D55" s="71">
        <v>40</v>
      </c>
      <c r="E55" s="71">
        <v>40</v>
      </c>
      <c r="F55" s="71">
        <v>40</v>
      </c>
      <c r="G55" s="71">
        <v>40</v>
      </c>
      <c r="H55" s="71">
        <v>40</v>
      </c>
      <c r="I55" s="71">
        <v>40</v>
      </c>
      <c r="J55" s="71">
        <v>40</v>
      </c>
      <c r="K55" s="71">
        <v>40</v>
      </c>
    </row>
    <row r="56" spans="1:11" x14ac:dyDescent="0.3">
      <c r="A56" s="172"/>
      <c r="B56" s="173"/>
      <c r="C56" s="70" t="s">
        <v>34</v>
      </c>
      <c r="D56" s="71">
        <v>160</v>
      </c>
      <c r="E56" s="71">
        <v>160</v>
      </c>
      <c r="F56" s="71">
        <v>160</v>
      </c>
      <c r="G56" s="71">
        <v>160</v>
      </c>
      <c r="H56" s="71">
        <v>160</v>
      </c>
      <c r="I56" s="71">
        <v>160</v>
      </c>
      <c r="J56" s="71">
        <v>160</v>
      </c>
      <c r="K56" s="71">
        <v>160</v>
      </c>
    </row>
    <row r="57" spans="1:11" x14ac:dyDescent="0.3">
      <c r="A57" s="168" t="s">
        <v>265</v>
      </c>
      <c r="B57" s="169"/>
      <c r="C57" s="70" t="s">
        <v>32</v>
      </c>
      <c r="D57" s="71">
        <v>16</v>
      </c>
      <c r="E57" s="71">
        <v>16</v>
      </c>
      <c r="F57" s="71">
        <v>16</v>
      </c>
      <c r="G57" s="71">
        <v>16</v>
      </c>
      <c r="H57" s="71">
        <v>16</v>
      </c>
      <c r="I57" s="71">
        <v>16</v>
      </c>
      <c r="J57" s="71">
        <v>16</v>
      </c>
      <c r="K57" s="71">
        <v>16</v>
      </c>
    </row>
    <row r="58" spans="1:11" x14ac:dyDescent="0.3">
      <c r="A58" s="170"/>
      <c r="B58" s="171"/>
      <c r="C58" s="70" t="s">
        <v>33</v>
      </c>
      <c r="D58" s="71">
        <v>110</v>
      </c>
      <c r="E58" s="71">
        <v>110</v>
      </c>
      <c r="F58" s="71">
        <v>110</v>
      </c>
      <c r="G58" s="71">
        <v>110</v>
      </c>
      <c r="H58" s="71">
        <v>110</v>
      </c>
      <c r="I58" s="71">
        <v>110</v>
      </c>
      <c r="J58" s="71">
        <v>110</v>
      </c>
      <c r="K58" s="71">
        <v>110</v>
      </c>
    </row>
    <row r="59" spans="1:11" x14ac:dyDescent="0.3">
      <c r="A59" s="172"/>
      <c r="B59" s="173"/>
      <c r="C59" s="70" t="s">
        <v>34</v>
      </c>
      <c r="D59" s="71">
        <v>440</v>
      </c>
      <c r="E59" s="71">
        <v>440</v>
      </c>
      <c r="F59" s="71">
        <v>440</v>
      </c>
      <c r="G59" s="71">
        <v>440</v>
      </c>
      <c r="H59" s="71">
        <v>440</v>
      </c>
      <c r="I59" s="71">
        <v>440</v>
      </c>
      <c r="J59" s="71">
        <v>440</v>
      </c>
      <c r="K59" s="71">
        <v>440</v>
      </c>
    </row>
    <row r="60" spans="1:11" x14ac:dyDescent="0.3">
      <c r="A60" s="168" t="s">
        <v>266</v>
      </c>
      <c r="B60" s="169"/>
      <c r="C60" s="70" t="s">
        <v>32</v>
      </c>
      <c r="D60" s="71">
        <v>8</v>
      </c>
      <c r="E60" s="71">
        <v>8</v>
      </c>
      <c r="F60" s="71">
        <v>8</v>
      </c>
      <c r="G60" s="71">
        <v>8</v>
      </c>
      <c r="H60" s="71">
        <v>8</v>
      </c>
      <c r="I60" s="71">
        <v>8</v>
      </c>
      <c r="J60" s="71">
        <v>8</v>
      </c>
      <c r="K60" s="71">
        <v>8</v>
      </c>
    </row>
    <row r="61" spans="1:11" x14ac:dyDescent="0.3">
      <c r="A61" s="170"/>
      <c r="B61" s="171"/>
      <c r="C61" s="70" t="s">
        <v>33</v>
      </c>
      <c r="D61" s="71">
        <v>50</v>
      </c>
      <c r="E61" s="71">
        <v>50</v>
      </c>
      <c r="F61" s="71">
        <v>50</v>
      </c>
      <c r="G61" s="71">
        <v>50</v>
      </c>
      <c r="H61" s="71">
        <v>50</v>
      </c>
      <c r="I61" s="71">
        <v>50</v>
      </c>
      <c r="J61" s="71">
        <v>50</v>
      </c>
      <c r="K61" s="71">
        <v>50</v>
      </c>
    </row>
    <row r="62" spans="1:11" x14ac:dyDescent="0.3">
      <c r="A62" s="172"/>
      <c r="B62" s="173"/>
      <c r="C62" s="70" t="s">
        <v>34</v>
      </c>
      <c r="D62" s="71">
        <v>200</v>
      </c>
      <c r="E62" s="71">
        <v>200</v>
      </c>
      <c r="F62" s="71">
        <v>200</v>
      </c>
      <c r="G62" s="71">
        <v>200</v>
      </c>
      <c r="H62" s="71">
        <v>200</v>
      </c>
      <c r="I62" s="71">
        <v>200</v>
      </c>
      <c r="J62" s="71">
        <v>200</v>
      </c>
      <c r="K62" s="71">
        <v>200</v>
      </c>
    </row>
    <row r="63" spans="1:11" x14ac:dyDescent="0.3">
      <c r="A63" s="168" t="s">
        <v>267</v>
      </c>
      <c r="B63" s="169"/>
      <c r="C63" s="70" t="s">
        <v>32</v>
      </c>
      <c r="D63" s="71">
        <v>18</v>
      </c>
      <c r="E63" s="71">
        <v>18</v>
      </c>
      <c r="F63" s="71">
        <v>18</v>
      </c>
      <c r="G63" s="71">
        <v>18</v>
      </c>
      <c r="H63" s="71">
        <v>18</v>
      </c>
      <c r="I63" s="71">
        <v>18</v>
      </c>
      <c r="J63" s="71">
        <v>18</v>
      </c>
      <c r="K63" s="71">
        <v>18</v>
      </c>
    </row>
    <row r="64" spans="1:11" x14ac:dyDescent="0.3">
      <c r="A64" s="170"/>
      <c r="B64" s="171"/>
      <c r="C64" s="70" t="s">
        <v>33</v>
      </c>
      <c r="D64" s="71">
        <v>120</v>
      </c>
      <c r="E64" s="71">
        <v>120</v>
      </c>
      <c r="F64" s="71">
        <v>120</v>
      </c>
      <c r="G64" s="71">
        <v>120</v>
      </c>
      <c r="H64" s="71">
        <v>120</v>
      </c>
      <c r="I64" s="71">
        <v>120</v>
      </c>
      <c r="J64" s="71">
        <v>120</v>
      </c>
      <c r="K64" s="71">
        <v>120</v>
      </c>
    </row>
    <row r="65" spans="1:11" x14ac:dyDescent="0.3">
      <c r="A65" s="172"/>
      <c r="B65" s="173"/>
      <c r="C65" s="70" t="s">
        <v>34</v>
      </c>
      <c r="D65" s="71">
        <v>480</v>
      </c>
      <c r="E65" s="71">
        <v>480</v>
      </c>
      <c r="F65" s="71">
        <v>480</v>
      </c>
      <c r="G65" s="71">
        <v>480</v>
      </c>
      <c r="H65" s="71">
        <v>480</v>
      </c>
      <c r="I65" s="71">
        <v>480</v>
      </c>
      <c r="J65" s="71">
        <v>480</v>
      </c>
      <c r="K65" s="71">
        <v>480</v>
      </c>
    </row>
    <row r="66" spans="1:11" x14ac:dyDescent="0.3">
      <c r="A66" s="168" t="s">
        <v>268</v>
      </c>
      <c r="B66" s="169"/>
      <c r="C66" s="70" t="s">
        <v>32</v>
      </c>
      <c r="D66" s="71">
        <v>6</v>
      </c>
      <c r="E66" s="71">
        <v>6</v>
      </c>
      <c r="F66" s="71">
        <v>6</v>
      </c>
      <c r="G66" s="71">
        <v>6</v>
      </c>
      <c r="H66" s="71">
        <v>6</v>
      </c>
      <c r="I66" s="71">
        <v>6</v>
      </c>
      <c r="J66" s="71">
        <v>6</v>
      </c>
      <c r="K66" s="71">
        <v>6</v>
      </c>
    </row>
    <row r="67" spans="1:11" x14ac:dyDescent="0.3">
      <c r="A67" s="170"/>
      <c r="B67" s="171"/>
      <c r="C67" s="70" t="s">
        <v>33</v>
      </c>
      <c r="D67" s="71">
        <v>40</v>
      </c>
      <c r="E67" s="71">
        <v>40</v>
      </c>
      <c r="F67" s="71">
        <v>40</v>
      </c>
      <c r="G67" s="71">
        <v>40</v>
      </c>
      <c r="H67" s="71">
        <v>40</v>
      </c>
      <c r="I67" s="71">
        <v>40</v>
      </c>
      <c r="J67" s="71">
        <v>40</v>
      </c>
      <c r="K67" s="71">
        <v>40</v>
      </c>
    </row>
    <row r="68" spans="1:11" x14ac:dyDescent="0.3">
      <c r="A68" s="172"/>
      <c r="B68" s="173"/>
      <c r="C68" s="70" t="s">
        <v>34</v>
      </c>
      <c r="D68" s="71">
        <v>160</v>
      </c>
      <c r="E68" s="71">
        <v>160</v>
      </c>
      <c r="F68" s="71">
        <v>160</v>
      </c>
      <c r="G68" s="71">
        <v>160</v>
      </c>
      <c r="H68" s="71">
        <v>160</v>
      </c>
      <c r="I68" s="71">
        <v>160</v>
      </c>
      <c r="J68" s="71">
        <v>160</v>
      </c>
      <c r="K68" s="71">
        <v>160</v>
      </c>
    </row>
    <row r="69" spans="1:11" x14ac:dyDescent="0.3">
      <c r="A69" s="168" t="s">
        <v>269</v>
      </c>
      <c r="B69" s="169"/>
      <c r="C69" s="70" t="s">
        <v>32</v>
      </c>
      <c r="D69" s="71">
        <v>7</v>
      </c>
      <c r="E69" s="71">
        <v>7</v>
      </c>
      <c r="F69" s="71">
        <v>7</v>
      </c>
      <c r="G69" s="71">
        <v>7</v>
      </c>
      <c r="H69" s="71">
        <v>7</v>
      </c>
      <c r="I69" s="71">
        <v>7</v>
      </c>
      <c r="J69" s="71">
        <v>7</v>
      </c>
      <c r="K69" s="71">
        <v>7</v>
      </c>
    </row>
    <row r="70" spans="1:11" x14ac:dyDescent="0.3">
      <c r="A70" s="170"/>
      <c r="B70" s="171"/>
      <c r="C70" s="70" t="s">
        <v>33</v>
      </c>
      <c r="D70" s="71">
        <v>45</v>
      </c>
      <c r="E70" s="71">
        <v>45</v>
      </c>
      <c r="F70" s="71">
        <v>45</v>
      </c>
      <c r="G70" s="71">
        <v>45</v>
      </c>
      <c r="H70" s="71">
        <v>45</v>
      </c>
      <c r="I70" s="71">
        <v>45</v>
      </c>
      <c r="J70" s="71">
        <v>45</v>
      </c>
      <c r="K70" s="71">
        <v>45</v>
      </c>
    </row>
    <row r="71" spans="1:11" x14ac:dyDescent="0.3">
      <c r="A71" s="172"/>
      <c r="B71" s="173"/>
      <c r="C71" s="70" t="s">
        <v>34</v>
      </c>
      <c r="D71" s="71">
        <v>180</v>
      </c>
      <c r="E71" s="71">
        <v>180</v>
      </c>
      <c r="F71" s="71">
        <v>180</v>
      </c>
      <c r="G71" s="71">
        <v>180</v>
      </c>
      <c r="H71" s="71">
        <v>180</v>
      </c>
      <c r="I71" s="71">
        <v>180</v>
      </c>
      <c r="J71" s="71">
        <v>180</v>
      </c>
      <c r="K71" s="71">
        <v>180</v>
      </c>
    </row>
    <row r="72" spans="1:11" x14ac:dyDescent="0.3">
      <c r="A72" s="168" t="s">
        <v>270</v>
      </c>
      <c r="B72" s="169"/>
      <c r="C72" s="70" t="s">
        <v>32</v>
      </c>
      <c r="D72" s="71">
        <v>46</v>
      </c>
      <c r="E72" s="71">
        <v>46</v>
      </c>
      <c r="F72" s="71">
        <v>46</v>
      </c>
      <c r="G72" s="71">
        <v>46</v>
      </c>
      <c r="H72" s="71">
        <v>46</v>
      </c>
      <c r="I72" s="71">
        <v>46</v>
      </c>
      <c r="J72" s="71">
        <v>46</v>
      </c>
      <c r="K72" s="71">
        <v>46</v>
      </c>
    </row>
    <row r="73" spans="1:11" x14ac:dyDescent="0.3">
      <c r="A73" s="170"/>
      <c r="B73" s="171"/>
      <c r="C73" s="70" t="s">
        <v>33</v>
      </c>
      <c r="D73" s="71">
        <v>320</v>
      </c>
      <c r="E73" s="71">
        <v>320</v>
      </c>
      <c r="F73" s="71">
        <v>320</v>
      </c>
      <c r="G73" s="71">
        <v>320</v>
      </c>
      <c r="H73" s="71">
        <v>320</v>
      </c>
      <c r="I73" s="71">
        <v>320</v>
      </c>
      <c r="J73" s="71">
        <v>320</v>
      </c>
      <c r="K73" s="71">
        <v>320</v>
      </c>
    </row>
    <row r="74" spans="1:11" x14ac:dyDescent="0.3">
      <c r="A74" s="172"/>
      <c r="B74" s="173"/>
      <c r="C74" s="70" t="s">
        <v>34</v>
      </c>
      <c r="D74" s="71">
        <v>1280</v>
      </c>
      <c r="E74" s="71">
        <v>1280</v>
      </c>
      <c r="F74" s="71">
        <v>1280</v>
      </c>
      <c r="G74" s="71">
        <v>1280</v>
      </c>
      <c r="H74" s="71">
        <v>1280</v>
      </c>
      <c r="I74" s="71">
        <v>1280</v>
      </c>
      <c r="J74" s="71">
        <v>1280</v>
      </c>
      <c r="K74" s="71">
        <v>1280</v>
      </c>
    </row>
    <row r="75" spans="1:11" x14ac:dyDescent="0.3">
      <c r="A75" s="168" t="s">
        <v>271</v>
      </c>
      <c r="B75" s="169"/>
      <c r="C75" s="70" t="s">
        <v>32</v>
      </c>
      <c r="D75" s="71">
        <v>30</v>
      </c>
      <c r="E75" s="71">
        <v>30</v>
      </c>
      <c r="F75" s="71">
        <v>30</v>
      </c>
      <c r="G75" s="71">
        <v>30</v>
      </c>
      <c r="H75" s="71">
        <v>30</v>
      </c>
      <c r="I75" s="71">
        <v>30</v>
      </c>
      <c r="J75" s="71">
        <v>30</v>
      </c>
      <c r="K75" s="71">
        <v>30</v>
      </c>
    </row>
    <row r="76" spans="1:11" x14ac:dyDescent="0.3">
      <c r="A76" s="170"/>
      <c r="B76" s="171"/>
      <c r="C76" s="70" t="s">
        <v>33</v>
      </c>
      <c r="D76" s="71">
        <v>200</v>
      </c>
      <c r="E76" s="71">
        <v>200</v>
      </c>
      <c r="F76" s="71">
        <v>200</v>
      </c>
      <c r="G76" s="71">
        <v>200</v>
      </c>
      <c r="H76" s="71">
        <v>200</v>
      </c>
      <c r="I76" s="71">
        <v>200</v>
      </c>
      <c r="J76" s="71">
        <v>200</v>
      </c>
      <c r="K76" s="71">
        <v>200</v>
      </c>
    </row>
    <row r="77" spans="1:11" x14ac:dyDescent="0.3">
      <c r="A77" s="172"/>
      <c r="B77" s="173"/>
      <c r="C77" s="70" t="s">
        <v>34</v>
      </c>
      <c r="D77" s="71">
        <v>800</v>
      </c>
      <c r="E77" s="71">
        <v>800</v>
      </c>
      <c r="F77" s="71">
        <v>800</v>
      </c>
      <c r="G77" s="71">
        <v>800</v>
      </c>
      <c r="H77" s="71">
        <v>800</v>
      </c>
      <c r="I77" s="71">
        <v>800</v>
      </c>
      <c r="J77" s="71">
        <v>800</v>
      </c>
      <c r="K77" s="71">
        <v>800</v>
      </c>
    </row>
    <row r="78" spans="1:11" x14ac:dyDescent="0.3">
      <c r="A78" s="168" t="s">
        <v>272</v>
      </c>
      <c r="B78" s="169"/>
      <c r="C78" s="70" t="s">
        <v>32</v>
      </c>
      <c r="D78" s="71">
        <v>7</v>
      </c>
      <c r="E78" s="71">
        <v>7</v>
      </c>
      <c r="F78" s="71">
        <v>7</v>
      </c>
      <c r="G78" s="71">
        <v>7</v>
      </c>
      <c r="H78" s="71">
        <v>7</v>
      </c>
      <c r="I78" s="71">
        <v>7</v>
      </c>
      <c r="J78" s="71">
        <v>7</v>
      </c>
      <c r="K78" s="71">
        <v>7</v>
      </c>
    </row>
    <row r="79" spans="1:11" x14ac:dyDescent="0.3">
      <c r="A79" s="170"/>
      <c r="B79" s="171"/>
      <c r="C79" s="70" t="s">
        <v>33</v>
      </c>
      <c r="D79" s="71">
        <v>45</v>
      </c>
      <c r="E79" s="71">
        <v>45</v>
      </c>
      <c r="F79" s="71">
        <v>45</v>
      </c>
      <c r="G79" s="71">
        <v>45</v>
      </c>
      <c r="H79" s="71">
        <v>45</v>
      </c>
      <c r="I79" s="71">
        <v>45</v>
      </c>
      <c r="J79" s="71">
        <v>45</v>
      </c>
      <c r="K79" s="71">
        <v>45</v>
      </c>
    </row>
    <row r="80" spans="1:11" x14ac:dyDescent="0.3">
      <c r="A80" s="172"/>
      <c r="B80" s="173"/>
      <c r="C80" s="70" t="s">
        <v>34</v>
      </c>
      <c r="D80" s="71">
        <v>180</v>
      </c>
      <c r="E80" s="71">
        <v>180</v>
      </c>
      <c r="F80" s="71">
        <v>180</v>
      </c>
      <c r="G80" s="71">
        <v>180</v>
      </c>
      <c r="H80" s="71">
        <v>180</v>
      </c>
      <c r="I80" s="71">
        <v>180</v>
      </c>
      <c r="J80" s="71">
        <v>180</v>
      </c>
      <c r="K80" s="71">
        <v>180</v>
      </c>
    </row>
    <row r="81" spans="1:12" ht="15" customHeight="1" x14ac:dyDescent="0.3">
      <c r="A81" s="146"/>
      <c r="B81" s="147"/>
      <c r="C81" s="147"/>
      <c r="D81" s="147"/>
      <c r="E81" s="147"/>
      <c r="F81" s="147"/>
      <c r="G81" s="147"/>
      <c r="H81" s="147"/>
      <c r="I81" s="147"/>
      <c r="J81" s="147"/>
      <c r="K81" s="148"/>
    </row>
    <row r="82" spans="1:12" ht="19.5" customHeight="1" x14ac:dyDescent="0.3">
      <c r="A82" s="149" t="s">
        <v>0</v>
      </c>
      <c r="B82" s="150"/>
      <c r="C82" s="151"/>
      <c r="D82" s="152" t="str">
        <f>References!B25</f>
        <v>Midwest Contracting</v>
      </c>
      <c r="E82" s="119"/>
      <c r="F82" s="119"/>
      <c r="G82" s="119"/>
      <c r="H82" s="119"/>
      <c r="I82" s="119"/>
      <c r="J82" s="119"/>
      <c r="K82" s="120"/>
    </row>
    <row r="83" spans="1:12" ht="75" customHeight="1" x14ac:dyDescent="0.3">
      <c r="A83" s="153" t="s">
        <v>29</v>
      </c>
      <c r="B83" s="154"/>
      <c r="C83" s="155"/>
      <c r="D83" s="19" t="s">
        <v>66</v>
      </c>
      <c r="E83" s="19" t="s">
        <v>67</v>
      </c>
      <c r="F83" s="19" t="s">
        <v>68</v>
      </c>
      <c r="G83" s="19" t="s">
        <v>69</v>
      </c>
      <c r="H83" s="19" t="s">
        <v>70</v>
      </c>
      <c r="I83" s="19" t="s">
        <v>71</v>
      </c>
      <c r="J83" s="19" t="s">
        <v>72</v>
      </c>
      <c r="K83" s="20" t="s">
        <v>73</v>
      </c>
      <c r="L83" s="2"/>
    </row>
    <row r="84" spans="1:12" s="4" customFormat="1" ht="15" customHeight="1" x14ac:dyDescent="0.25">
      <c r="A84" s="156" t="s">
        <v>30</v>
      </c>
      <c r="B84" s="157"/>
      <c r="C84" s="158"/>
      <c r="D84" s="159" t="s">
        <v>31</v>
      </c>
      <c r="E84" s="160"/>
      <c r="F84" s="160"/>
      <c r="G84" s="160"/>
      <c r="H84" s="160"/>
      <c r="I84" s="160"/>
      <c r="J84" s="160"/>
      <c r="K84" s="161"/>
      <c r="L84" s="3"/>
    </row>
    <row r="85" spans="1:12" ht="15" customHeight="1" x14ac:dyDescent="0.3">
      <c r="A85" s="162" t="s">
        <v>338</v>
      </c>
      <c r="B85" s="163"/>
      <c r="C85" s="29" t="s">
        <v>32</v>
      </c>
      <c r="D85" s="14">
        <v>40</v>
      </c>
      <c r="E85" s="14">
        <v>40</v>
      </c>
      <c r="F85" s="14">
        <v>40</v>
      </c>
      <c r="G85" s="14">
        <v>40</v>
      </c>
      <c r="H85" s="14">
        <v>40</v>
      </c>
      <c r="I85" s="14">
        <v>40</v>
      </c>
      <c r="J85" s="14">
        <v>40</v>
      </c>
      <c r="K85" s="14">
        <v>40</v>
      </c>
    </row>
    <row r="86" spans="1:12" ht="15" customHeight="1" x14ac:dyDescent="0.3">
      <c r="A86" s="164"/>
      <c r="B86" s="165"/>
      <c r="C86" s="29" t="s">
        <v>33</v>
      </c>
      <c r="D86" s="14">
        <v>285</v>
      </c>
      <c r="E86" s="14">
        <v>285</v>
      </c>
      <c r="F86" s="14">
        <v>285</v>
      </c>
      <c r="G86" s="14">
        <v>285</v>
      </c>
      <c r="H86" s="14">
        <v>285</v>
      </c>
      <c r="I86" s="14">
        <v>285</v>
      </c>
      <c r="J86" s="14">
        <v>285</v>
      </c>
      <c r="K86" s="14">
        <v>285</v>
      </c>
    </row>
    <row r="87" spans="1:12" ht="15" customHeight="1" x14ac:dyDescent="0.3">
      <c r="A87" s="166"/>
      <c r="B87" s="167"/>
      <c r="C87" s="29" t="s">
        <v>34</v>
      </c>
      <c r="D87" s="14">
        <v>1150</v>
      </c>
      <c r="E87" s="14">
        <v>1150</v>
      </c>
      <c r="F87" s="14">
        <v>1150</v>
      </c>
      <c r="G87" s="14">
        <v>1150</v>
      </c>
      <c r="H87" s="14">
        <v>1150</v>
      </c>
      <c r="I87" s="14">
        <v>1150</v>
      </c>
      <c r="J87" s="14">
        <v>1150</v>
      </c>
      <c r="K87" s="14">
        <v>1150</v>
      </c>
    </row>
    <row r="88" spans="1:12" ht="15" customHeight="1" x14ac:dyDescent="0.3">
      <c r="A88" s="162" t="s">
        <v>339</v>
      </c>
      <c r="B88" s="163"/>
      <c r="C88" s="29" t="s">
        <v>32</v>
      </c>
      <c r="D88" s="14">
        <v>15</v>
      </c>
      <c r="E88" s="14">
        <v>15</v>
      </c>
      <c r="F88" s="14">
        <v>15</v>
      </c>
      <c r="G88" s="14">
        <v>15</v>
      </c>
      <c r="H88" s="14">
        <v>15</v>
      </c>
      <c r="I88" s="14">
        <v>15</v>
      </c>
      <c r="J88" s="14">
        <v>15</v>
      </c>
      <c r="K88" s="14">
        <v>15</v>
      </c>
    </row>
    <row r="89" spans="1:12" ht="15" customHeight="1" x14ac:dyDescent="0.3">
      <c r="A89" s="164"/>
      <c r="B89" s="165"/>
      <c r="C89" s="29" t="s">
        <v>33</v>
      </c>
      <c r="D89" s="14">
        <v>100</v>
      </c>
      <c r="E89" s="14">
        <v>100</v>
      </c>
      <c r="F89" s="14">
        <v>100</v>
      </c>
      <c r="G89" s="14">
        <v>100</v>
      </c>
      <c r="H89" s="14">
        <v>100</v>
      </c>
      <c r="I89" s="14">
        <v>100</v>
      </c>
      <c r="J89" s="14">
        <v>100</v>
      </c>
      <c r="K89" s="14">
        <v>100</v>
      </c>
    </row>
    <row r="90" spans="1:12" ht="15" customHeight="1" x14ac:dyDescent="0.3">
      <c r="A90" s="166"/>
      <c r="B90" s="167"/>
      <c r="C90" s="29" t="s">
        <v>34</v>
      </c>
      <c r="D90" s="14">
        <v>400</v>
      </c>
      <c r="E90" s="14">
        <v>400</v>
      </c>
      <c r="F90" s="14">
        <v>400</v>
      </c>
      <c r="G90" s="14">
        <v>400</v>
      </c>
      <c r="H90" s="14">
        <v>400</v>
      </c>
      <c r="I90" s="14">
        <v>400</v>
      </c>
      <c r="J90" s="14">
        <v>400</v>
      </c>
      <c r="K90" s="14">
        <v>400</v>
      </c>
    </row>
    <row r="91" spans="1:12" ht="15" customHeight="1" x14ac:dyDescent="0.3">
      <c r="A91" s="162" t="s">
        <v>255</v>
      </c>
      <c r="B91" s="163"/>
      <c r="C91" s="29" t="s">
        <v>32</v>
      </c>
      <c r="D91" s="14">
        <v>15</v>
      </c>
      <c r="E91" s="14">
        <v>15</v>
      </c>
      <c r="F91" s="14">
        <v>15</v>
      </c>
      <c r="G91" s="14">
        <v>15</v>
      </c>
      <c r="H91" s="14">
        <v>15</v>
      </c>
      <c r="I91" s="14">
        <v>15</v>
      </c>
      <c r="J91" s="14">
        <v>15</v>
      </c>
      <c r="K91" s="14">
        <v>15</v>
      </c>
    </row>
    <row r="92" spans="1:12" ht="15" customHeight="1" x14ac:dyDescent="0.3">
      <c r="A92" s="164"/>
      <c r="B92" s="165"/>
      <c r="C92" s="29" t="s">
        <v>33</v>
      </c>
      <c r="D92" s="14">
        <v>85</v>
      </c>
      <c r="E92" s="14">
        <v>85</v>
      </c>
      <c r="F92" s="14">
        <v>85</v>
      </c>
      <c r="G92" s="14">
        <v>85</v>
      </c>
      <c r="H92" s="14">
        <v>85</v>
      </c>
      <c r="I92" s="14">
        <v>85</v>
      </c>
      <c r="J92" s="14">
        <v>85</v>
      </c>
      <c r="K92" s="14">
        <v>85</v>
      </c>
    </row>
    <row r="93" spans="1:12" ht="15" customHeight="1" x14ac:dyDescent="0.3">
      <c r="A93" s="166"/>
      <c r="B93" s="167"/>
      <c r="C93" s="29" t="s">
        <v>34</v>
      </c>
      <c r="D93" s="14">
        <v>340</v>
      </c>
      <c r="E93" s="14">
        <v>340</v>
      </c>
      <c r="F93" s="14">
        <v>340</v>
      </c>
      <c r="G93" s="14">
        <v>340</v>
      </c>
      <c r="H93" s="14">
        <v>340</v>
      </c>
      <c r="I93" s="14">
        <v>340</v>
      </c>
      <c r="J93" s="14">
        <v>340</v>
      </c>
      <c r="K93" s="14">
        <v>340</v>
      </c>
    </row>
    <row r="94" spans="1:12" ht="15" customHeight="1" x14ac:dyDescent="0.3">
      <c r="A94" s="162" t="s">
        <v>256</v>
      </c>
      <c r="B94" s="163"/>
      <c r="C94" s="29" t="s">
        <v>32</v>
      </c>
      <c r="D94" s="14">
        <v>45</v>
      </c>
      <c r="E94" s="14">
        <v>45</v>
      </c>
      <c r="F94" s="14">
        <v>45</v>
      </c>
      <c r="G94" s="14">
        <v>45</v>
      </c>
      <c r="H94" s="14">
        <v>45</v>
      </c>
      <c r="I94" s="14">
        <v>45</v>
      </c>
      <c r="J94" s="14">
        <v>45</v>
      </c>
      <c r="K94" s="14">
        <v>45</v>
      </c>
    </row>
    <row r="95" spans="1:12" ht="15" customHeight="1" x14ac:dyDescent="0.3">
      <c r="A95" s="164"/>
      <c r="B95" s="165"/>
      <c r="C95" s="29" t="s">
        <v>33</v>
      </c>
      <c r="D95" s="14">
        <v>320</v>
      </c>
      <c r="E95" s="14">
        <v>320</v>
      </c>
      <c r="F95" s="14">
        <v>320</v>
      </c>
      <c r="G95" s="14">
        <v>320</v>
      </c>
      <c r="H95" s="14">
        <v>320</v>
      </c>
      <c r="I95" s="14">
        <v>320</v>
      </c>
      <c r="J95" s="14">
        <v>320</v>
      </c>
      <c r="K95" s="14">
        <v>320</v>
      </c>
    </row>
    <row r="96" spans="1:12" ht="15" customHeight="1" x14ac:dyDescent="0.3">
      <c r="A96" s="166"/>
      <c r="B96" s="167"/>
      <c r="C96" s="29" t="s">
        <v>34</v>
      </c>
      <c r="D96" s="14">
        <v>1280</v>
      </c>
      <c r="E96" s="14">
        <v>1280</v>
      </c>
      <c r="F96" s="14">
        <v>1280</v>
      </c>
      <c r="G96" s="14">
        <v>1280</v>
      </c>
      <c r="H96" s="14">
        <v>1280</v>
      </c>
      <c r="I96" s="14">
        <v>1280</v>
      </c>
      <c r="J96" s="14">
        <v>1280</v>
      </c>
      <c r="K96" s="14">
        <v>1280</v>
      </c>
    </row>
    <row r="97" spans="1:11" ht="15" customHeight="1" x14ac:dyDescent="0.3">
      <c r="A97" s="162" t="s">
        <v>340</v>
      </c>
      <c r="B97" s="163"/>
      <c r="C97" s="29" t="s">
        <v>32</v>
      </c>
      <c r="D97" s="14">
        <v>30</v>
      </c>
      <c r="E97" s="14">
        <v>30</v>
      </c>
      <c r="F97" s="14">
        <v>30</v>
      </c>
      <c r="G97" s="14">
        <v>30</v>
      </c>
      <c r="H97" s="14">
        <v>30</v>
      </c>
      <c r="I97" s="14">
        <v>30</v>
      </c>
      <c r="J97" s="14">
        <v>30</v>
      </c>
      <c r="K97" s="14">
        <v>30</v>
      </c>
    </row>
    <row r="98" spans="1:11" ht="15" customHeight="1" x14ac:dyDescent="0.3">
      <c r="A98" s="164"/>
      <c r="B98" s="165"/>
      <c r="C98" s="29" t="s">
        <v>33</v>
      </c>
      <c r="D98" s="14">
        <v>200</v>
      </c>
      <c r="E98" s="14">
        <v>200</v>
      </c>
      <c r="F98" s="14">
        <v>200</v>
      </c>
      <c r="G98" s="14">
        <v>200</v>
      </c>
      <c r="H98" s="14">
        <v>200</v>
      </c>
      <c r="I98" s="14">
        <v>200</v>
      </c>
      <c r="J98" s="14">
        <v>200</v>
      </c>
      <c r="K98" s="14">
        <v>200</v>
      </c>
    </row>
    <row r="99" spans="1:11" ht="15" customHeight="1" x14ac:dyDescent="0.3">
      <c r="A99" s="166"/>
      <c r="B99" s="167"/>
      <c r="C99" s="29" t="s">
        <v>34</v>
      </c>
      <c r="D99" s="14">
        <v>800</v>
      </c>
      <c r="E99" s="14">
        <v>800</v>
      </c>
      <c r="F99" s="14">
        <v>800</v>
      </c>
      <c r="G99" s="14">
        <v>800</v>
      </c>
      <c r="H99" s="14">
        <v>800</v>
      </c>
      <c r="I99" s="14">
        <v>800</v>
      </c>
      <c r="J99" s="14">
        <v>800</v>
      </c>
      <c r="K99" s="14">
        <v>800</v>
      </c>
    </row>
    <row r="100" spans="1:11" ht="15" customHeight="1" x14ac:dyDescent="0.3">
      <c r="A100" s="162" t="s">
        <v>260</v>
      </c>
      <c r="B100" s="163"/>
      <c r="C100" s="29" t="s">
        <v>32</v>
      </c>
      <c r="D100" s="14">
        <v>10</v>
      </c>
      <c r="E100" s="14">
        <v>10</v>
      </c>
      <c r="F100" s="14">
        <v>10</v>
      </c>
      <c r="G100" s="14">
        <v>10</v>
      </c>
      <c r="H100" s="14">
        <v>10</v>
      </c>
      <c r="I100" s="14">
        <v>10</v>
      </c>
      <c r="J100" s="14">
        <v>10</v>
      </c>
      <c r="K100" s="14">
        <v>10</v>
      </c>
    </row>
    <row r="101" spans="1:11" ht="15" customHeight="1" x14ac:dyDescent="0.3">
      <c r="A101" s="164"/>
      <c r="B101" s="165"/>
      <c r="C101" s="29" t="s">
        <v>33</v>
      </c>
      <c r="D101" s="14">
        <v>50</v>
      </c>
      <c r="E101" s="14">
        <v>50</v>
      </c>
      <c r="F101" s="14">
        <v>50</v>
      </c>
      <c r="G101" s="14">
        <v>50</v>
      </c>
      <c r="H101" s="14">
        <v>50</v>
      </c>
      <c r="I101" s="14">
        <v>50</v>
      </c>
      <c r="J101" s="14">
        <v>50</v>
      </c>
      <c r="K101" s="14">
        <v>50</v>
      </c>
    </row>
    <row r="102" spans="1:11" ht="15" customHeight="1" x14ac:dyDescent="0.3">
      <c r="A102" s="166"/>
      <c r="B102" s="167"/>
      <c r="C102" s="29" t="s">
        <v>34</v>
      </c>
      <c r="D102" s="14">
        <v>200</v>
      </c>
      <c r="E102" s="14">
        <v>200</v>
      </c>
      <c r="F102" s="14">
        <v>200</v>
      </c>
      <c r="G102" s="14">
        <v>200</v>
      </c>
      <c r="H102" s="14">
        <v>200</v>
      </c>
      <c r="I102" s="14">
        <v>200</v>
      </c>
      <c r="J102" s="14">
        <v>200</v>
      </c>
      <c r="K102" s="14">
        <v>200</v>
      </c>
    </row>
    <row r="103" spans="1:11" ht="15" customHeight="1" x14ac:dyDescent="0.3">
      <c r="A103" s="162" t="s">
        <v>263</v>
      </c>
      <c r="B103" s="163"/>
      <c r="C103" s="29" t="s">
        <v>32</v>
      </c>
      <c r="D103" s="14">
        <v>10</v>
      </c>
      <c r="E103" s="14">
        <v>10</v>
      </c>
      <c r="F103" s="14">
        <v>10</v>
      </c>
      <c r="G103" s="14">
        <v>10</v>
      </c>
      <c r="H103" s="14">
        <v>10</v>
      </c>
      <c r="I103" s="14">
        <v>10</v>
      </c>
      <c r="J103" s="14">
        <v>10</v>
      </c>
      <c r="K103" s="14">
        <v>10</v>
      </c>
    </row>
    <row r="104" spans="1:11" ht="15" customHeight="1" x14ac:dyDescent="0.3">
      <c r="A104" s="164"/>
      <c r="B104" s="165"/>
      <c r="C104" s="29" t="s">
        <v>33</v>
      </c>
      <c r="D104" s="14">
        <v>50</v>
      </c>
      <c r="E104" s="14">
        <v>50</v>
      </c>
      <c r="F104" s="14">
        <v>50</v>
      </c>
      <c r="G104" s="14">
        <v>50</v>
      </c>
      <c r="H104" s="14">
        <v>50</v>
      </c>
      <c r="I104" s="14">
        <v>50</v>
      </c>
      <c r="J104" s="14">
        <v>50</v>
      </c>
      <c r="K104" s="14">
        <v>50</v>
      </c>
    </row>
    <row r="105" spans="1:11" ht="15" customHeight="1" x14ac:dyDescent="0.3">
      <c r="A105" s="166"/>
      <c r="B105" s="167"/>
      <c r="C105" s="29" t="s">
        <v>34</v>
      </c>
      <c r="D105" s="14">
        <v>200</v>
      </c>
      <c r="E105" s="14">
        <v>200</v>
      </c>
      <c r="F105" s="14">
        <v>200</v>
      </c>
      <c r="G105" s="14">
        <v>200</v>
      </c>
      <c r="H105" s="14">
        <v>200</v>
      </c>
      <c r="I105" s="14">
        <v>200</v>
      </c>
      <c r="J105" s="14">
        <v>200</v>
      </c>
      <c r="K105" s="14">
        <v>200</v>
      </c>
    </row>
    <row r="106" spans="1:11" ht="15" customHeight="1" x14ac:dyDescent="0.3">
      <c r="A106" s="162" t="s">
        <v>264</v>
      </c>
      <c r="B106" s="163"/>
      <c r="C106" s="29" t="s">
        <v>32</v>
      </c>
      <c r="D106" s="14">
        <v>10</v>
      </c>
      <c r="E106" s="14">
        <v>10</v>
      </c>
      <c r="F106" s="14">
        <v>10</v>
      </c>
      <c r="G106" s="14">
        <v>10</v>
      </c>
      <c r="H106" s="14">
        <v>10</v>
      </c>
      <c r="I106" s="14">
        <v>10</v>
      </c>
      <c r="J106" s="14">
        <v>10</v>
      </c>
      <c r="K106" s="14">
        <v>10</v>
      </c>
    </row>
    <row r="107" spans="1:11" ht="15" customHeight="1" x14ac:dyDescent="0.3">
      <c r="A107" s="164"/>
      <c r="B107" s="165"/>
      <c r="C107" s="29" t="s">
        <v>33</v>
      </c>
      <c r="D107" s="14">
        <v>40</v>
      </c>
      <c r="E107" s="14">
        <v>40</v>
      </c>
      <c r="F107" s="14">
        <v>40</v>
      </c>
      <c r="G107" s="14">
        <v>40</v>
      </c>
      <c r="H107" s="14">
        <v>40</v>
      </c>
      <c r="I107" s="14">
        <v>40</v>
      </c>
      <c r="J107" s="14">
        <v>40</v>
      </c>
      <c r="K107" s="14">
        <v>40</v>
      </c>
    </row>
    <row r="108" spans="1:11" ht="15" customHeight="1" x14ac:dyDescent="0.3">
      <c r="A108" s="166"/>
      <c r="B108" s="167"/>
      <c r="C108" s="29" t="s">
        <v>34</v>
      </c>
      <c r="D108" s="14">
        <v>160</v>
      </c>
      <c r="E108" s="14">
        <v>160</v>
      </c>
      <c r="F108" s="14">
        <v>160</v>
      </c>
      <c r="G108" s="14">
        <v>160</v>
      </c>
      <c r="H108" s="14">
        <v>160</v>
      </c>
      <c r="I108" s="14">
        <v>160</v>
      </c>
      <c r="J108" s="14">
        <v>160</v>
      </c>
      <c r="K108" s="14">
        <v>160</v>
      </c>
    </row>
    <row r="109" spans="1:11" ht="15" customHeight="1" x14ac:dyDescent="0.3">
      <c r="A109" s="162" t="s">
        <v>265</v>
      </c>
      <c r="B109" s="163"/>
      <c r="C109" s="29" t="s">
        <v>32</v>
      </c>
      <c r="D109" s="14">
        <v>15</v>
      </c>
      <c r="E109" s="14">
        <v>15</v>
      </c>
      <c r="F109" s="14">
        <v>15</v>
      </c>
      <c r="G109" s="14">
        <v>15</v>
      </c>
      <c r="H109" s="14">
        <v>15</v>
      </c>
      <c r="I109" s="14">
        <v>15</v>
      </c>
      <c r="J109" s="14">
        <v>15</v>
      </c>
      <c r="K109" s="14">
        <v>15</v>
      </c>
    </row>
    <row r="110" spans="1:11" ht="15" customHeight="1" x14ac:dyDescent="0.3">
      <c r="A110" s="164"/>
      <c r="B110" s="165"/>
      <c r="C110" s="29" t="s">
        <v>33</v>
      </c>
      <c r="D110" s="14">
        <v>110</v>
      </c>
      <c r="E110" s="14">
        <v>110</v>
      </c>
      <c r="F110" s="14">
        <v>110</v>
      </c>
      <c r="G110" s="14">
        <v>110</v>
      </c>
      <c r="H110" s="14">
        <v>110</v>
      </c>
      <c r="I110" s="14">
        <v>110</v>
      </c>
      <c r="J110" s="14">
        <v>110</v>
      </c>
      <c r="K110" s="14">
        <v>110</v>
      </c>
    </row>
    <row r="111" spans="1:11" ht="15" customHeight="1" x14ac:dyDescent="0.3">
      <c r="A111" s="166"/>
      <c r="B111" s="167"/>
      <c r="C111" s="29" t="s">
        <v>34</v>
      </c>
      <c r="D111" s="14">
        <v>440</v>
      </c>
      <c r="E111" s="14">
        <v>440</v>
      </c>
      <c r="F111" s="14">
        <v>440</v>
      </c>
      <c r="G111" s="14">
        <v>440</v>
      </c>
      <c r="H111" s="14">
        <v>440</v>
      </c>
      <c r="I111" s="14">
        <v>440</v>
      </c>
      <c r="J111" s="14">
        <v>440</v>
      </c>
      <c r="K111" s="14">
        <v>440</v>
      </c>
    </row>
    <row r="112" spans="1:11" ht="15" customHeight="1" x14ac:dyDescent="0.3">
      <c r="A112" s="162" t="s">
        <v>266</v>
      </c>
      <c r="B112" s="163"/>
      <c r="C112" s="29" t="s">
        <v>32</v>
      </c>
      <c r="D112" s="14">
        <v>10</v>
      </c>
      <c r="E112" s="14">
        <v>10</v>
      </c>
      <c r="F112" s="14">
        <v>10</v>
      </c>
      <c r="G112" s="14">
        <v>10</v>
      </c>
      <c r="H112" s="14">
        <v>10</v>
      </c>
      <c r="I112" s="14">
        <v>10</v>
      </c>
      <c r="J112" s="14">
        <v>10</v>
      </c>
      <c r="K112" s="14">
        <v>10</v>
      </c>
    </row>
    <row r="113" spans="1:12" ht="15" customHeight="1" x14ac:dyDescent="0.3">
      <c r="A113" s="164"/>
      <c r="B113" s="165"/>
      <c r="C113" s="29" t="s">
        <v>33</v>
      </c>
      <c r="D113" s="14">
        <v>50</v>
      </c>
      <c r="E113" s="14">
        <v>50</v>
      </c>
      <c r="F113" s="14">
        <v>50</v>
      </c>
      <c r="G113" s="14">
        <v>50</v>
      </c>
      <c r="H113" s="14">
        <v>50</v>
      </c>
      <c r="I113" s="14">
        <v>50</v>
      </c>
      <c r="J113" s="14">
        <v>50</v>
      </c>
      <c r="K113" s="14">
        <v>50</v>
      </c>
    </row>
    <row r="114" spans="1:12" ht="15" customHeight="1" x14ac:dyDescent="0.3">
      <c r="A114" s="166"/>
      <c r="B114" s="167"/>
      <c r="C114" s="29" t="s">
        <v>34</v>
      </c>
      <c r="D114" s="14">
        <v>200</v>
      </c>
      <c r="E114" s="14">
        <v>200</v>
      </c>
      <c r="F114" s="14">
        <v>200</v>
      </c>
      <c r="G114" s="14">
        <v>200</v>
      </c>
      <c r="H114" s="14">
        <v>200</v>
      </c>
      <c r="I114" s="14">
        <v>200</v>
      </c>
      <c r="J114" s="14">
        <v>200</v>
      </c>
      <c r="K114" s="14">
        <v>200</v>
      </c>
    </row>
    <row r="115" spans="1:12" ht="15" customHeight="1" x14ac:dyDescent="0.3">
      <c r="A115" s="162" t="s">
        <v>341</v>
      </c>
      <c r="B115" s="163"/>
      <c r="C115" s="29" t="s">
        <v>32</v>
      </c>
      <c r="D115" s="14">
        <v>45</v>
      </c>
      <c r="E115" s="14">
        <v>45</v>
      </c>
      <c r="F115" s="14">
        <v>45</v>
      </c>
      <c r="G115" s="14">
        <v>45</v>
      </c>
      <c r="H115" s="14">
        <v>45</v>
      </c>
      <c r="I115" s="14">
        <v>45</v>
      </c>
      <c r="J115" s="14">
        <v>45</v>
      </c>
      <c r="K115" s="14">
        <v>45</v>
      </c>
    </row>
    <row r="116" spans="1:12" ht="15" customHeight="1" x14ac:dyDescent="0.3">
      <c r="A116" s="164"/>
      <c r="B116" s="165"/>
      <c r="C116" s="29" t="s">
        <v>33</v>
      </c>
      <c r="D116" s="14">
        <v>320</v>
      </c>
      <c r="E116" s="14">
        <v>320</v>
      </c>
      <c r="F116" s="14">
        <v>320</v>
      </c>
      <c r="G116" s="14">
        <v>320</v>
      </c>
      <c r="H116" s="14">
        <v>320</v>
      </c>
      <c r="I116" s="14">
        <v>320</v>
      </c>
      <c r="J116" s="14">
        <v>320</v>
      </c>
      <c r="K116" s="14">
        <v>320</v>
      </c>
    </row>
    <row r="117" spans="1:12" ht="15" customHeight="1" x14ac:dyDescent="0.3">
      <c r="A117" s="166"/>
      <c r="B117" s="167"/>
      <c r="C117" s="29" t="s">
        <v>34</v>
      </c>
      <c r="D117" s="14">
        <v>1280</v>
      </c>
      <c r="E117" s="14">
        <v>1280</v>
      </c>
      <c r="F117" s="14">
        <v>1280</v>
      </c>
      <c r="G117" s="14">
        <v>1280</v>
      </c>
      <c r="H117" s="14">
        <v>1280</v>
      </c>
      <c r="I117" s="14">
        <v>1280</v>
      </c>
      <c r="J117" s="14">
        <v>1280</v>
      </c>
      <c r="K117" s="14">
        <v>1280</v>
      </c>
    </row>
    <row r="118" spans="1:12" ht="15" customHeight="1" x14ac:dyDescent="0.3">
      <c r="A118" s="162" t="s">
        <v>342</v>
      </c>
      <c r="B118" s="163"/>
      <c r="C118" s="29" t="s">
        <v>32</v>
      </c>
      <c r="D118" s="14">
        <v>30</v>
      </c>
      <c r="E118" s="14">
        <v>30</v>
      </c>
      <c r="F118" s="14">
        <v>30</v>
      </c>
      <c r="G118" s="14">
        <v>30</v>
      </c>
      <c r="H118" s="14">
        <v>30</v>
      </c>
      <c r="I118" s="14">
        <v>30</v>
      </c>
      <c r="J118" s="14">
        <v>30</v>
      </c>
      <c r="K118" s="14">
        <v>30</v>
      </c>
    </row>
    <row r="119" spans="1:12" ht="15" customHeight="1" x14ac:dyDescent="0.3">
      <c r="A119" s="164"/>
      <c r="B119" s="165"/>
      <c r="C119" s="29" t="s">
        <v>33</v>
      </c>
      <c r="D119" s="14">
        <v>200</v>
      </c>
      <c r="E119" s="14">
        <v>200</v>
      </c>
      <c r="F119" s="14">
        <v>200</v>
      </c>
      <c r="G119" s="14">
        <v>200</v>
      </c>
      <c r="H119" s="14">
        <v>200</v>
      </c>
      <c r="I119" s="14">
        <v>200</v>
      </c>
      <c r="J119" s="14">
        <v>200</v>
      </c>
      <c r="K119" s="14">
        <v>200</v>
      </c>
    </row>
    <row r="120" spans="1:12" ht="15" customHeight="1" x14ac:dyDescent="0.3">
      <c r="A120" s="166"/>
      <c r="B120" s="167"/>
      <c r="C120" s="29" t="s">
        <v>34</v>
      </c>
      <c r="D120" s="14">
        <v>800</v>
      </c>
      <c r="E120" s="14">
        <v>800</v>
      </c>
      <c r="F120" s="14">
        <v>800</v>
      </c>
      <c r="G120" s="14">
        <v>800</v>
      </c>
      <c r="H120" s="14">
        <v>800</v>
      </c>
      <c r="I120" s="14">
        <v>800</v>
      </c>
      <c r="J120" s="14">
        <v>800</v>
      </c>
      <c r="K120" s="14">
        <v>800</v>
      </c>
    </row>
    <row r="121" spans="1:12" ht="15" customHeight="1" x14ac:dyDescent="0.3">
      <c r="A121" s="146"/>
      <c r="B121" s="147"/>
      <c r="C121" s="147"/>
      <c r="D121" s="147"/>
      <c r="E121" s="147"/>
      <c r="F121" s="147"/>
      <c r="G121" s="147"/>
      <c r="H121" s="147"/>
      <c r="I121" s="147"/>
      <c r="J121" s="147"/>
      <c r="K121" s="148"/>
    </row>
    <row r="122" spans="1:12" ht="19.5" customHeight="1" x14ac:dyDescent="0.3">
      <c r="A122" s="149" t="s">
        <v>0</v>
      </c>
      <c r="B122" s="150"/>
      <c r="C122" s="151"/>
      <c r="D122" s="152" t="str">
        <f>References!B53</f>
        <v>Weigandt Development, LTD.</v>
      </c>
      <c r="E122" s="119"/>
      <c r="F122" s="119"/>
      <c r="G122" s="119"/>
      <c r="H122" s="119"/>
      <c r="I122" s="119"/>
      <c r="J122" s="119"/>
      <c r="K122" s="120"/>
    </row>
    <row r="123" spans="1:12" ht="75" customHeight="1" x14ac:dyDescent="0.3">
      <c r="A123" s="153" t="s">
        <v>29</v>
      </c>
      <c r="B123" s="154"/>
      <c r="C123" s="155"/>
      <c r="D123" s="19" t="s">
        <v>66</v>
      </c>
      <c r="E123" s="19" t="s">
        <v>67</v>
      </c>
      <c r="F123" s="19" t="s">
        <v>68</v>
      </c>
      <c r="G123" s="19" t="s">
        <v>69</v>
      </c>
      <c r="H123" s="19" t="s">
        <v>70</v>
      </c>
      <c r="I123" s="19" t="s">
        <v>71</v>
      </c>
      <c r="J123" s="19" t="s">
        <v>72</v>
      </c>
      <c r="K123" s="20" t="s">
        <v>73</v>
      </c>
      <c r="L123" s="2"/>
    </row>
    <row r="124" spans="1:12" s="4" customFormat="1" ht="15" customHeight="1" x14ac:dyDescent="0.25">
      <c r="A124" s="156" t="s">
        <v>30</v>
      </c>
      <c r="B124" s="157"/>
      <c r="C124" s="158"/>
      <c r="D124" s="159" t="s">
        <v>31</v>
      </c>
      <c r="E124" s="160"/>
      <c r="F124" s="160"/>
      <c r="G124" s="160"/>
      <c r="H124" s="160"/>
      <c r="I124" s="160"/>
      <c r="J124" s="160"/>
      <c r="K124" s="161"/>
      <c r="L124" s="3"/>
    </row>
    <row r="125" spans="1:12" ht="15" customHeight="1" x14ac:dyDescent="0.3">
      <c r="A125" s="145" t="s">
        <v>548</v>
      </c>
      <c r="B125" s="145"/>
      <c r="C125" s="98" t="s">
        <v>32</v>
      </c>
      <c r="D125" s="102">
        <v>44</v>
      </c>
      <c r="E125" s="102">
        <v>44</v>
      </c>
      <c r="F125" s="102">
        <v>44</v>
      </c>
      <c r="G125" s="102">
        <v>44</v>
      </c>
      <c r="H125" s="102">
        <v>44</v>
      </c>
      <c r="I125" s="102">
        <v>44</v>
      </c>
      <c r="J125" s="102">
        <v>44</v>
      </c>
      <c r="K125" s="102">
        <v>44</v>
      </c>
    </row>
    <row r="126" spans="1:12" ht="15" customHeight="1" x14ac:dyDescent="0.3">
      <c r="A126" s="145"/>
      <c r="B126" s="145"/>
      <c r="C126" s="98" t="s">
        <v>33</v>
      </c>
      <c r="D126" s="102">
        <v>350</v>
      </c>
      <c r="E126" s="102">
        <v>350</v>
      </c>
      <c r="F126" s="102">
        <v>350</v>
      </c>
      <c r="G126" s="102">
        <v>350</v>
      </c>
      <c r="H126" s="102">
        <v>350</v>
      </c>
      <c r="I126" s="102">
        <v>350</v>
      </c>
      <c r="J126" s="102">
        <v>350</v>
      </c>
      <c r="K126" s="102">
        <v>350</v>
      </c>
    </row>
    <row r="127" spans="1:12" ht="15" customHeight="1" x14ac:dyDescent="0.3">
      <c r="A127" s="145"/>
      <c r="B127" s="145"/>
      <c r="C127" s="98" t="s">
        <v>34</v>
      </c>
      <c r="D127" s="102">
        <v>1050</v>
      </c>
      <c r="E127" s="102">
        <v>1050</v>
      </c>
      <c r="F127" s="102">
        <v>1050</v>
      </c>
      <c r="G127" s="102">
        <v>1050</v>
      </c>
      <c r="H127" s="102">
        <v>1050</v>
      </c>
      <c r="I127" s="102">
        <v>1050</v>
      </c>
      <c r="J127" s="102">
        <v>1050</v>
      </c>
      <c r="K127" s="102">
        <v>1050</v>
      </c>
    </row>
    <row r="128" spans="1:12" ht="15" customHeight="1" x14ac:dyDescent="0.3">
      <c r="A128" s="145" t="s">
        <v>549</v>
      </c>
      <c r="B128" s="145"/>
      <c r="C128" s="98" t="s">
        <v>32</v>
      </c>
      <c r="D128" s="102">
        <v>40</v>
      </c>
      <c r="E128" s="102">
        <v>40</v>
      </c>
      <c r="F128" s="102">
        <v>40</v>
      </c>
      <c r="G128" s="102">
        <v>40</v>
      </c>
      <c r="H128" s="102">
        <v>40</v>
      </c>
      <c r="I128" s="102">
        <v>40</v>
      </c>
      <c r="J128" s="102">
        <v>40</v>
      </c>
      <c r="K128" s="102">
        <v>40</v>
      </c>
    </row>
    <row r="129" spans="1:11" ht="15" customHeight="1" x14ac:dyDescent="0.3">
      <c r="A129" s="145"/>
      <c r="B129" s="145"/>
      <c r="C129" s="98" t="s">
        <v>33</v>
      </c>
      <c r="D129" s="102">
        <v>320</v>
      </c>
      <c r="E129" s="102">
        <v>320</v>
      </c>
      <c r="F129" s="102">
        <v>320</v>
      </c>
      <c r="G129" s="102">
        <v>320</v>
      </c>
      <c r="H129" s="102">
        <v>320</v>
      </c>
      <c r="I129" s="102">
        <v>320</v>
      </c>
      <c r="J129" s="102">
        <v>320</v>
      </c>
      <c r="K129" s="102">
        <v>320</v>
      </c>
    </row>
    <row r="130" spans="1:11" ht="15" customHeight="1" x14ac:dyDescent="0.3">
      <c r="A130" s="145"/>
      <c r="B130" s="145"/>
      <c r="C130" s="98" t="s">
        <v>34</v>
      </c>
      <c r="D130" s="102">
        <v>1120</v>
      </c>
      <c r="E130" s="102">
        <v>1120</v>
      </c>
      <c r="F130" s="102">
        <v>1120</v>
      </c>
      <c r="G130" s="102">
        <v>1120</v>
      </c>
      <c r="H130" s="102">
        <v>1120</v>
      </c>
      <c r="I130" s="102">
        <v>1120</v>
      </c>
      <c r="J130" s="102">
        <v>1120</v>
      </c>
      <c r="K130" s="102">
        <v>1120</v>
      </c>
    </row>
    <row r="131" spans="1:11" ht="15" customHeight="1" x14ac:dyDescent="0.3">
      <c r="A131" s="145" t="s">
        <v>550</v>
      </c>
      <c r="B131" s="145"/>
      <c r="C131" s="98" t="s">
        <v>32</v>
      </c>
      <c r="D131" s="102">
        <v>60</v>
      </c>
      <c r="E131" s="102">
        <v>60</v>
      </c>
      <c r="F131" s="102">
        <v>60</v>
      </c>
      <c r="G131" s="102">
        <v>60</v>
      </c>
      <c r="H131" s="102">
        <v>60</v>
      </c>
      <c r="I131" s="102">
        <v>60</v>
      </c>
      <c r="J131" s="102">
        <v>60</v>
      </c>
      <c r="K131" s="102">
        <v>60</v>
      </c>
    </row>
    <row r="132" spans="1:11" ht="15" customHeight="1" x14ac:dyDescent="0.3">
      <c r="A132" s="145"/>
      <c r="B132" s="145"/>
      <c r="C132" s="98" t="s">
        <v>33</v>
      </c>
      <c r="D132" s="102">
        <v>475</v>
      </c>
      <c r="E132" s="102">
        <v>475</v>
      </c>
      <c r="F132" s="102">
        <v>475</v>
      </c>
      <c r="G132" s="102">
        <v>475</v>
      </c>
      <c r="H132" s="102">
        <v>475</v>
      </c>
      <c r="I132" s="102">
        <v>475</v>
      </c>
      <c r="J132" s="102">
        <v>475</v>
      </c>
      <c r="K132" s="102">
        <v>475</v>
      </c>
    </row>
    <row r="133" spans="1:11" ht="15" customHeight="1" x14ac:dyDescent="0.3">
      <c r="A133" s="145"/>
      <c r="B133" s="145"/>
      <c r="C133" s="98" t="s">
        <v>34</v>
      </c>
      <c r="D133" s="102">
        <v>1475</v>
      </c>
      <c r="E133" s="102">
        <v>1475</v>
      </c>
      <c r="F133" s="102">
        <v>1475</v>
      </c>
      <c r="G133" s="102">
        <v>1475</v>
      </c>
      <c r="H133" s="102">
        <v>1475</v>
      </c>
      <c r="I133" s="102">
        <v>1475</v>
      </c>
      <c r="J133" s="102">
        <v>1475</v>
      </c>
      <c r="K133" s="102">
        <v>1475</v>
      </c>
    </row>
    <row r="134" spans="1:11" ht="15" customHeight="1" x14ac:dyDescent="0.3">
      <c r="A134" s="145" t="s">
        <v>551</v>
      </c>
      <c r="B134" s="145"/>
      <c r="C134" s="98" t="s">
        <v>32</v>
      </c>
      <c r="D134" s="102">
        <v>92.5</v>
      </c>
      <c r="E134" s="102">
        <v>92.5</v>
      </c>
      <c r="F134" s="102">
        <v>92.5</v>
      </c>
      <c r="G134" s="102">
        <v>92.5</v>
      </c>
      <c r="H134" s="102">
        <v>92.5</v>
      </c>
      <c r="I134" s="102">
        <v>92.5</v>
      </c>
      <c r="J134" s="102">
        <v>92.5</v>
      </c>
      <c r="K134" s="102">
        <v>92.5</v>
      </c>
    </row>
    <row r="135" spans="1:11" ht="15" customHeight="1" x14ac:dyDescent="0.3">
      <c r="A135" s="145"/>
      <c r="B135" s="145"/>
      <c r="C135" s="98" t="s">
        <v>33</v>
      </c>
      <c r="D135" s="102">
        <v>740</v>
      </c>
      <c r="E135" s="102">
        <v>740</v>
      </c>
      <c r="F135" s="102">
        <v>740</v>
      </c>
      <c r="G135" s="102">
        <v>740</v>
      </c>
      <c r="H135" s="102">
        <v>740</v>
      </c>
      <c r="I135" s="102">
        <v>740</v>
      </c>
      <c r="J135" s="102">
        <v>740</v>
      </c>
      <c r="K135" s="102">
        <v>740</v>
      </c>
    </row>
    <row r="136" spans="1:11" ht="15" customHeight="1" x14ac:dyDescent="0.3">
      <c r="A136" s="145"/>
      <c r="B136" s="145"/>
      <c r="C136" s="98" t="s">
        <v>34</v>
      </c>
      <c r="D136" s="102">
        <v>2220</v>
      </c>
      <c r="E136" s="102">
        <v>2220</v>
      </c>
      <c r="F136" s="102">
        <v>2220</v>
      </c>
      <c r="G136" s="102">
        <v>2220</v>
      </c>
      <c r="H136" s="102">
        <v>2220</v>
      </c>
      <c r="I136" s="102">
        <v>2220</v>
      </c>
      <c r="J136" s="102">
        <v>2220</v>
      </c>
      <c r="K136" s="102">
        <v>2220</v>
      </c>
    </row>
    <row r="137" spans="1:11" ht="15" customHeight="1" x14ac:dyDescent="0.3">
      <c r="A137" s="145" t="s">
        <v>341</v>
      </c>
      <c r="B137" s="145"/>
      <c r="C137" s="98" t="s">
        <v>32</v>
      </c>
      <c r="D137" s="102">
        <v>80</v>
      </c>
      <c r="E137" s="102">
        <v>80</v>
      </c>
      <c r="F137" s="102">
        <v>80</v>
      </c>
      <c r="G137" s="102">
        <v>80</v>
      </c>
      <c r="H137" s="102">
        <v>80</v>
      </c>
      <c r="I137" s="102">
        <v>80</v>
      </c>
      <c r="J137" s="102">
        <v>80</v>
      </c>
      <c r="K137" s="102">
        <v>80</v>
      </c>
    </row>
    <row r="138" spans="1:11" ht="15" customHeight="1" x14ac:dyDescent="0.3">
      <c r="A138" s="145"/>
      <c r="B138" s="145"/>
      <c r="C138" s="98" t="s">
        <v>33</v>
      </c>
      <c r="D138" s="102">
        <v>400</v>
      </c>
      <c r="E138" s="102">
        <v>400</v>
      </c>
      <c r="F138" s="102">
        <v>400</v>
      </c>
      <c r="G138" s="102">
        <v>400</v>
      </c>
      <c r="H138" s="102">
        <v>400</v>
      </c>
      <c r="I138" s="102">
        <v>400</v>
      </c>
      <c r="J138" s="102">
        <v>400</v>
      </c>
      <c r="K138" s="102">
        <v>400</v>
      </c>
    </row>
    <row r="139" spans="1:11" ht="15" customHeight="1" x14ac:dyDescent="0.3">
      <c r="A139" s="145"/>
      <c r="B139" s="145"/>
      <c r="C139" s="98" t="s">
        <v>34</v>
      </c>
      <c r="D139" s="102">
        <v>1600</v>
      </c>
      <c r="E139" s="102">
        <v>1600</v>
      </c>
      <c r="F139" s="102">
        <v>1600</v>
      </c>
      <c r="G139" s="102">
        <v>1600</v>
      </c>
      <c r="H139" s="102">
        <v>1600</v>
      </c>
      <c r="I139" s="102">
        <v>1600</v>
      </c>
      <c r="J139" s="102">
        <v>1600</v>
      </c>
      <c r="K139" s="102">
        <v>1600</v>
      </c>
    </row>
    <row r="140" spans="1:11" ht="15" customHeight="1" x14ac:dyDescent="0.3">
      <c r="A140" s="145" t="s">
        <v>256</v>
      </c>
      <c r="B140" s="145"/>
      <c r="C140" s="98" t="s">
        <v>32</v>
      </c>
      <c r="D140" s="102">
        <v>39</v>
      </c>
      <c r="E140" s="102">
        <v>39</v>
      </c>
      <c r="F140" s="102">
        <v>39</v>
      </c>
      <c r="G140" s="102">
        <v>39</v>
      </c>
      <c r="H140" s="102">
        <v>39</v>
      </c>
      <c r="I140" s="102">
        <v>39</v>
      </c>
      <c r="J140" s="102">
        <v>39</v>
      </c>
      <c r="K140" s="102">
        <v>39</v>
      </c>
    </row>
    <row r="141" spans="1:11" ht="15" customHeight="1" x14ac:dyDescent="0.3">
      <c r="A141" s="145"/>
      <c r="B141" s="145"/>
      <c r="C141" s="98" t="s">
        <v>33</v>
      </c>
      <c r="D141" s="102">
        <v>310</v>
      </c>
      <c r="E141" s="102">
        <v>310</v>
      </c>
      <c r="F141" s="102">
        <v>310</v>
      </c>
      <c r="G141" s="102">
        <v>310</v>
      </c>
      <c r="H141" s="102">
        <v>310</v>
      </c>
      <c r="I141" s="102">
        <v>310</v>
      </c>
      <c r="J141" s="102">
        <v>310</v>
      </c>
      <c r="K141" s="102">
        <v>310</v>
      </c>
    </row>
    <row r="142" spans="1:11" ht="15" customHeight="1" x14ac:dyDescent="0.3">
      <c r="A142" s="145"/>
      <c r="B142" s="145"/>
      <c r="C142" s="98" t="s">
        <v>34</v>
      </c>
      <c r="D142" s="102">
        <v>969</v>
      </c>
      <c r="E142" s="102">
        <v>969</v>
      </c>
      <c r="F142" s="102">
        <v>969</v>
      </c>
      <c r="G142" s="102">
        <v>969</v>
      </c>
      <c r="H142" s="102">
        <v>969</v>
      </c>
      <c r="I142" s="102">
        <v>969</v>
      </c>
      <c r="J142" s="102">
        <v>969</v>
      </c>
      <c r="K142" s="102">
        <v>969</v>
      </c>
    </row>
    <row r="143" spans="1:11" ht="15" customHeight="1" x14ac:dyDescent="0.3">
      <c r="A143" s="145" t="s">
        <v>272</v>
      </c>
      <c r="B143" s="145"/>
      <c r="C143" s="98" t="s">
        <v>32</v>
      </c>
      <c r="D143" s="102">
        <v>10</v>
      </c>
      <c r="E143" s="102">
        <v>10</v>
      </c>
      <c r="F143" s="102">
        <v>10</v>
      </c>
      <c r="G143" s="102">
        <v>10</v>
      </c>
      <c r="H143" s="102">
        <v>10</v>
      </c>
      <c r="I143" s="102">
        <v>10</v>
      </c>
      <c r="J143" s="102">
        <v>10</v>
      </c>
      <c r="K143" s="102">
        <v>10</v>
      </c>
    </row>
    <row r="144" spans="1:11" ht="15" customHeight="1" x14ac:dyDescent="0.3">
      <c r="A144" s="145"/>
      <c r="B144" s="145"/>
      <c r="C144" s="98" t="s">
        <v>33</v>
      </c>
      <c r="D144" s="102">
        <v>65</v>
      </c>
      <c r="E144" s="102">
        <v>65</v>
      </c>
      <c r="F144" s="102">
        <v>65</v>
      </c>
      <c r="G144" s="102">
        <v>65</v>
      </c>
      <c r="H144" s="102">
        <v>65</v>
      </c>
      <c r="I144" s="102">
        <v>65</v>
      </c>
      <c r="J144" s="102">
        <v>65</v>
      </c>
      <c r="K144" s="102">
        <v>65</v>
      </c>
    </row>
    <row r="145" spans="1:11" ht="15" customHeight="1" x14ac:dyDescent="0.3">
      <c r="A145" s="145"/>
      <c r="B145" s="145"/>
      <c r="C145" s="98" t="s">
        <v>34</v>
      </c>
      <c r="D145" s="102">
        <v>195</v>
      </c>
      <c r="E145" s="102">
        <v>195</v>
      </c>
      <c r="F145" s="102">
        <v>195</v>
      </c>
      <c r="G145" s="102">
        <v>195</v>
      </c>
      <c r="H145" s="102">
        <v>195</v>
      </c>
      <c r="I145" s="102">
        <v>195</v>
      </c>
      <c r="J145" s="102">
        <v>195</v>
      </c>
      <c r="K145" s="102">
        <v>195</v>
      </c>
    </row>
    <row r="146" spans="1:11" ht="15" customHeight="1" x14ac:dyDescent="0.3">
      <c r="A146" s="145" t="s">
        <v>552</v>
      </c>
      <c r="B146" s="145"/>
      <c r="C146" s="98" t="s">
        <v>32</v>
      </c>
      <c r="D146" s="102">
        <v>35</v>
      </c>
      <c r="E146" s="102">
        <v>35</v>
      </c>
      <c r="F146" s="102">
        <v>35</v>
      </c>
      <c r="G146" s="102">
        <v>35</v>
      </c>
      <c r="H146" s="102">
        <v>35</v>
      </c>
      <c r="I146" s="102">
        <v>35</v>
      </c>
      <c r="J146" s="102">
        <v>35</v>
      </c>
      <c r="K146" s="102">
        <v>35</v>
      </c>
    </row>
    <row r="147" spans="1:11" ht="15" customHeight="1" x14ac:dyDescent="0.3">
      <c r="A147" s="145"/>
      <c r="B147" s="145"/>
      <c r="C147" s="98" t="s">
        <v>33</v>
      </c>
      <c r="D147" s="102">
        <v>274</v>
      </c>
      <c r="E147" s="102">
        <v>274</v>
      </c>
      <c r="F147" s="102">
        <v>274</v>
      </c>
      <c r="G147" s="102">
        <v>274</v>
      </c>
      <c r="H147" s="102">
        <v>274</v>
      </c>
      <c r="I147" s="102">
        <v>274</v>
      </c>
      <c r="J147" s="102">
        <v>274</v>
      </c>
      <c r="K147" s="102">
        <v>274</v>
      </c>
    </row>
    <row r="148" spans="1:11" ht="15" customHeight="1" x14ac:dyDescent="0.3">
      <c r="A148" s="145"/>
      <c r="B148" s="145"/>
      <c r="C148" s="98" t="s">
        <v>34</v>
      </c>
      <c r="D148" s="102">
        <v>822</v>
      </c>
      <c r="E148" s="102">
        <v>822</v>
      </c>
      <c r="F148" s="102">
        <v>822</v>
      </c>
      <c r="G148" s="102">
        <v>822</v>
      </c>
      <c r="H148" s="102">
        <v>822</v>
      </c>
      <c r="I148" s="102">
        <v>822</v>
      </c>
      <c r="J148" s="102">
        <v>822</v>
      </c>
      <c r="K148" s="102">
        <v>822</v>
      </c>
    </row>
    <row r="149" spans="1:11" ht="15" customHeight="1" x14ac:dyDescent="0.3">
      <c r="A149" s="145" t="s">
        <v>553</v>
      </c>
      <c r="B149" s="145"/>
      <c r="C149" s="98" t="s">
        <v>32</v>
      </c>
      <c r="D149" s="102">
        <v>50</v>
      </c>
      <c r="E149" s="102">
        <v>50</v>
      </c>
      <c r="F149" s="102">
        <v>50</v>
      </c>
      <c r="G149" s="102">
        <v>50</v>
      </c>
      <c r="H149" s="102">
        <v>50</v>
      </c>
      <c r="I149" s="102">
        <v>50</v>
      </c>
      <c r="J149" s="102">
        <v>50</v>
      </c>
      <c r="K149" s="102">
        <v>50</v>
      </c>
    </row>
    <row r="150" spans="1:11" ht="15" customHeight="1" x14ac:dyDescent="0.3">
      <c r="A150" s="145"/>
      <c r="B150" s="145"/>
      <c r="C150" s="98" t="s">
        <v>33</v>
      </c>
      <c r="D150" s="102">
        <v>400</v>
      </c>
      <c r="E150" s="102">
        <v>400</v>
      </c>
      <c r="F150" s="102">
        <v>400</v>
      </c>
      <c r="G150" s="102">
        <v>400</v>
      </c>
      <c r="H150" s="102">
        <v>400</v>
      </c>
      <c r="I150" s="102">
        <v>400</v>
      </c>
      <c r="J150" s="102">
        <v>400</v>
      </c>
      <c r="K150" s="102">
        <v>400</v>
      </c>
    </row>
    <row r="151" spans="1:11" ht="15" customHeight="1" x14ac:dyDescent="0.3">
      <c r="A151" s="145"/>
      <c r="B151" s="145"/>
      <c r="C151" s="98" t="s">
        <v>34</v>
      </c>
      <c r="D151" s="102">
        <v>900</v>
      </c>
      <c r="E151" s="102">
        <v>900</v>
      </c>
      <c r="F151" s="102">
        <v>900</v>
      </c>
      <c r="G151" s="102">
        <v>900</v>
      </c>
      <c r="H151" s="102">
        <v>900</v>
      </c>
      <c r="I151" s="102">
        <v>900</v>
      </c>
      <c r="J151" s="102">
        <v>900</v>
      </c>
      <c r="K151" s="102">
        <v>900</v>
      </c>
    </row>
    <row r="152" spans="1:11" ht="15" customHeight="1" x14ac:dyDescent="0.3">
      <c r="A152" s="145" t="s">
        <v>554</v>
      </c>
      <c r="B152" s="145"/>
      <c r="C152" s="98" t="s">
        <v>32</v>
      </c>
      <c r="D152" s="102">
        <v>46</v>
      </c>
      <c r="E152" s="102">
        <v>46</v>
      </c>
      <c r="F152" s="102">
        <v>46</v>
      </c>
      <c r="G152" s="102">
        <v>46</v>
      </c>
      <c r="H152" s="102">
        <v>46</v>
      </c>
      <c r="I152" s="102">
        <v>46</v>
      </c>
      <c r="J152" s="102">
        <v>46</v>
      </c>
      <c r="K152" s="102">
        <v>46</v>
      </c>
    </row>
    <row r="153" spans="1:11" ht="15" customHeight="1" x14ac:dyDescent="0.3">
      <c r="A153" s="145"/>
      <c r="B153" s="145"/>
      <c r="C153" s="98" t="s">
        <v>33</v>
      </c>
      <c r="D153" s="102">
        <v>325</v>
      </c>
      <c r="E153" s="102">
        <v>325</v>
      </c>
      <c r="F153" s="102">
        <v>325</v>
      </c>
      <c r="G153" s="102">
        <v>325</v>
      </c>
      <c r="H153" s="102">
        <v>325</v>
      </c>
      <c r="I153" s="102">
        <v>325</v>
      </c>
      <c r="J153" s="102">
        <v>325</v>
      </c>
      <c r="K153" s="102">
        <v>325</v>
      </c>
    </row>
    <row r="154" spans="1:11" ht="15" customHeight="1" x14ac:dyDescent="0.3">
      <c r="A154" s="145"/>
      <c r="B154" s="145"/>
      <c r="C154" s="98" t="s">
        <v>34</v>
      </c>
      <c r="D154" s="102">
        <v>862</v>
      </c>
      <c r="E154" s="102">
        <v>862</v>
      </c>
      <c r="F154" s="102">
        <v>862</v>
      </c>
      <c r="G154" s="102">
        <v>862</v>
      </c>
      <c r="H154" s="102">
        <v>862</v>
      </c>
      <c r="I154" s="102">
        <v>862</v>
      </c>
      <c r="J154" s="102">
        <v>862</v>
      </c>
      <c r="K154" s="102">
        <v>862</v>
      </c>
    </row>
    <row r="155" spans="1:11" ht="15" customHeight="1" x14ac:dyDescent="0.3">
      <c r="A155" s="146"/>
      <c r="B155" s="147"/>
      <c r="C155" s="147"/>
      <c r="D155" s="147"/>
      <c r="E155" s="147"/>
      <c r="F155" s="147"/>
      <c r="G155" s="147"/>
      <c r="H155" s="147"/>
      <c r="I155" s="147"/>
      <c r="J155" s="147"/>
      <c r="K155" s="148"/>
    </row>
  </sheetData>
  <sheetProtection selectLockedCells="1"/>
  <mergeCells count="67">
    <mergeCell ref="A1:K1"/>
    <mergeCell ref="A2:K2"/>
    <mergeCell ref="A3:C3"/>
    <mergeCell ref="D3:K3"/>
    <mergeCell ref="A4:C4"/>
    <mergeCell ref="A5:C5"/>
    <mergeCell ref="D5:K5"/>
    <mergeCell ref="A6:B8"/>
    <mergeCell ref="A9:B11"/>
    <mergeCell ref="A12:B14"/>
    <mergeCell ref="A15:B17"/>
    <mergeCell ref="A18:B20"/>
    <mergeCell ref="A21:B23"/>
    <mergeCell ref="A24:B26"/>
    <mergeCell ref="A27:B29"/>
    <mergeCell ref="A30:B32"/>
    <mergeCell ref="A33:B35"/>
    <mergeCell ref="A51:B53"/>
    <mergeCell ref="A54:B56"/>
    <mergeCell ref="A57:B59"/>
    <mergeCell ref="A60:B62"/>
    <mergeCell ref="A36:B38"/>
    <mergeCell ref="A39:B41"/>
    <mergeCell ref="A42:B44"/>
    <mergeCell ref="A45:B47"/>
    <mergeCell ref="A48:B50"/>
    <mergeCell ref="A63:B65"/>
    <mergeCell ref="A66:B68"/>
    <mergeCell ref="A69:B71"/>
    <mergeCell ref="A72:B74"/>
    <mergeCell ref="A75:B77"/>
    <mergeCell ref="A78:B80"/>
    <mergeCell ref="A81:K81"/>
    <mergeCell ref="A82:C82"/>
    <mergeCell ref="D82:K82"/>
    <mergeCell ref="A83:C83"/>
    <mergeCell ref="A84:C84"/>
    <mergeCell ref="D84:K84"/>
    <mergeCell ref="A85:B87"/>
    <mergeCell ref="A88:B90"/>
    <mergeCell ref="A91:B93"/>
    <mergeCell ref="A94:B96"/>
    <mergeCell ref="A97:B99"/>
    <mergeCell ref="A100:B102"/>
    <mergeCell ref="A103:B105"/>
    <mergeCell ref="A106:B108"/>
    <mergeCell ref="A125:B127"/>
    <mergeCell ref="A128:B130"/>
    <mergeCell ref="A131:B133"/>
    <mergeCell ref="A109:B111"/>
    <mergeCell ref="A112:B114"/>
    <mergeCell ref="A115:B117"/>
    <mergeCell ref="A118:B120"/>
    <mergeCell ref="A121:K121"/>
    <mergeCell ref="A122:C122"/>
    <mergeCell ref="D122:K122"/>
    <mergeCell ref="A123:C123"/>
    <mergeCell ref="A124:C124"/>
    <mergeCell ref="D124:K124"/>
    <mergeCell ref="A149:B151"/>
    <mergeCell ref="A152:B154"/>
    <mergeCell ref="A155:K155"/>
    <mergeCell ref="A134:B136"/>
    <mergeCell ref="A137:B139"/>
    <mergeCell ref="A140:B142"/>
    <mergeCell ref="A143:B145"/>
    <mergeCell ref="A146:B148"/>
  </mergeCells>
  <pageMargins left="0.2" right="0.2" top="0.25" bottom="0.25" header="0.3" footer="0.3"/>
  <pageSetup scale="9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D0541-A419-48EF-B712-042E7657236F}">
  <sheetPr>
    <pageSetUpPr fitToPage="1"/>
  </sheetPr>
  <dimension ref="A1:Q60"/>
  <sheetViews>
    <sheetView showGridLines="0" zoomScaleNormal="100" workbookViewId="0">
      <pane ySplit="4" topLeftCell="A41" activePane="bottomLeft" state="frozen"/>
      <selection pane="bottomLeft" activeCell="A5" sqref="A5:XFD5"/>
    </sheetView>
  </sheetViews>
  <sheetFormatPr defaultColWidth="9.1796875" defaultRowHeight="14" x14ac:dyDescent="0.3"/>
  <cols>
    <col min="1" max="3" width="6.7265625" style="1" customWidth="1"/>
    <col min="4" max="16" width="8.7265625" style="1" customWidth="1"/>
    <col min="17" max="16384" width="9.1796875" style="1"/>
  </cols>
  <sheetData>
    <row r="1" spans="1:17" ht="20.149999999999999" customHeight="1" x14ac:dyDescent="0.3">
      <c r="A1" s="144" t="str">
        <f>References!A1</f>
        <v>114-21 DISTRICT 1, DISTRICT 2, DISTRICT 6, DISTRICT 7 AND DISTRICT 8 GENERAL MAINTENANCE CONTRACT 09/08/2020</v>
      </c>
      <c r="B1" s="144"/>
      <c r="C1" s="144"/>
      <c r="D1" s="144"/>
      <c r="E1" s="144"/>
      <c r="F1" s="144"/>
      <c r="G1" s="144"/>
      <c r="H1" s="144"/>
      <c r="I1" s="144"/>
      <c r="J1" s="144"/>
      <c r="K1" s="144"/>
      <c r="L1" s="144"/>
      <c r="M1" s="144"/>
      <c r="N1" s="144"/>
      <c r="O1" s="144"/>
      <c r="P1" s="144"/>
    </row>
    <row r="2" spans="1:17" ht="20.149999999999999" customHeight="1" x14ac:dyDescent="0.3">
      <c r="A2" s="144" t="s">
        <v>137</v>
      </c>
      <c r="B2" s="144"/>
      <c r="C2" s="144"/>
      <c r="D2" s="144"/>
      <c r="E2" s="144"/>
      <c r="F2" s="144"/>
      <c r="G2" s="144"/>
      <c r="H2" s="144"/>
      <c r="I2" s="144"/>
      <c r="J2" s="144"/>
      <c r="K2" s="144"/>
      <c r="L2" s="144"/>
      <c r="M2" s="144"/>
      <c r="N2" s="144"/>
      <c r="O2" s="144"/>
      <c r="P2" s="144"/>
    </row>
    <row r="3" spans="1:17" ht="20.149999999999999" customHeight="1" x14ac:dyDescent="0.3">
      <c r="A3" s="144" t="s">
        <v>27</v>
      </c>
      <c r="B3" s="144"/>
      <c r="C3" s="144"/>
      <c r="D3" s="144"/>
      <c r="E3" s="144"/>
      <c r="F3" s="144"/>
      <c r="G3" s="144"/>
      <c r="H3" s="144"/>
      <c r="I3" s="144"/>
      <c r="J3" s="144"/>
      <c r="K3" s="144"/>
      <c r="L3" s="144"/>
      <c r="M3" s="144"/>
      <c r="N3" s="144"/>
      <c r="O3" s="144"/>
      <c r="P3" s="144"/>
    </row>
    <row r="4" spans="1:17" ht="20.149999999999999" customHeight="1" x14ac:dyDescent="0.3">
      <c r="A4" s="144" t="s">
        <v>28</v>
      </c>
      <c r="B4" s="144"/>
      <c r="C4" s="144"/>
      <c r="D4" s="144"/>
      <c r="E4" s="144"/>
      <c r="F4" s="144"/>
      <c r="G4" s="144"/>
      <c r="H4" s="144"/>
      <c r="I4" s="144"/>
      <c r="J4" s="144"/>
      <c r="K4" s="144"/>
      <c r="L4" s="144"/>
      <c r="M4" s="144"/>
      <c r="N4" s="144"/>
      <c r="O4" s="144"/>
      <c r="P4" s="144"/>
    </row>
    <row r="5" spans="1:17" ht="19.5" customHeight="1" x14ac:dyDescent="0.3">
      <c r="A5" s="138" t="s">
        <v>0</v>
      </c>
      <c r="B5" s="138"/>
      <c r="C5" s="138"/>
      <c r="D5" s="139" t="str">
        <f>References!B3</f>
        <v>2K General Company</v>
      </c>
      <c r="E5" s="139"/>
      <c r="F5" s="139"/>
      <c r="G5" s="139"/>
      <c r="H5" s="139"/>
      <c r="I5" s="139"/>
      <c r="J5" s="139"/>
      <c r="K5" s="139"/>
      <c r="L5" s="139"/>
      <c r="M5" s="139"/>
      <c r="N5" s="139"/>
      <c r="O5" s="139"/>
      <c r="P5" s="139"/>
      <c r="Q5" s="18"/>
    </row>
    <row r="6" spans="1:17" ht="84" customHeight="1" x14ac:dyDescent="0.3">
      <c r="A6" s="132" t="s">
        <v>17</v>
      </c>
      <c r="B6" s="132"/>
      <c r="C6" s="132"/>
      <c r="D6" s="21" t="s">
        <v>18</v>
      </c>
      <c r="E6" s="21" t="s">
        <v>19</v>
      </c>
      <c r="F6" s="21" t="s">
        <v>7</v>
      </c>
      <c r="G6" s="21" t="s">
        <v>9</v>
      </c>
      <c r="H6" s="21" t="s">
        <v>10</v>
      </c>
      <c r="I6" s="21" t="s">
        <v>8</v>
      </c>
      <c r="J6" s="21" t="s">
        <v>13</v>
      </c>
      <c r="K6" s="21" t="s">
        <v>14</v>
      </c>
      <c r="L6" s="21" t="s">
        <v>15</v>
      </c>
      <c r="M6" s="21" t="s">
        <v>16</v>
      </c>
      <c r="N6" s="21" t="s">
        <v>20</v>
      </c>
      <c r="O6" s="21" t="s">
        <v>12</v>
      </c>
      <c r="P6" s="21" t="s">
        <v>11</v>
      </c>
      <c r="Q6" s="2"/>
    </row>
    <row r="7" spans="1:17" s="4" customFormat="1" ht="15" customHeight="1" x14ac:dyDescent="0.25">
      <c r="A7" s="133" t="s">
        <v>21</v>
      </c>
      <c r="B7" s="133"/>
      <c r="C7" s="133"/>
      <c r="D7" s="22">
        <v>1</v>
      </c>
      <c r="E7" s="22">
        <v>2</v>
      </c>
      <c r="F7" s="22">
        <v>3</v>
      </c>
      <c r="G7" s="22">
        <v>4</v>
      </c>
      <c r="H7" s="22">
        <v>5</v>
      </c>
      <c r="I7" s="22">
        <v>6</v>
      </c>
      <c r="J7" s="22">
        <v>7</v>
      </c>
      <c r="K7" s="22">
        <v>8</v>
      </c>
      <c r="L7" s="22">
        <v>9</v>
      </c>
      <c r="M7" s="22">
        <v>10</v>
      </c>
      <c r="N7" s="22">
        <v>11</v>
      </c>
      <c r="O7" s="22">
        <v>12</v>
      </c>
      <c r="P7" s="22">
        <v>13</v>
      </c>
      <c r="Q7" s="3"/>
    </row>
    <row r="8" spans="1:17" ht="25" customHeight="1" x14ac:dyDescent="0.3">
      <c r="A8" s="140" t="s">
        <v>138</v>
      </c>
      <c r="B8" s="140"/>
      <c r="C8" s="140"/>
      <c r="D8" s="14">
        <v>58.020159999999997</v>
      </c>
      <c r="E8" s="14">
        <v>70.224000000000004</v>
      </c>
      <c r="F8" s="14">
        <v>70.224000000000004</v>
      </c>
      <c r="G8" s="14">
        <v>78.559799999999996</v>
      </c>
      <c r="H8" s="14">
        <v>50.813839999999999</v>
      </c>
      <c r="I8" s="14">
        <v>47.530559999999994</v>
      </c>
      <c r="J8" s="14">
        <v>61.089600000000004</v>
      </c>
      <c r="K8" s="14">
        <v>52.948719999999994</v>
      </c>
      <c r="L8" s="14">
        <v>48.07132</v>
      </c>
      <c r="M8" s="14">
        <v>55.648560000000003</v>
      </c>
      <c r="N8" s="14">
        <v>69.154359999999997</v>
      </c>
      <c r="O8" s="14">
        <v>66.076999999999998</v>
      </c>
      <c r="P8" s="14">
        <v>62.112159999999996</v>
      </c>
    </row>
    <row r="9" spans="1:17" ht="25" customHeight="1" x14ac:dyDescent="0.3">
      <c r="A9" s="140" t="s">
        <v>139</v>
      </c>
      <c r="B9" s="140"/>
      <c r="C9" s="140"/>
      <c r="D9" s="14">
        <v>60.952759999999998</v>
      </c>
      <c r="E9" s="14">
        <v>66.352000000000004</v>
      </c>
      <c r="F9" s="14">
        <v>66.352000000000004</v>
      </c>
      <c r="G9" s="14">
        <v>72.577999999999989</v>
      </c>
      <c r="H9" s="14">
        <v>50.813839999999999</v>
      </c>
      <c r="I9" s="14">
        <v>47.530559999999994</v>
      </c>
      <c r="J9" s="14">
        <v>61.728479999999998</v>
      </c>
      <c r="K9" s="14">
        <v>52.948719999999994</v>
      </c>
      <c r="L9" s="14">
        <v>49.461719999999993</v>
      </c>
      <c r="M9" s="14">
        <v>55.648560000000003</v>
      </c>
      <c r="N9" s="14">
        <v>69.154359999999997</v>
      </c>
      <c r="O9" s="14">
        <v>66.076999999999998</v>
      </c>
      <c r="P9" s="14">
        <v>65.044759999999997</v>
      </c>
    </row>
    <row r="10" spans="1:17" ht="25" customHeight="1" x14ac:dyDescent="0.3">
      <c r="A10" s="140" t="s">
        <v>140</v>
      </c>
      <c r="B10" s="140"/>
      <c r="C10" s="140"/>
      <c r="D10" s="14">
        <v>58.020159999999997</v>
      </c>
      <c r="E10" s="14">
        <v>70.224000000000004</v>
      </c>
      <c r="F10" s="14">
        <v>70.224000000000004</v>
      </c>
      <c r="G10" s="14">
        <v>78.559799999999996</v>
      </c>
      <c r="H10" s="14">
        <v>50.813839999999999</v>
      </c>
      <c r="I10" s="14">
        <v>47.530559999999994</v>
      </c>
      <c r="J10" s="14">
        <v>61.089600000000004</v>
      </c>
      <c r="K10" s="14">
        <v>52.948719999999994</v>
      </c>
      <c r="L10" s="14">
        <v>49.461719999999993</v>
      </c>
      <c r="M10" s="14">
        <v>55.648560000000003</v>
      </c>
      <c r="N10" s="14">
        <v>69.154359999999997</v>
      </c>
      <c r="O10" s="14">
        <v>66.076999999999998</v>
      </c>
      <c r="P10" s="14">
        <v>62.112159999999996</v>
      </c>
    </row>
    <row r="11" spans="1:17" ht="25" customHeight="1" x14ac:dyDescent="0.3">
      <c r="A11" s="140" t="s">
        <v>141</v>
      </c>
      <c r="B11" s="140"/>
      <c r="C11" s="140"/>
      <c r="D11" s="14">
        <v>58.020159999999997</v>
      </c>
      <c r="E11" s="14">
        <v>70.224000000000004</v>
      </c>
      <c r="F11" s="14">
        <v>70.224000000000004</v>
      </c>
      <c r="G11" s="14">
        <v>78.559799999999996</v>
      </c>
      <c r="H11" s="14">
        <v>50.813839999999999</v>
      </c>
      <c r="I11" s="14">
        <v>47.530559999999994</v>
      </c>
      <c r="J11" s="14">
        <v>61.089600000000004</v>
      </c>
      <c r="K11" s="14">
        <v>52.948719999999994</v>
      </c>
      <c r="L11" s="14">
        <v>49.461719999999993</v>
      </c>
      <c r="M11" s="14">
        <v>55.648560000000003</v>
      </c>
      <c r="N11" s="14">
        <v>69.154359999999997</v>
      </c>
      <c r="O11" s="14">
        <v>66.076999999999998</v>
      </c>
      <c r="P11" s="14">
        <v>62.112159999999996</v>
      </c>
    </row>
    <row r="12" spans="1:17" ht="25" customHeight="1" x14ac:dyDescent="0.3">
      <c r="A12" s="140" t="s">
        <v>142</v>
      </c>
      <c r="B12" s="140"/>
      <c r="C12" s="140"/>
      <c r="D12" s="14">
        <v>58.020159999999997</v>
      </c>
      <c r="E12" s="14">
        <v>62.545999999999999</v>
      </c>
      <c r="F12" s="14">
        <v>62.545999999999999</v>
      </c>
      <c r="G12" s="14">
        <v>78.559799999999996</v>
      </c>
      <c r="H12" s="14">
        <v>49.091239999999999</v>
      </c>
      <c r="I12" s="14">
        <v>47.530559999999994</v>
      </c>
      <c r="J12" s="14">
        <v>66.949520000000007</v>
      </c>
      <c r="K12" s="14">
        <v>52.948719999999994</v>
      </c>
      <c r="L12" s="14">
        <v>50.212799999999994</v>
      </c>
      <c r="M12" s="14">
        <v>55.648560000000003</v>
      </c>
      <c r="N12" s="14">
        <v>69.154359999999997</v>
      </c>
      <c r="O12" s="14">
        <v>66.076999999999998</v>
      </c>
      <c r="P12" s="14">
        <v>62.112159999999996</v>
      </c>
    </row>
    <row r="13" spans="1:17" ht="25" customHeight="1" x14ac:dyDescent="0.3">
      <c r="A13" s="140" t="s">
        <v>143</v>
      </c>
      <c r="B13" s="140"/>
      <c r="C13" s="140"/>
      <c r="D13" s="14">
        <v>57.086480000000002</v>
      </c>
      <c r="E13" s="14">
        <v>62.545999999999999</v>
      </c>
      <c r="F13" s="14">
        <v>62.545999999999999</v>
      </c>
      <c r="G13" s="14">
        <v>71.903480000000002</v>
      </c>
      <c r="H13" s="14">
        <v>49.091239999999999</v>
      </c>
      <c r="I13" s="14">
        <v>47.530559999999994</v>
      </c>
      <c r="J13" s="14">
        <v>66.949520000000007</v>
      </c>
      <c r="K13" s="14">
        <v>52.948719999999994</v>
      </c>
      <c r="L13" s="14">
        <v>53.104480000000002</v>
      </c>
      <c r="M13" s="14">
        <v>55.648560000000003</v>
      </c>
      <c r="N13" s="14">
        <v>69.154359999999997</v>
      </c>
      <c r="O13" s="14">
        <v>66.076999999999998</v>
      </c>
      <c r="P13" s="14">
        <v>61.17848</v>
      </c>
    </row>
    <row r="14" spans="1:17" ht="25" customHeight="1" x14ac:dyDescent="0.3">
      <c r="A14" s="140" t="s">
        <v>144</v>
      </c>
      <c r="B14" s="140"/>
      <c r="C14" s="140"/>
      <c r="D14" s="14">
        <v>58.020159999999997</v>
      </c>
      <c r="E14" s="14">
        <v>70.224000000000004</v>
      </c>
      <c r="F14" s="14">
        <v>70.224000000000004</v>
      </c>
      <c r="G14" s="14">
        <v>78.559799999999996</v>
      </c>
      <c r="H14" s="14">
        <v>50.813839999999999</v>
      </c>
      <c r="I14" s="14">
        <v>47.530559999999994</v>
      </c>
      <c r="J14" s="14">
        <v>61.089600000000004</v>
      </c>
      <c r="K14" s="14">
        <v>52.948719999999994</v>
      </c>
      <c r="L14" s="14">
        <v>49.461719999999993</v>
      </c>
      <c r="M14" s="14">
        <v>55.648560000000003</v>
      </c>
      <c r="N14" s="14">
        <v>69.154359999999997</v>
      </c>
      <c r="O14" s="14">
        <v>66.076999999999998</v>
      </c>
      <c r="P14" s="14">
        <v>62.112159999999996</v>
      </c>
    </row>
    <row r="15" spans="1:17" ht="25" customHeight="1" x14ac:dyDescent="0.3">
      <c r="A15" s="140" t="s">
        <v>145</v>
      </c>
      <c r="B15" s="140"/>
      <c r="C15" s="140"/>
      <c r="D15" s="14">
        <v>58.020159999999997</v>
      </c>
      <c r="E15" s="14">
        <v>70.224000000000004</v>
      </c>
      <c r="F15" s="14">
        <v>70.224000000000004</v>
      </c>
      <c r="G15" s="14">
        <v>78.559799999999996</v>
      </c>
      <c r="H15" s="14">
        <v>50.813839999999999</v>
      </c>
      <c r="I15" s="14">
        <v>47.530559999999994</v>
      </c>
      <c r="J15" s="14">
        <v>61.089600000000004</v>
      </c>
      <c r="K15" s="14">
        <v>52.948719999999994</v>
      </c>
      <c r="L15" s="14">
        <v>49.461719999999993</v>
      </c>
      <c r="M15" s="14">
        <v>55.648560000000003</v>
      </c>
      <c r="N15" s="14">
        <v>69.154359999999997</v>
      </c>
      <c r="O15" s="14">
        <v>66.076999999999998</v>
      </c>
      <c r="P15" s="14">
        <v>62.112159999999996</v>
      </c>
    </row>
    <row r="16" spans="1:17" ht="45" customHeight="1" x14ac:dyDescent="0.3">
      <c r="A16" s="134" t="s">
        <v>39</v>
      </c>
      <c r="B16" s="135"/>
      <c r="C16" s="135"/>
      <c r="D16" s="135"/>
      <c r="E16" s="135"/>
      <c r="F16" s="135"/>
      <c r="G16" s="135"/>
      <c r="H16" s="135"/>
      <c r="I16" s="135"/>
      <c r="J16" s="141"/>
      <c r="K16" s="15" t="s">
        <v>36</v>
      </c>
      <c r="L16" s="142" t="s">
        <v>38</v>
      </c>
      <c r="M16" s="143"/>
      <c r="N16" s="137">
        <v>0.15</v>
      </c>
      <c r="O16" s="137"/>
      <c r="P16" s="137"/>
    </row>
    <row r="17" spans="1:17" s="5" customFormat="1" ht="45" customHeight="1" x14ac:dyDescent="0.3">
      <c r="A17" s="134" t="s">
        <v>22</v>
      </c>
      <c r="B17" s="135"/>
      <c r="C17" s="135"/>
      <c r="D17" s="135"/>
      <c r="E17" s="135"/>
      <c r="F17" s="135"/>
      <c r="G17" s="135"/>
      <c r="H17" s="135"/>
      <c r="I17" s="135"/>
      <c r="J17" s="135"/>
      <c r="K17" s="16" t="s">
        <v>37</v>
      </c>
      <c r="L17" s="136" t="s">
        <v>23</v>
      </c>
      <c r="M17" s="136"/>
      <c r="N17" s="137">
        <v>0.1</v>
      </c>
      <c r="O17" s="137"/>
      <c r="P17" s="137"/>
    </row>
    <row r="18" spans="1:17" ht="15" customHeight="1" x14ac:dyDescent="0.3">
      <c r="A18" s="125"/>
      <c r="B18" s="125"/>
      <c r="C18" s="125"/>
      <c r="D18" s="125"/>
      <c r="E18" s="125"/>
      <c r="F18" s="125"/>
      <c r="G18" s="125"/>
      <c r="H18" s="125"/>
      <c r="I18" s="125"/>
      <c r="J18" s="125"/>
      <c r="K18" s="125"/>
      <c r="L18" s="125"/>
      <c r="M18" s="125"/>
      <c r="N18" s="125"/>
      <c r="O18" s="125"/>
      <c r="P18" s="125"/>
    </row>
    <row r="19" spans="1:17" ht="19.5" customHeight="1" x14ac:dyDescent="0.3">
      <c r="A19" s="138" t="s">
        <v>0</v>
      </c>
      <c r="B19" s="138"/>
      <c r="C19" s="138"/>
      <c r="D19" s="139" t="str">
        <f>References!B39</f>
        <v>Robertson Construction Services Inc.</v>
      </c>
      <c r="E19" s="139"/>
      <c r="F19" s="139"/>
      <c r="G19" s="139"/>
      <c r="H19" s="139"/>
      <c r="I19" s="139"/>
      <c r="J19" s="139"/>
      <c r="K19" s="139"/>
      <c r="L19" s="139"/>
      <c r="M19" s="139"/>
      <c r="N19" s="139"/>
      <c r="O19" s="139"/>
      <c r="P19" s="139"/>
      <c r="Q19" s="18"/>
    </row>
    <row r="20" spans="1:17" ht="84" customHeight="1" x14ac:dyDescent="0.3">
      <c r="A20" s="132" t="s">
        <v>17</v>
      </c>
      <c r="B20" s="132"/>
      <c r="C20" s="132"/>
      <c r="D20" s="21" t="s">
        <v>18</v>
      </c>
      <c r="E20" s="21" t="s">
        <v>19</v>
      </c>
      <c r="F20" s="21" t="s">
        <v>7</v>
      </c>
      <c r="G20" s="21" t="s">
        <v>9</v>
      </c>
      <c r="H20" s="21" t="s">
        <v>10</v>
      </c>
      <c r="I20" s="21" t="s">
        <v>8</v>
      </c>
      <c r="J20" s="21" t="s">
        <v>13</v>
      </c>
      <c r="K20" s="21" t="s">
        <v>14</v>
      </c>
      <c r="L20" s="21" t="s">
        <v>15</v>
      </c>
      <c r="M20" s="21" t="s">
        <v>16</v>
      </c>
      <c r="N20" s="21" t="s">
        <v>20</v>
      </c>
      <c r="O20" s="21" t="s">
        <v>12</v>
      </c>
      <c r="P20" s="21" t="s">
        <v>11</v>
      </c>
      <c r="Q20" s="2"/>
    </row>
    <row r="21" spans="1:17" s="4" customFormat="1" ht="15" customHeight="1" x14ac:dyDescent="0.25">
      <c r="A21" s="133" t="s">
        <v>21</v>
      </c>
      <c r="B21" s="133"/>
      <c r="C21" s="133"/>
      <c r="D21" s="22">
        <v>1</v>
      </c>
      <c r="E21" s="22">
        <v>2</v>
      </c>
      <c r="F21" s="22">
        <v>3</v>
      </c>
      <c r="G21" s="22">
        <v>4</v>
      </c>
      <c r="H21" s="22">
        <v>5</v>
      </c>
      <c r="I21" s="22">
        <v>6</v>
      </c>
      <c r="J21" s="22">
        <v>7</v>
      </c>
      <c r="K21" s="22">
        <v>8</v>
      </c>
      <c r="L21" s="22">
        <v>9</v>
      </c>
      <c r="M21" s="22">
        <v>10</v>
      </c>
      <c r="N21" s="22">
        <v>11</v>
      </c>
      <c r="O21" s="22">
        <v>12</v>
      </c>
      <c r="P21" s="22">
        <v>13</v>
      </c>
      <c r="Q21" s="3"/>
    </row>
    <row r="22" spans="1:17" ht="25" customHeight="1" x14ac:dyDescent="0.3">
      <c r="A22" s="140" t="s">
        <v>138</v>
      </c>
      <c r="B22" s="140"/>
      <c r="C22" s="140"/>
      <c r="D22" s="14">
        <v>60</v>
      </c>
      <c r="E22" s="14" t="s">
        <v>410</v>
      </c>
      <c r="F22" s="14" t="s">
        <v>410</v>
      </c>
      <c r="G22" s="14" t="s">
        <v>410</v>
      </c>
      <c r="H22" s="14">
        <v>60</v>
      </c>
      <c r="I22" s="14">
        <v>60</v>
      </c>
      <c r="J22" s="14">
        <v>57</v>
      </c>
      <c r="K22" s="14">
        <v>57</v>
      </c>
      <c r="L22" s="14">
        <v>50</v>
      </c>
      <c r="M22" s="14">
        <v>60</v>
      </c>
      <c r="N22" s="14">
        <v>59</v>
      </c>
      <c r="O22" s="14">
        <v>60</v>
      </c>
      <c r="P22" s="14">
        <v>104</v>
      </c>
    </row>
    <row r="23" spans="1:17" ht="25" customHeight="1" x14ac:dyDescent="0.3">
      <c r="A23" s="140" t="s">
        <v>139</v>
      </c>
      <c r="B23" s="140"/>
      <c r="C23" s="140"/>
      <c r="D23" s="14">
        <v>60</v>
      </c>
      <c r="E23" s="14" t="s">
        <v>410</v>
      </c>
      <c r="F23" s="14" t="s">
        <v>410</v>
      </c>
      <c r="G23" s="14" t="s">
        <v>410</v>
      </c>
      <c r="H23" s="14">
        <v>60</v>
      </c>
      <c r="I23" s="14">
        <v>60</v>
      </c>
      <c r="J23" s="14">
        <v>57</v>
      </c>
      <c r="K23" s="14">
        <v>57</v>
      </c>
      <c r="L23" s="14">
        <v>50</v>
      </c>
      <c r="M23" s="14">
        <v>60</v>
      </c>
      <c r="N23" s="14">
        <v>59</v>
      </c>
      <c r="O23" s="14">
        <v>60</v>
      </c>
      <c r="P23" s="14">
        <v>104</v>
      </c>
    </row>
    <row r="24" spans="1:17" ht="25" customHeight="1" x14ac:dyDescent="0.3">
      <c r="A24" s="140" t="s">
        <v>140</v>
      </c>
      <c r="B24" s="140"/>
      <c r="C24" s="140"/>
      <c r="D24" s="14">
        <v>60</v>
      </c>
      <c r="E24" s="14" t="s">
        <v>410</v>
      </c>
      <c r="F24" s="14" t="s">
        <v>410</v>
      </c>
      <c r="G24" s="14" t="s">
        <v>410</v>
      </c>
      <c r="H24" s="14">
        <v>60</v>
      </c>
      <c r="I24" s="14">
        <v>60</v>
      </c>
      <c r="J24" s="14">
        <v>57</v>
      </c>
      <c r="K24" s="14">
        <v>57</v>
      </c>
      <c r="L24" s="14">
        <v>50</v>
      </c>
      <c r="M24" s="14">
        <v>60</v>
      </c>
      <c r="N24" s="14">
        <v>59</v>
      </c>
      <c r="O24" s="14">
        <v>60</v>
      </c>
      <c r="P24" s="14">
        <v>104</v>
      </c>
    </row>
    <row r="25" spans="1:17" ht="25" customHeight="1" x14ac:dyDescent="0.3">
      <c r="A25" s="140" t="s">
        <v>141</v>
      </c>
      <c r="B25" s="140"/>
      <c r="C25" s="140"/>
      <c r="D25" s="14">
        <v>60</v>
      </c>
      <c r="E25" s="14" t="s">
        <v>410</v>
      </c>
      <c r="F25" s="14" t="s">
        <v>410</v>
      </c>
      <c r="G25" s="14" t="s">
        <v>410</v>
      </c>
      <c r="H25" s="14">
        <v>60</v>
      </c>
      <c r="I25" s="14">
        <v>60</v>
      </c>
      <c r="J25" s="14">
        <v>57</v>
      </c>
      <c r="K25" s="14">
        <v>57</v>
      </c>
      <c r="L25" s="14">
        <v>50</v>
      </c>
      <c r="M25" s="14">
        <v>60</v>
      </c>
      <c r="N25" s="14">
        <v>59</v>
      </c>
      <c r="O25" s="14">
        <v>60</v>
      </c>
      <c r="P25" s="14">
        <v>104</v>
      </c>
    </row>
    <row r="26" spans="1:17" ht="25" customHeight="1" x14ac:dyDescent="0.3">
      <c r="A26" s="140" t="s">
        <v>142</v>
      </c>
      <c r="B26" s="140"/>
      <c r="C26" s="140"/>
      <c r="D26" s="14">
        <v>60</v>
      </c>
      <c r="E26" s="14" t="s">
        <v>410</v>
      </c>
      <c r="F26" s="14" t="s">
        <v>410</v>
      </c>
      <c r="G26" s="14" t="s">
        <v>410</v>
      </c>
      <c r="H26" s="14">
        <v>60</v>
      </c>
      <c r="I26" s="14">
        <v>60</v>
      </c>
      <c r="J26" s="14">
        <v>57</v>
      </c>
      <c r="K26" s="14">
        <v>57</v>
      </c>
      <c r="L26" s="14">
        <v>50</v>
      </c>
      <c r="M26" s="14">
        <v>60</v>
      </c>
      <c r="N26" s="14">
        <v>59</v>
      </c>
      <c r="O26" s="14">
        <v>60</v>
      </c>
      <c r="P26" s="14">
        <v>104</v>
      </c>
    </row>
    <row r="27" spans="1:17" ht="25" customHeight="1" x14ac:dyDescent="0.3">
      <c r="A27" s="140" t="s">
        <v>143</v>
      </c>
      <c r="B27" s="140"/>
      <c r="C27" s="140"/>
      <c r="D27" s="14">
        <v>60</v>
      </c>
      <c r="E27" s="14" t="s">
        <v>410</v>
      </c>
      <c r="F27" s="14" t="s">
        <v>410</v>
      </c>
      <c r="G27" s="14" t="s">
        <v>410</v>
      </c>
      <c r="H27" s="14">
        <v>60</v>
      </c>
      <c r="I27" s="14">
        <v>60</v>
      </c>
      <c r="J27" s="14">
        <v>57</v>
      </c>
      <c r="K27" s="14">
        <v>57</v>
      </c>
      <c r="L27" s="14">
        <v>50</v>
      </c>
      <c r="M27" s="14">
        <v>60</v>
      </c>
      <c r="N27" s="14">
        <v>59</v>
      </c>
      <c r="O27" s="14">
        <v>60</v>
      </c>
      <c r="P27" s="14">
        <v>104</v>
      </c>
    </row>
    <row r="28" spans="1:17" ht="25" customHeight="1" x14ac:dyDescent="0.3">
      <c r="A28" s="140" t="s">
        <v>144</v>
      </c>
      <c r="B28" s="140"/>
      <c r="C28" s="140"/>
      <c r="D28" s="14">
        <v>60</v>
      </c>
      <c r="E28" s="14" t="s">
        <v>410</v>
      </c>
      <c r="F28" s="14" t="s">
        <v>410</v>
      </c>
      <c r="G28" s="14" t="s">
        <v>410</v>
      </c>
      <c r="H28" s="14">
        <v>60</v>
      </c>
      <c r="I28" s="14">
        <v>60</v>
      </c>
      <c r="J28" s="14">
        <v>57</v>
      </c>
      <c r="K28" s="14">
        <v>57</v>
      </c>
      <c r="L28" s="14">
        <v>50</v>
      </c>
      <c r="M28" s="14">
        <v>60</v>
      </c>
      <c r="N28" s="14">
        <v>59</v>
      </c>
      <c r="O28" s="14">
        <v>60</v>
      </c>
      <c r="P28" s="14">
        <v>104</v>
      </c>
    </row>
    <row r="29" spans="1:17" ht="25" customHeight="1" x14ac:dyDescent="0.3">
      <c r="A29" s="140" t="s">
        <v>145</v>
      </c>
      <c r="B29" s="140"/>
      <c r="C29" s="140"/>
      <c r="D29" s="14">
        <v>60</v>
      </c>
      <c r="E29" s="14" t="s">
        <v>410</v>
      </c>
      <c r="F29" s="14" t="s">
        <v>410</v>
      </c>
      <c r="G29" s="14" t="s">
        <v>410</v>
      </c>
      <c r="H29" s="14">
        <v>60</v>
      </c>
      <c r="I29" s="14">
        <v>60</v>
      </c>
      <c r="J29" s="14">
        <v>57</v>
      </c>
      <c r="K29" s="14">
        <v>57</v>
      </c>
      <c r="L29" s="14">
        <v>50</v>
      </c>
      <c r="M29" s="14">
        <v>60</v>
      </c>
      <c r="N29" s="14">
        <v>59</v>
      </c>
      <c r="O29" s="14">
        <v>60</v>
      </c>
      <c r="P29" s="14">
        <v>104</v>
      </c>
    </row>
    <row r="30" spans="1:17" ht="45" customHeight="1" x14ac:dyDescent="0.3">
      <c r="A30" s="134" t="s">
        <v>39</v>
      </c>
      <c r="B30" s="135"/>
      <c r="C30" s="135"/>
      <c r="D30" s="135"/>
      <c r="E30" s="135"/>
      <c r="F30" s="135"/>
      <c r="G30" s="135"/>
      <c r="H30" s="135"/>
      <c r="I30" s="135"/>
      <c r="J30" s="141"/>
      <c r="K30" s="15" t="s">
        <v>36</v>
      </c>
      <c r="L30" s="142" t="s">
        <v>38</v>
      </c>
      <c r="M30" s="143"/>
      <c r="N30" s="137">
        <v>0.6</v>
      </c>
      <c r="O30" s="137"/>
      <c r="P30" s="137"/>
    </row>
    <row r="31" spans="1:17" s="5" customFormat="1" ht="45" customHeight="1" x14ac:dyDescent="0.3">
      <c r="A31" s="134" t="s">
        <v>22</v>
      </c>
      <c r="B31" s="135"/>
      <c r="C31" s="135"/>
      <c r="D31" s="135"/>
      <c r="E31" s="135"/>
      <c r="F31" s="135"/>
      <c r="G31" s="135"/>
      <c r="H31" s="135"/>
      <c r="I31" s="135"/>
      <c r="J31" s="135"/>
      <c r="K31" s="16" t="s">
        <v>37</v>
      </c>
      <c r="L31" s="136" t="s">
        <v>23</v>
      </c>
      <c r="M31" s="136"/>
      <c r="N31" s="137">
        <v>0.15</v>
      </c>
      <c r="O31" s="137"/>
      <c r="P31" s="137"/>
    </row>
    <row r="32" spans="1:17" ht="15" customHeight="1" x14ac:dyDescent="0.3">
      <c r="A32" s="125"/>
      <c r="B32" s="125"/>
      <c r="C32" s="125"/>
      <c r="D32" s="125"/>
      <c r="E32" s="125"/>
      <c r="F32" s="125"/>
      <c r="G32" s="125"/>
      <c r="H32" s="125"/>
      <c r="I32" s="125"/>
      <c r="J32" s="125"/>
      <c r="K32" s="125"/>
      <c r="L32" s="125"/>
      <c r="M32" s="125"/>
      <c r="N32" s="125"/>
      <c r="O32" s="125"/>
      <c r="P32" s="125"/>
    </row>
    <row r="33" spans="1:17" ht="19.5" customHeight="1" x14ac:dyDescent="0.3">
      <c r="A33" s="138" t="s">
        <v>0</v>
      </c>
      <c r="B33" s="138"/>
      <c r="C33" s="138"/>
      <c r="D33" s="139" t="str">
        <f>References!B46</f>
        <v>Setterlin Building Co.</v>
      </c>
      <c r="E33" s="139"/>
      <c r="F33" s="139"/>
      <c r="G33" s="139"/>
      <c r="H33" s="139"/>
      <c r="I33" s="139"/>
      <c r="J33" s="139"/>
      <c r="K33" s="139"/>
      <c r="L33" s="139"/>
      <c r="M33" s="139"/>
      <c r="N33" s="139"/>
      <c r="O33" s="139"/>
      <c r="P33" s="139"/>
      <c r="Q33" s="18"/>
    </row>
    <row r="34" spans="1:17" ht="84" customHeight="1" x14ac:dyDescent="0.3">
      <c r="A34" s="132" t="s">
        <v>17</v>
      </c>
      <c r="B34" s="132"/>
      <c r="C34" s="132"/>
      <c r="D34" s="21" t="s">
        <v>18</v>
      </c>
      <c r="E34" s="21" t="s">
        <v>19</v>
      </c>
      <c r="F34" s="21" t="s">
        <v>7</v>
      </c>
      <c r="G34" s="21" t="s">
        <v>9</v>
      </c>
      <c r="H34" s="21" t="s">
        <v>10</v>
      </c>
      <c r="I34" s="21" t="s">
        <v>8</v>
      </c>
      <c r="J34" s="21" t="s">
        <v>13</v>
      </c>
      <c r="K34" s="21" t="s">
        <v>14</v>
      </c>
      <c r="L34" s="21" t="s">
        <v>15</v>
      </c>
      <c r="M34" s="21" t="s">
        <v>16</v>
      </c>
      <c r="N34" s="21" t="s">
        <v>20</v>
      </c>
      <c r="O34" s="21" t="s">
        <v>12</v>
      </c>
      <c r="P34" s="21" t="s">
        <v>11</v>
      </c>
      <c r="Q34" s="2"/>
    </row>
    <row r="35" spans="1:17" s="4" customFormat="1" ht="15" customHeight="1" x14ac:dyDescent="0.25">
      <c r="A35" s="133" t="s">
        <v>21</v>
      </c>
      <c r="B35" s="133"/>
      <c r="C35" s="133"/>
      <c r="D35" s="22">
        <v>1</v>
      </c>
      <c r="E35" s="22">
        <v>2</v>
      </c>
      <c r="F35" s="22">
        <v>3</v>
      </c>
      <c r="G35" s="22">
        <v>4</v>
      </c>
      <c r="H35" s="22">
        <v>5</v>
      </c>
      <c r="I35" s="22">
        <v>6</v>
      </c>
      <c r="J35" s="22">
        <v>7</v>
      </c>
      <c r="K35" s="22">
        <v>8</v>
      </c>
      <c r="L35" s="22">
        <v>9</v>
      </c>
      <c r="M35" s="22">
        <v>10</v>
      </c>
      <c r="N35" s="22">
        <v>11</v>
      </c>
      <c r="O35" s="22">
        <v>12</v>
      </c>
      <c r="P35" s="22">
        <v>13</v>
      </c>
      <c r="Q35" s="3"/>
    </row>
    <row r="36" spans="1:17" ht="25" customHeight="1" x14ac:dyDescent="0.3">
      <c r="A36" s="140" t="s">
        <v>138</v>
      </c>
      <c r="B36" s="140"/>
      <c r="C36" s="140"/>
      <c r="D36" s="14">
        <v>70</v>
      </c>
      <c r="E36" s="14"/>
      <c r="F36" s="14"/>
      <c r="G36" s="14"/>
      <c r="H36" s="14">
        <v>60</v>
      </c>
      <c r="I36" s="14"/>
      <c r="J36" s="14"/>
      <c r="K36" s="14">
        <v>65</v>
      </c>
      <c r="L36" s="14">
        <v>60</v>
      </c>
      <c r="M36" s="14"/>
      <c r="N36" s="14"/>
      <c r="O36" s="14"/>
      <c r="P36" s="14">
        <v>110</v>
      </c>
    </row>
    <row r="37" spans="1:17" ht="25" customHeight="1" x14ac:dyDescent="0.3">
      <c r="A37" s="140" t="s">
        <v>139</v>
      </c>
      <c r="B37" s="140"/>
      <c r="C37" s="140"/>
      <c r="D37" s="14">
        <v>70</v>
      </c>
      <c r="E37" s="14"/>
      <c r="F37" s="14"/>
      <c r="G37" s="14"/>
      <c r="H37" s="14">
        <v>60</v>
      </c>
      <c r="I37" s="14"/>
      <c r="J37" s="14"/>
      <c r="K37" s="14">
        <v>65</v>
      </c>
      <c r="L37" s="14">
        <v>60</v>
      </c>
      <c r="M37" s="14"/>
      <c r="N37" s="14"/>
      <c r="O37" s="14"/>
      <c r="P37" s="14">
        <v>110</v>
      </c>
    </row>
    <row r="38" spans="1:17" ht="25" customHeight="1" x14ac:dyDescent="0.3">
      <c r="A38" s="140" t="s">
        <v>140</v>
      </c>
      <c r="B38" s="140"/>
      <c r="C38" s="140"/>
      <c r="D38" s="14">
        <v>70</v>
      </c>
      <c r="E38" s="14"/>
      <c r="F38" s="14"/>
      <c r="G38" s="14"/>
      <c r="H38" s="14">
        <v>60</v>
      </c>
      <c r="I38" s="14"/>
      <c r="J38" s="14"/>
      <c r="K38" s="14">
        <v>65</v>
      </c>
      <c r="L38" s="14">
        <v>60</v>
      </c>
      <c r="M38" s="14"/>
      <c r="N38" s="14"/>
      <c r="O38" s="14"/>
      <c r="P38" s="14">
        <v>110</v>
      </c>
    </row>
    <row r="39" spans="1:17" ht="25" customHeight="1" x14ac:dyDescent="0.3">
      <c r="A39" s="140" t="s">
        <v>141</v>
      </c>
      <c r="B39" s="140"/>
      <c r="C39" s="140"/>
      <c r="D39" s="14">
        <v>70</v>
      </c>
      <c r="E39" s="14"/>
      <c r="F39" s="14"/>
      <c r="G39" s="14"/>
      <c r="H39" s="14">
        <v>60</v>
      </c>
      <c r="I39" s="14"/>
      <c r="J39" s="14"/>
      <c r="K39" s="14">
        <v>65</v>
      </c>
      <c r="L39" s="14">
        <v>60</v>
      </c>
      <c r="M39" s="14"/>
      <c r="N39" s="14"/>
      <c r="O39" s="14"/>
      <c r="P39" s="14">
        <v>110</v>
      </c>
    </row>
    <row r="40" spans="1:17" ht="25" customHeight="1" x14ac:dyDescent="0.3">
      <c r="A40" s="140" t="s">
        <v>142</v>
      </c>
      <c r="B40" s="140"/>
      <c r="C40" s="140"/>
      <c r="D40" s="14">
        <v>70</v>
      </c>
      <c r="E40" s="14"/>
      <c r="F40" s="14"/>
      <c r="G40" s="14"/>
      <c r="H40" s="14">
        <v>60</v>
      </c>
      <c r="I40" s="14"/>
      <c r="J40" s="14"/>
      <c r="K40" s="14">
        <v>65</v>
      </c>
      <c r="L40" s="14">
        <v>60</v>
      </c>
      <c r="M40" s="14"/>
      <c r="N40" s="14"/>
      <c r="O40" s="14"/>
      <c r="P40" s="14">
        <v>110</v>
      </c>
    </row>
    <row r="41" spans="1:17" ht="25" customHeight="1" x14ac:dyDescent="0.3">
      <c r="A41" s="140" t="s">
        <v>143</v>
      </c>
      <c r="B41" s="140"/>
      <c r="C41" s="140"/>
      <c r="D41" s="14">
        <v>70</v>
      </c>
      <c r="E41" s="14"/>
      <c r="F41" s="14"/>
      <c r="G41" s="14"/>
      <c r="H41" s="14">
        <v>60</v>
      </c>
      <c r="I41" s="14"/>
      <c r="J41" s="14"/>
      <c r="K41" s="14">
        <v>65</v>
      </c>
      <c r="L41" s="14">
        <v>60</v>
      </c>
      <c r="M41" s="14"/>
      <c r="N41" s="14"/>
      <c r="O41" s="14"/>
      <c r="P41" s="14">
        <v>110</v>
      </c>
    </row>
    <row r="42" spans="1:17" ht="25" customHeight="1" x14ac:dyDescent="0.3">
      <c r="A42" s="140" t="s">
        <v>144</v>
      </c>
      <c r="B42" s="140"/>
      <c r="C42" s="140"/>
      <c r="D42" s="14">
        <v>70</v>
      </c>
      <c r="E42" s="14"/>
      <c r="F42" s="14"/>
      <c r="G42" s="14"/>
      <c r="H42" s="14">
        <v>60</v>
      </c>
      <c r="I42" s="14"/>
      <c r="J42" s="14"/>
      <c r="K42" s="14">
        <v>65</v>
      </c>
      <c r="L42" s="14">
        <v>60</v>
      </c>
      <c r="M42" s="14"/>
      <c r="N42" s="14"/>
      <c r="O42" s="14"/>
      <c r="P42" s="14">
        <v>110</v>
      </c>
    </row>
    <row r="43" spans="1:17" ht="25" customHeight="1" x14ac:dyDescent="0.3">
      <c r="A43" s="140" t="s">
        <v>145</v>
      </c>
      <c r="B43" s="140"/>
      <c r="C43" s="140"/>
      <c r="D43" s="14">
        <v>70</v>
      </c>
      <c r="E43" s="14"/>
      <c r="F43" s="14"/>
      <c r="G43" s="14"/>
      <c r="H43" s="14">
        <v>60</v>
      </c>
      <c r="I43" s="14"/>
      <c r="J43" s="14"/>
      <c r="K43" s="14">
        <v>65</v>
      </c>
      <c r="L43" s="14">
        <v>60</v>
      </c>
      <c r="M43" s="14"/>
      <c r="N43" s="14"/>
      <c r="O43" s="14"/>
      <c r="P43" s="14">
        <v>110</v>
      </c>
    </row>
    <row r="44" spans="1:17" ht="45" customHeight="1" x14ac:dyDescent="0.3">
      <c r="A44" s="134" t="s">
        <v>39</v>
      </c>
      <c r="B44" s="135"/>
      <c r="C44" s="135"/>
      <c r="D44" s="135"/>
      <c r="E44" s="135"/>
      <c r="F44" s="135"/>
      <c r="G44" s="135"/>
      <c r="H44" s="135"/>
      <c r="I44" s="135"/>
      <c r="J44" s="141"/>
      <c r="K44" s="15" t="s">
        <v>36</v>
      </c>
      <c r="L44" s="142" t="s">
        <v>38</v>
      </c>
      <c r="M44" s="143"/>
      <c r="N44" s="137">
        <v>0.4</v>
      </c>
      <c r="O44" s="137"/>
      <c r="P44" s="137"/>
    </row>
    <row r="45" spans="1:17" s="5" customFormat="1" ht="45" customHeight="1" x14ac:dyDescent="0.3">
      <c r="A45" s="134" t="s">
        <v>22</v>
      </c>
      <c r="B45" s="135"/>
      <c r="C45" s="135"/>
      <c r="D45" s="135"/>
      <c r="E45" s="135"/>
      <c r="F45" s="135"/>
      <c r="G45" s="135"/>
      <c r="H45" s="135"/>
      <c r="I45" s="135"/>
      <c r="J45" s="135"/>
      <c r="K45" s="16" t="s">
        <v>37</v>
      </c>
      <c r="L45" s="136" t="s">
        <v>23</v>
      </c>
      <c r="M45" s="136"/>
      <c r="N45" s="137">
        <v>0.15</v>
      </c>
      <c r="O45" s="137"/>
      <c r="P45" s="137"/>
    </row>
    <row r="46" spans="1:17" ht="15" customHeight="1" x14ac:dyDescent="0.3">
      <c r="A46" s="125"/>
      <c r="B46" s="125"/>
      <c r="C46" s="125"/>
      <c r="D46" s="125"/>
      <c r="E46" s="125"/>
      <c r="F46" s="125"/>
      <c r="G46" s="125"/>
      <c r="H46" s="125"/>
      <c r="I46" s="125"/>
      <c r="J46" s="125"/>
      <c r="K46" s="125"/>
      <c r="L46" s="125"/>
      <c r="M46" s="125"/>
      <c r="N46" s="125"/>
      <c r="O46" s="125"/>
      <c r="P46" s="125"/>
    </row>
    <row r="47" spans="1:17" ht="19.5" customHeight="1" x14ac:dyDescent="0.3">
      <c r="A47" s="138" t="s">
        <v>0</v>
      </c>
      <c r="B47" s="138"/>
      <c r="C47" s="138"/>
      <c r="D47" s="139" t="str">
        <f>References!B53</f>
        <v>Weigandt Development, LTD.</v>
      </c>
      <c r="E47" s="139"/>
      <c r="F47" s="139"/>
      <c r="G47" s="139"/>
      <c r="H47" s="139"/>
      <c r="I47" s="139"/>
      <c r="J47" s="139"/>
      <c r="K47" s="139"/>
      <c r="L47" s="139"/>
      <c r="M47" s="139"/>
      <c r="N47" s="139"/>
      <c r="O47" s="139"/>
      <c r="P47" s="139"/>
      <c r="Q47" s="18"/>
    </row>
    <row r="48" spans="1:17" ht="84" customHeight="1" x14ac:dyDescent="0.3">
      <c r="A48" s="132" t="s">
        <v>17</v>
      </c>
      <c r="B48" s="132"/>
      <c r="C48" s="132"/>
      <c r="D48" s="21" t="s">
        <v>18</v>
      </c>
      <c r="E48" s="21" t="s">
        <v>19</v>
      </c>
      <c r="F48" s="21" t="s">
        <v>7</v>
      </c>
      <c r="G48" s="21" t="s">
        <v>9</v>
      </c>
      <c r="H48" s="21" t="s">
        <v>10</v>
      </c>
      <c r="I48" s="21" t="s">
        <v>8</v>
      </c>
      <c r="J48" s="21" t="s">
        <v>13</v>
      </c>
      <c r="K48" s="21" t="s">
        <v>14</v>
      </c>
      <c r="L48" s="21" t="s">
        <v>15</v>
      </c>
      <c r="M48" s="21" t="s">
        <v>16</v>
      </c>
      <c r="N48" s="21" t="s">
        <v>20</v>
      </c>
      <c r="O48" s="21" t="s">
        <v>12</v>
      </c>
      <c r="P48" s="21" t="s">
        <v>11</v>
      </c>
      <c r="Q48" s="2"/>
    </row>
    <row r="49" spans="1:17" s="4" customFormat="1" ht="15" customHeight="1" x14ac:dyDescent="0.25">
      <c r="A49" s="133" t="s">
        <v>21</v>
      </c>
      <c r="B49" s="133"/>
      <c r="C49" s="133"/>
      <c r="D49" s="22">
        <v>1</v>
      </c>
      <c r="E49" s="22">
        <v>2</v>
      </c>
      <c r="F49" s="22">
        <v>3</v>
      </c>
      <c r="G49" s="22">
        <v>4</v>
      </c>
      <c r="H49" s="22">
        <v>5</v>
      </c>
      <c r="I49" s="22">
        <v>6</v>
      </c>
      <c r="J49" s="22">
        <v>7</v>
      </c>
      <c r="K49" s="22">
        <v>8</v>
      </c>
      <c r="L49" s="22">
        <v>9</v>
      </c>
      <c r="M49" s="22">
        <v>10</v>
      </c>
      <c r="N49" s="22">
        <v>11</v>
      </c>
      <c r="O49" s="22">
        <v>12</v>
      </c>
      <c r="P49" s="22">
        <v>13</v>
      </c>
      <c r="Q49" s="3"/>
    </row>
    <row r="50" spans="1:17" ht="25" customHeight="1" x14ac:dyDescent="0.3">
      <c r="A50" s="131" t="s">
        <v>138</v>
      </c>
      <c r="B50" s="131"/>
      <c r="C50" s="131"/>
      <c r="D50" s="101">
        <v>80</v>
      </c>
      <c r="E50" s="101">
        <v>82</v>
      </c>
      <c r="F50" s="101">
        <v>72</v>
      </c>
      <c r="G50" s="101">
        <v>88</v>
      </c>
      <c r="H50" s="101">
        <v>80</v>
      </c>
      <c r="I50" s="101">
        <v>80</v>
      </c>
      <c r="J50" s="101">
        <v>80</v>
      </c>
      <c r="K50" s="101">
        <v>80</v>
      </c>
      <c r="L50" s="101">
        <v>70</v>
      </c>
      <c r="M50" s="101">
        <v>80</v>
      </c>
      <c r="N50" s="101">
        <v>80</v>
      </c>
      <c r="O50" s="101">
        <v>80</v>
      </c>
      <c r="P50" s="101">
        <v>80</v>
      </c>
    </row>
    <row r="51" spans="1:17" ht="25" customHeight="1" x14ac:dyDescent="0.3">
      <c r="A51" s="131" t="s">
        <v>139</v>
      </c>
      <c r="B51" s="131"/>
      <c r="C51" s="131"/>
      <c r="D51" s="101">
        <v>80</v>
      </c>
      <c r="E51" s="101">
        <v>82</v>
      </c>
      <c r="F51" s="101">
        <v>72</v>
      </c>
      <c r="G51" s="101">
        <v>88</v>
      </c>
      <c r="H51" s="101">
        <v>80</v>
      </c>
      <c r="I51" s="101">
        <v>80</v>
      </c>
      <c r="J51" s="101">
        <v>80</v>
      </c>
      <c r="K51" s="101">
        <v>80</v>
      </c>
      <c r="L51" s="101">
        <v>70</v>
      </c>
      <c r="M51" s="101">
        <v>80</v>
      </c>
      <c r="N51" s="101">
        <v>80</v>
      </c>
      <c r="O51" s="101">
        <v>80</v>
      </c>
      <c r="P51" s="101">
        <v>80</v>
      </c>
    </row>
    <row r="52" spans="1:17" ht="25" customHeight="1" x14ac:dyDescent="0.3">
      <c r="A52" s="131" t="s">
        <v>140</v>
      </c>
      <c r="B52" s="131"/>
      <c r="C52" s="131"/>
      <c r="D52" s="101">
        <v>80</v>
      </c>
      <c r="E52" s="101">
        <v>82</v>
      </c>
      <c r="F52" s="101">
        <v>72</v>
      </c>
      <c r="G52" s="101">
        <v>88</v>
      </c>
      <c r="H52" s="101">
        <v>80</v>
      </c>
      <c r="I52" s="101">
        <v>80</v>
      </c>
      <c r="J52" s="101">
        <v>80</v>
      </c>
      <c r="K52" s="101">
        <v>80</v>
      </c>
      <c r="L52" s="101">
        <v>70</v>
      </c>
      <c r="M52" s="101">
        <v>80</v>
      </c>
      <c r="N52" s="101">
        <v>80</v>
      </c>
      <c r="O52" s="101">
        <v>80</v>
      </c>
      <c r="P52" s="101">
        <v>80</v>
      </c>
    </row>
    <row r="53" spans="1:17" ht="25" customHeight="1" x14ac:dyDescent="0.3">
      <c r="A53" s="131" t="s">
        <v>141</v>
      </c>
      <c r="B53" s="131"/>
      <c r="C53" s="131"/>
      <c r="D53" s="101">
        <v>73</v>
      </c>
      <c r="E53" s="101">
        <v>74</v>
      </c>
      <c r="F53" s="101">
        <v>62</v>
      </c>
      <c r="G53" s="101">
        <v>88</v>
      </c>
      <c r="H53" s="101">
        <v>73</v>
      </c>
      <c r="I53" s="101">
        <v>73</v>
      </c>
      <c r="J53" s="101">
        <v>73</v>
      </c>
      <c r="K53" s="101">
        <v>73</v>
      </c>
      <c r="L53" s="101">
        <v>63</v>
      </c>
      <c r="M53" s="101">
        <v>73</v>
      </c>
      <c r="N53" s="101">
        <v>73</v>
      </c>
      <c r="O53" s="101">
        <v>73</v>
      </c>
      <c r="P53" s="101">
        <v>73</v>
      </c>
    </row>
    <row r="54" spans="1:17" ht="25" customHeight="1" x14ac:dyDescent="0.3">
      <c r="A54" s="131" t="s">
        <v>142</v>
      </c>
      <c r="B54" s="131"/>
      <c r="C54" s="131"/>
      <c r="D54" s="101">
        <v>80</v>
      </c>
      <c r="E54" s="101">
        <v>82</v>
      </c>
      <c r="F54" s="101">
        <v>72</v>
      </c>
      <c r="G54" s="101">
        <v>88</v>
      </c>
      <c r="H54" s="101">
        <v>80</v>
      </c>
      <c r="I54" s="101">
        <v>80</v>
      </c>
      <c r="J54" s="101">
        <v>80</v>
      </c>
      <c r="K54" s="101">
        <v>80</v>
      </c>
      <c r="L54" s="101">
        <v>70</v>
      </c>
      <c r="M54" s="101">
        <v>80</v>
      </c>
      <c r="N54" s="101">
        <v>80</v>
      </c>
      <c r="O54" s="101">
        <v>80</v>
      </c>
      <c r="P54" s="101">
        <v>80</v>
      </c>
    </row>
    <row r="55" spans="1:17" ht="25" customHeight="1" x14ac:dyDescent="0.3">
      <c r="A55" s="131" t="s">
        <v>143</v>
      </c>
      <c r="B55" s="131"/>
      <c r="C55" s="131"/>
      <c r="D55" s="101">
        <v>80</v>
      </c>
      <c r="E55" s="101">
        <v>82</v>
      </c>
      <c r="F55" s="101">
        <v>72</v>
      </c>
      <c r="G55" s="101">
        <v>88</v>
      </c>
      <c r="H55" s="101">
        <v>80</v>
      </c>
      <c r="I55" s="101">
        <v>80</v>
      </c>
      <c r="J55" s="101">
        <v>80</v>
      </c>
      <c r="K55" s="101">
        <v>80</v>
      </c>
      <c r="L55" s="101">
        <v>70</v>
      </c>
      <c r="M55" s="101">
        <v>80</v>
      </c>
      <c r="N55" s="101">
        <v>80</v>
      </c>
      <c r="O55" s="101">
        <v>80</v>
      </c>
      <c r="P55" s="101">
        <v>80</v>
      </c>
    </row>
    <row r="56" spans="1:17" ht="25" customHeight="1" x14ac:dyDescent="0.3">
      <c r="A56" s="131" t="s">
        <v>144</v>
      </c>
      <c r="B56" s="131"/>
      <c r="C56" s="131"/>
      <c r="D56" s="101">
        <v>80</v>
      </c>
      <c r="E56" s="101">
        <v>82</v>
      </c>
      <c r="F56" s="101">
        <v>72</v>
      </c>
      <c r="G56" s="101">
        <v>88</v>
      </c>
      <c r="H56" s="101">
        <v>80</v>
      </c>
      <c r="I56" s="101">
        <v>80</v>
      </c>
      <c r="J56" s="101">
        <v>80</v>
      </c>
      <c r="K56" s="101">
        <v>80</v>
      </c>
      <c r="L56" s="101">
        <v>70</v>
      </c>
      <c r="M56" s="101">
        <v>80</v>
      </c>
      <c r="N56" s="101">
        <v>80</v>
      </c>
      <c r="O56" s="101">
        <v>80</v>
      </c>
      <c r="P56" s="101">
        <v>80</v>
      </c>
    </row>
    <row r="57" spans="1:17" ht="25" customHeight="1" x14ac:dyDescent="0.3">
      <c r="A57" s="131" t="s">
        <v>145</v>
      </c>
      <c r="B57" s="131"/>
      <c r="C57" s="131"/>
      <c r="D57" s="101">
        <v>73</v>
      </c>
      <c r="E57" s="101">
        <v>74</v>
      </c>
      <c r="F57" s="101">
        <v>62</v>
      </c>
      <c r="G57" s="101">
        <v>88</v>
      </c>
      <c r="H57" s="101">
        <v>73</v>
      </c>
      <c r="I57" s="101">
        <v>73</v>
      </c>
      <c r="J57" s="101">
        <v>73</v>
      </c>
      <c r="K57" s="101">
        <v>73</v>
      </c>
      <c r="L57" s="101">
        <v>63</v>
      </c>
      <c r="M57" s="101">
        <v>73</v>
      </c>
      <c r="N57" s="101">
        <v>73</v>
      </c>
      <c r="O57" s="101">
        <v>73</v>
      </c>
      <c r="P57" s="101">
        <v>73</v>
      </c>
    </row>
    <row r="58" spans="1:17" ht="45" customHeight="1" x14ac:dyDescent="0.3">
      <c r="A58" s="126" t="s">
        <v>39</v>
      </c>
      <c r="B58" s="126"/>
      <c r="C58" s="126"/>
      <c r="D58" s="126"/>
      <c r="E58" s="126"/>
      <c r="F58" s="126"/>
      <c r="G58" s="126"/>
      <c r="H58" s="126"/>
      <c r="I58" s="126"/>
      <c r="J58" s="126"/>
      <c r="K58" s="99" t="s">
        <v>36</v>
      </c>
      <c r="L58" s="127" t="s">
        <v>38</v>
      </c>
      <c r="M58" s="127"/>
      <c r="N58" s="128">
        <v>0.2</v>
      </c>
      <c r="O58" s="128"/>
      <c r="P58" s="128"/>
    </row>
    <row r="59" spans="1:17" s="5" customFormat="1" ht="45" customHeight="1" x14ac:dyDescent="0.3">
      <c r="A59" s="129" t="s">
        <v>22</v>
      </c>
      <c r="B59" s="129"/>
      <c r="C59" s="129"/>
      <c r="D59" s="129"/>
      <c r="E59" s="129"/>
      <c r="F59" s="129"/>
      <c r="G59" s="129"/>
      <c r="H59" s="129"/>
      <c r="I59" s="129"/>
      <c r="J59" s="129"/>
      <c r="K59" s="100" t="s">
        <v>37</v>
      </c>
      <c r="L59" s="130" t="s">
        <v>23</v>
      </c>
      <c r="M59" s="130"/>
      <c r="N59" s="128">
        <v>0.15</v>
      </c>
      <c r="O59" s="128"/>
      <c r="P59" s="128"/>
    </row>
    <row r="60" spans="1:17" ht="15" customHeight="1" x14ac:dyDescent="0.3">
      <c r="A60" s="125"/>
      <c r="B60" s="125"/>
      <c r="C60" s="125"/>
      <c r="D60" s="125"/>
      <c r="E60" s="125"/>
      <c r="F60" s="125"/>
      <c r="G60" s="125"/>
      <c r="H60" s="125"/>
      <c r="I60" s="125"/>
      <c r="J60" s="125"/>
      <c r="K60" s="125"/>
      <c r="L60" s="125"/>
      <c r="M60" s="125"/>
      <c r="N60" s="125"/>
      <c r="O60" s="125"/>
      <c r="P60" s="125"/>
    </row>
  </sheetData>
  <sheetProtection selectLockedCells="1"/>
  <mergeCells count="80">
    <mergeCell ref="N16:P16"/>
    <mergeCell ref="A17:J17"/>
    <mergeCell ref="L17:M17"/>
    <mergeCell ref="N17:P17"/>
    <mergeCell ref="A18:P18"/>
    <mergeCell ref="L16:M16"/>
    <mergeCell ref="A12:C12"/>
    <mergeCell ref="A13:C13"/>
    <mergeCell ref="A14:C14"/>
    <mergeCell ref="A15:C15"/>
    <mergeCell ref="A16:J16"/>
    <mergeCell ref="A11:C11"/>
    <mergeCell ref="A1:P1"/>
    <mergeCell ref="A2:P2"/>
    <mergeCell ref="A3:P3"/>
    <mergeCell ref="A4:P4"/>
    <mergeCell ref="A5:C5"/>
    <mergeCell ref="D5:P5"/>
    <mergeCell ref="A6:C6"/>
    <mergeCell ref="A7:C7"/>
    <mergeCell ref="A8:C8"/>
    <mergeCell ref="A9:C9"/>
    <mergeCell ref="A10:C10"/>
    <mergeCell ref="A19:C19"/>
    <mergeCell ref="D19:P19"/>
    <mergeCell ref="A20:C20"/>
    <mergeCell ref="A21:C21"/>
    <mergeCell ref="A22:C22"/>
    <mergeCell ref="A23:C23"/>
    <mergeCell ref="A24:C24"/>
    <mergeCell ref="A25:C25"/>
    <mergeCell ref="A26:C26"/>
    <mergeCell ref="A27:C27"/>
    <mergeCell ref="A28:C28"/>
    <mergeCell ref="A29:C29"/>
    <mergeCell ref="A30:J30"/>
    <mergeCell ref="L30:M30"/>
    <mergeCell ref="N30:P30"/>
    <mergeCell ref="A31:J31"/>
    <mergeCell ref="L31:M31"/>
    <mergeCell ref="N31:P31"/>
    <mergeCell ref="A32:P32"/>
    <mergeCell ref="A33:C33"/>
    <mergeCell ref="D33:P33"/>
    <mergeCell ref="A34:C34"/>
    <mergeCell ref="A35:C35"/>
    <mergeCell ref="A36:C36"/>
    <mergeCell ref="A37:C37"/>
    <mergeCell ref="A38:C38"/>
    <mergeCell ref="A39:C39"/>
    <mergeCell ref="A40:C40"/>
    <mergeCell ref="A41:C41"/>
    <mergeCell ref="A42:C42"/>
    <mergeCell ref="A43:C43"/>
    <mergeCell ref="A44:J44"/>
    <mergeCell ref="L44:M44"/>
    <mergeCell ref="N44:P44"/>
    <mergeCell ref="A45:J45"/>
    <mergeCell ref="L45:M45"/>
    <mergeCell ref="N45:P45"/>
    <mergeCell ref="A46:P46"/>
    <mergeCell ref="A47:C47"/>
    <mergeCell ref="D47:P47"/>
    <mergeCell ref="A48:C48"/>
    <mergeCell ref="A49:C49"/>
    <mergeCell ref="A50:C50"/>
    <mergeCell ref="A51:C51"/>
    <mergeCell ref="A52:C52"/>
    <mergeCell ref="A53:C53"/>
    <mergeCell ref="A54:C54"/>
    <mergeCell ref="A55:C55"/>
    <mergeCell ref="A56:C56"/>
    <mergeCell ref="A57:C57"/>
    <mergeCell ref="A58:J58"/>
    <mergeCell ref="L58:M58"/>
    <mergeCell ref="N58:P58"/>
    <mergeCell ref="A59:J59"/>
    <mergeCell ref="L59:M59"/>
    <mergeCell ref="N59:P59"/>
    <mergeCell ref="A60:P60"/>
  </mergeCells>
  <pageMargins left="0.2" right="0.2" top="0.25" bottom="0.25" header="0.3" footer="0.3"/>
  <pageSetup scale="83"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2B3A3-B65E-4978-88F6-26FB9CF0B290}">
  <sheetPr>
    <pageSetUpPr fitToPage="1"/>
  </sheetPr>
  <dimension ref="A1:L297"/>
  <sheetViews>
    <sheetView showGridLines="0" zoomScaleNormal="100" workbookViewId="0">
      <pane ySplit="2" topLeftCell="A247" activePane="bottomLeft" state="frozen"/>
      <selection pane="bottomLeft" activeCell="A3" sqref="A3:XFD3"/>
    </sheetView>
  </sheetViews>
  <sheetFormatPr defaultColWidth="9.1796875" defaultRowHeight="14" x14ac:dyDescent="0.3"/>
  <cols>
    <col min="1" max="2" width="18.7265625" style="1" customWidth="1"/>
    <col min="3" max="3" width="7.7265625" style="1" customWidth="1"/>
    <col min="4" max="11" width="11.7265625" style="1" customWidth="1"/>
    <col min="12" max="16384" width="9.1796875" style="1"/>
  </cols>
  <sheetData>
    <row r="1" spans="1:12" ht="20.149999999999999" customHeight="1" x14ac:dyDescent="0.3">
      <c r="A1" s="113" t="str">
        <f>References!A1</f>
        <v>114-21 DISTRICT 1, DISTRICT 2, DISTRICT 6, DISTRICT 7 AND DISTRICT 8 GENERAL MAINTENANCE CONTRACT 09/08/2020</v>
      </c>
      <c r="B1" s="114"/>
      <c r="C1" s="114"/>
      <c r="D1" s="114"/>
      <c r="E1" s="114"/>
      <c r="F1" s="114"/>
      <c r="G1" s="114"/>
      <c r="H1" s="114"/>
      <c r="I1" s="114"/>
      <c r="J1" s="114"/>
      <c r="K1" s="121"/>
    </row>
    <row r="2" spans="1:12" ht="20.149999999999999" customHeight="1" x14ac:dyDescent="0.3">
      <c r="A2" s="113" t="s">
        <v>136</v>
      </c>
      <c r="B2" s="114"/>
      <c r="C2" s="114"/>
      <c r="D2" s="114"/>
      <c r="E2" s="114"/>
      <c r="F2" s="114"/>
      <c r="G2" s="114"/>
      <c r="H2" s="114"/>
      <c r="I2" s="114"/>
      <c r="J2" s="114"/>
      <c r="K2" s="121"/>
    </row>
    <row r="3" spans="1:12" ht="19.5" customHeight="1" x14ac:dyDescent="0.3">
      <c r="A3" s="149" t="s">
        <v>0</v>
      </c>
      <c r="B3" s="150"/>
      <c r="C3" s="151"/>
      <c r="D3" s="152" t="str">
        <f>References!B3</f>
        <v>2K General Company</v>
      </c>
      <c r="E3" s="119"/>
      <c r="F3" s="119"/>
      <c r="G3" s="119"/>
      <c r="H3" s="119"/>
      <c r="I3" s="119"/>
      <c r="J3" s="119"/>
      <c r="K3" s="120"/>
    </row>
    <row r="4" spans="1:12" ht="75" customHeight="1" x14ac:dyDescent="0.3">
      <c r="A4" s="153" t="s">
        <v>29</v>
      </c>
      <c r="B4" s="154"/>
      <c r="C4" s="155"/>
      <c r="D4" s="19" t="s">
        <v>146</v>
      </c>
      <c r="E4" s="19" t="s">
        <v>147</v>
      </c>
      <c r="F4" s="19" t="s">
        <v>148</v>
      </c>
      <c r="G4" s="19" t="s">
        <v>149</v>
      </c>
      <c r="H4" s="19" t="s">
        <v>150</v>
      </c>
      <c r="I4" s="19" t="s">
        <v>151</v>
      </c>
      <c r="J4" s="19" t="s">
        <v>152</v>
      </c>
      <c r="K4" s="20" t="s">
        <v>153</v>
      </c>
      <c r="L4" s="2"/>
    </row>
    <row r="5" spans="1:12" s="4" customFormat="1" ht="15" customHeight="1" x14ac:dyDescent="0.25">
      <c r="A5" s="156" t="s">
        <v>30</v>
      </c>
      <c r="B5" s="157"/>
      <c r="C5" s="158"/>
      <c r="D5" s="159" t="s">
        <v>31</v>
      </c>
      <c r="E5" s="160"/>
      <c r="F5" s="160"/>
      <c r="G5" s="160"/>
      <c r="H5" s="160"/>
      <c r="I5" s="160"/>
      <c r="J5" s="160"/>
      <c r="K5" s="161"/>
      <c r="L5" s="3"/>
    </row>
    <row r="6" spans="1:12" ht="15" customHeight="1" x14ac:dyDescent="0.3">
      <c r="A6" s="162" t="s">
        <v>589</v>
      </c>
      <c r="B6" s="163"/>
      <c r="C6" s="29" t="s">
        <v>32</v>
      </c>
      <c r="D6" s="14">
        <v>92.5</v>
      </c>
      <c r="E6" s="14">
        <v>92.5</v>
      </c>
      <c r="F6" s="14">
        <v>92.5</v>
      </c>
      <c r="G6" s="14">
        <v>92.5</v>
      </c>
      <c r="H6" s="14">
        <v>92.5</v>
      </c>
      <c r="I6" s="14">
        <v>92.5</v>
      </c>
      <c r="J6" s="14">
        <v>92.5</v>
      </c>
      <c r="K6" s="17">
        <v>92.5</v>
      </c>
    </row>
    <row r="7" spans="1:12" ht="15" customHeight="1" x14ac:dyDescent="0.3">
      <c r="A7" s="164"/>
      <c r="B7" s="165"/>
      <c r="C7" s="29" t="s">
        <v>33</v>
      </c>
      <c r="D7" s="14">
        <v>740</v>
      </c>
      <c r="E7" s="14">
        <v>740</v>
      </c>
      <c r="F7" s="14">
        <v>740</v>
      </c>
      <c r="G7" s="14">
        <v>740</v>
      </c>
      <c r="H7" s="14">
        <v>740</v>
      </c>
      <c r="I7" s="14">
        <v>740</v>
      </c>
      <c r="J7" s="14">
        <v>740</v>
      </c>
      <c r="K7" s="17">
        <v>740</v>
      </c>
    </row>
    <row r="8" spans="1:12" ht="15" customHeight="1" x14ac:dyDescent="0.3">
      <c r="A8" s="166"/>
      <c r="B8" s="167"/>
      <c r="C8" s="29" t="s">
        <v>34</v>
      </c>
      <c r="D8" s="14">
        <v>2280</v>
      </c>
      <c r="E8" s="14">
        <v>2280</v>
      </c>
      <c r="F8" s="14">
        <v>2280</v>
      </c>
      <c r="G8" s="14">
        <v>2280</v>
      </c>
      <c r="H8" s="14">
        <v>2280</v>
      </c>
      <c r="I8" s="14">
        <v>2280</v>
      </c>
      <c r="J8" s="14">
        <v>2280</v>
      </c>
      <c r="K8" s="17">
        <v>2280</v>
      </c>
    </row>
    <row r="9" spans="1:12" ht="15" customHeight="1" x14ac:dyDescent="0.3">
      <c r="A9" s="162" t="s">
        <v>590</v>
      </c>
      <c r="B9" s="163"/>
      <c r="C9" s="29" t="s">
        <v>32</v>
      </c>
      <c r="D9" s="14">
        <v>48.75</v>
      </c>
      <c r="E9" s="14">
        <v>48.75</v>
      </c>
      <c r="F9" s="14">
        <v>48.75</v>
      </c>
      <c r="G9" s="14">
        <v>48.75</v>
      </c>
      <c r="H9" s="14">
        <v>48.75</v>
      </c>
      <c r="I9" s="14">
        <v>48.75</v>
      </c>
      <c r="J9" s="14">
        <v>48.75</v>
      </c>
      <c r="K9" s="17">
        <v>48.75</v>
      </c>
    </row>
    <row r="10" spans="1:12" ht="15" customHeight="1" x14ac:dyDescent="0.3">
      <c r="A10" s="164"/>
      <c r="B10" s="165"/>
      <c r="C10" s="29" t="s">
        <v>33</v>
      </c>
      <c r="D10" s="14">
        <v>390</v>
      </c>
      <c r="E10" s="14">
        <v>390</v>
      </c>
      <c r="F10" s="14">
        <v>390</v>
      </c>
      <c r="G10" s="14">
        <v>390</v>
      </c>
      <c r="H10" s="14">
        <v>390</v>
      </c>
      <c r="I10" s="14">
        <v>390</v>
      </c>
      <c r="J10" s="14">
        <v>390</v>
      </c>
      <c r="K10" s="17">
        <v>390</v>
      </c>
    </row>
    <row r="11" spans="1:12" ht="15" customHeight="1" x14ac:dyDescent="0.3">
      <c r="A11" s="166"/>
      <c r="B11" s="167"/>
      <c r="C11" s="29" t="s">
        <v>34</v>
      </c>
      <c r="D11" s="14">
        <v>1240</v>
      </c>
      <c r="E11" s="14">
        <v>1240</v>
      </c>
      <c r="F11" s="14">
        <v>1240</v>
      </c>
      <c r="G11" s="14">
        <v>1240</v>
      </c>
      <c r="H11" s="14">
        <v>1240</v>
      </c>
      <c r="I11" s="14">
        <v>1240</v>
      </c>
      <c r="J11" s="14">
        <v>1240</v>
      </c>
      <c r="K11" s="17">
        <v>1240</v>
      </c>
    </row>
    <row r="12" spans="1:12" ht="15" customHeight="1" x14ac:dyDescent="0.3">
      <c r="A12" s="162" t="s">
        <v>591</v>
      </c>
      <c r="B12" s="163"/>
      <c r="C12" s="29" t="s">
        <v>32</v>
      </c>
      <c r="D12" s="14">
        <v>36.25</v>
      </c>
      <c r="E12" s="14">
        <v>36.25</v>
      </c>
      <c r="F12" s="14">
        <v>36.25</v>
      </c>
      <c r="G12" s="14">
        <v>36.25</v>
      </c>
      <c r="H12" s="14">
        <v>36.25</v>
      </c>
      <c r="I12" s="14">
        <v>36.25</v>
      </c>
      <c r="J12" s="14">
        <v>36.25</v>
      </c>
      <c r="K12" s="17">
        <v>36.25</v>
      </c>
    </row>
    <row r="13" spans="1:12" ht="15" customHeight="1" x14ac:dyDescent="0.3">
      <c r="A13" s="164"/>
      <c r="B13" s="165"/>
      <c r="C13" s="29" t="s">
        <v>33</v>
      </c>
      <c r="D13" s="14">
        <v>290</v>
      </c>
      <c r="E13" s="14">
        <v>290</v>
      </c>
      <c r="F13" s="14">
        <v>290</v>
      </c>
      <c r="G13" s="14">
        <v>290</v>
      </c>
      <c r="H13" s="14">
        <v>290</v>
      </c>
      <c r="I13" s="14">
        <v>290</v>
      </c>
      <c r="J13" s="14">
        <v>290</v>
      </c>
      <c r="K13" s="17">
        <v>290</v>
      </c>
    </row>
    <row r="14" spans="1:12" ht="15" customHeight="1" x14ac:dyDescent="0.3">
      <c r="A14" s="166"/>
      <c r="B14" s="167"/>
      <c r="C14" s="29" t="s">
        <v>34</v>
      </c>
      <c r="D14" s="14">
        <v>965</v>
      </c>
      <c r="E14" s="14">
        <v>965</v>
      </c>
      <c r="F14" s="14">
        <v>965</v>
      </c>
      <c r="G14" s="14">
        <v>965</v>
      </c>
      <c r="H14" s="14">
        <v>965</v>
      </c>
      <c r="I14" s="14">
        <v>965</v>
      </c>
      <c r="J14" s="14">
        <v>965</v>
      </c>
      <c r="K14" s="17">
        <v>965</v>
      </c>
    </row>
    <row r="15" spans="1:12" ht="15" customHeight="1" x14ac:dyDescent="0.3">
      <c r="A15" s="162" t="s">
        <v>592</v>
      </c>
      <c r="B15" s="163"/>
      <c r="C15" s="29" t="s">
        <v>32</v>
      </c>
      <c r="D15" s="14">
        <v>40</v>
      </c>
      <c r="E15" s="14">
        <v>40</v>
      </c>
      <c r="F15" s="14">
        <v>40</v>
      </c>
      <c r="G15" s="14">
        <v>40</v>
      </c>
      <c r="H15" s="14">
        <v>40</v>
      </c>
      <c r="I15" s="14">
        <v>40</v>
      </c>
      <c r="J15" s="14">
        <v>40</v>
      </c>
      <c r="K15" s="17">
        <v>40</v>
      </c>
    </row>
    <row r="16" spans="1:12" ht="15" customHeight="1" x14ac:dyDescent="0.3">
      <c r="A16" s="164"/>
      <c r="B16" s="165"/>
      <c r="C16" s="29" t="s">
        <v>33</v>
      </c>
      <c r="D16" s="14">
        <v>320</v>
      </c>
      <c r="E16" s="14">
        <v>320</v>
      </c>
      <c r="F16" s="14">
        <v>320</v>
      </c>
      <c r="G16" s="14">
        <v>320</v>
      </c>
      <c r="H16" s="14">
        <v>320</v>
      </c>
      <c r="I16" s="14">
        <v>320</v>
      </c>
      <c r="J16" s="14">
        <v>320</v>
      </c>
      <c r="K16" s="17">
        <v>320</v>
      </c>
    </row>
    <row r="17" spans="1:11" ht="15" customHeight="1" x14ac:dyDescent="0.3">
      <c r="A17" s="166"/>
      <c r="B17" s="167"/>
      <c r="C17" s="29" t="s">
        <v>34</v>
      </c>
      <c r="D17" s="14">
        <v>960</v>
      </c>
      <c r="E17" s="14">
        <v>960</v>
      </c>
      <c r="F17" s="14">
        <v>960</v>
      </c>
      <c r="G17" s="14">
        <v>960</v>
      </c>
      <c r="H17" s="14">
        <v>960</v>
      </c>
      <c r="I17" s="14">
        <v>960</v>
      </c>
      <c r="J17" s="14">
        <v>960</v>
      </c>
      <c r="K17" s="17">
        <v>960</v>
      </c>
    </row>
    <row r="18" spans="1:11" ht="15" customHeight="1" x14ac:dyDescent="0.3">
      <c r="A18" s="162" t="s">
        <v>593</v>
      </c>
      <c r="B18" s="163"/>
      <c r="C18" s="29" t="s">
        <v>32</v>
      </c>
      <c r="D18" s="14">
        <v>43</v>
      </c>
      <c r="E18" s="14">
        <v>43</v>
      </c>
      <c r="F18" s="14">
        <v>43</v>
      </c>
      <c r="G18" s="14">
        <v>43</v>
      </c>
      <c r="H18" s="14">
        <v>43</v>
      </c>
      <c r="I18" s="14">
        <v>43</v>
      </c>
      <c r="J18" s="14">
        <v>43</v>
      </c>
      <c r="K18" s="17">
        <v>43</v>
      </c>
    </row>
    <row r="19" spans="1:11" ht="15" customHeight="1" x14ac:dyDescent="0.3">
      <c r="A19" s="164"/>
      <c r="B19" s="165"/>
      <c r="C19" s="29" t="s">
        <v>33</v>
      </c>
      <c r="D19" s="14">
        <v>344</v>
      </c>
      <c r="E19" s="14">
        <v>344</v>
      </c>
      <c r="F19" s="14">
        <v>344</v>
      </c>
      <c r="G19" s="14">
        <v>344</v>
      </c>
      <c r="H19" s="14">
        <v>344</v>
      </c>
      <c r="I19" s="14">
        <v>344</v>
      </c>
      <c r="J19" s="14">
        <v>344</v>
      </c>
      <c r="K19" s="17">
        <v>344</v>
      </c>
    </row>
    <row r="20" spans="1:11" ht="15" customHeight="1" x14ac:dyDescent="0.3">
      <c r="A20" s="166"/>
      <c r="B20" s="167"/>
      <c r="C20" s="29" t="s">
        <v>34</v>
      </c>
      <c r="D20" s="14">
        <v>1032</v>
      </c>
      <c r="E20" s="14">
        <v>1032</v>
      </c>
      <c r="F20" s="14">
        <v>1032</v>
      </c>
      <c r="G20" s="14">
        <v>1032</v>
      </c>
      <c r="H20" s="14">
        <v>1032</v>
      </c>
      <c r="I20" s="14">
        <v>1032</v>
      </c>
      <c r="J20" s="14">
        <v>1032</v>
      </c>
      <c r="K20" s="17">
        <v>1032</v>
      </c>
    </row>
    <row r="21" spans="1:11" ht="15" customHeight="1" x14ac:dyDescent="0.3">
      <c r="A21" s="162" t="s">
        <v>594</v>
      </c>
      <c r="B21" s="163"/>
      <c r="C21" s="29" t="s">
        <v>32</v>
      </c>
      <c r="D21" s="14">
        <v>58</v>
      </c>
      <c r="E21" s="14">
        <v>58</v>
      </c>
      <c r="F21" s="14">
        <v>58</v>
      </c>
      <c r="G21" s="14">
        <v>58</v>
      </c>
      <c r="H21" s="14">
        <v>58</v>
      </c>
      <c r="I21" s="14">
        <v>58</v>
      </c>
      <c r="J21" s="14">
        <v>58</v>
      </c>
      <c r="K21" s="17">
        <v>58</v>
      </c>
    </row>
    <row r="22" spans="1:11" ht="15" customHeight="1" x14ac:dyDescent="0.3">
      <c r="A22" s="164"/>
      <c r="B22" s="165"/>
      <c r="C22" s="29" t="s">
        <v>33</v>
      </c>
      <c r="D22" s="14">
        <v>465</v>
      </c>
      <c r="E22" s="14">
        <v>465</v>
      </c>
      <c r="F22" s="14">
        <v>465</v>
      </c>
      <c r="G22" s="14">
        <v>465</v>
      </c>
      <c r="H22" s="14">
        <v>465</v>
      </c>
      <c r="I22" s="14">
        <v>465</v>
      </c>
      <c r="J22" s="14">
        <v>465</v>
      </c>
      <c r="K22" s="17">
        <v>465</v>
      </c>
    </row>
    <row r="23" spans="1:11" ht="15" customHeight="1" x14ac:dyDescent="0.3">
      <c r="A23" s="166"/>
      <c r="B23" s="167"/>
      <c r="C23" s="29" t="s">
        <v>34</v>
      </c>
      <c r="D23" s="14">
        <v>1375</v>
      </c>
      <c r="E23" s="14">
        <v>1375</v>
      </c>
      <c r="F23" s="14">
        <v>1375</v>
      </c>
      <c r="G23" s="14">
        <v>1375</v>
      </c>
      <c r="H23" s="14">
        <v>1375</v>
      </c>
      <c r="I23" s="14">
        <v>1375</v>
      </c>
      <c r="J23" s="14">
        <v>1375</v>
      </c>
      <c r="K23" s="17">
        <v>1375</v>
      </c>
    </row>
    <row r="24" spans="1:11" ht="15" customHeight="1" x14ac:dyDescent="0.3">
      <c r="A24" s="162" t="s">
        <v>595</v>
      </c>
      <c r="B24" s="163"/>
      <c r="C24" s="29" t="s">
        <v>32</v>
      </c>
      <c r="D24" s="14">
        <v>60</v>
      </c>
      <c r="E24" s="14">
        <v>60</v>
      </c>
      <c r="F24" s="14">
        <v>60</v>
      </c>
      <c r="G24" s="14">
        <v>60</v>
      </c>
      <c r="H24" s="14">
        <v>60</v>
      </c>
      <c r="I24" s="14">
        <v>60</v>
      </c>
      <c r="J24" s="14">
        <v>60</v>
      </c>
      <c r="K24" s="17">
        <v>60</v>
      </c>
    </row>
    <row r="25" spans="1:11" ht="15" customHeight="1" x14ac:dyDescent="0.3">
      <c r="A25" s="164"/>
      <c r="B25" s="165"/>
      <c r="C25" s="29" t="s">
        <v>33</v>
      </c>
      <c r="D25" s="14">
        <v>485</v>
      </c>
      <c r="E25" s="14">
        <v>485</v>
      </c>
      <c r="F25" s="14">
        <v>485</v>
      </c>
      <c r="G25" s="14">
        <v>485</v>
      </c>
      <c r="H25" s="14">
        <v>485</v>
      </c>
      <c r="I25" s="14">
        <v>485</v>
      </c>
      <c r="J25" s="14">
        <v>485</v>
      </c>
      <c r="K25" s="17">
        <v>485</v>
      </c>
    </row>
    <row r="26" spans="1:11" ht="15" customHeight="1" x14ac:dyDescent="0.3">
      <c r="A26" s="166"/>
      <c r="B26" s="167"/>
      <c r="C26" s="29" t="s">
        <v>34</v>
      </c>
      <c r="D26" s="14">
        <v>1085</v>
      </c>
      <c r="E26" s="14">
        <v>1085</v>
      </c>
      <c r="F26" s="14">
        <v>1085</v>
      </c>
      <c r="G26" s="14">
        <v>1085</v>
      </c>
      <c r="H26" s="14">
        <v>1085</v>
      </c>
      <c r="I26" s="14">
        <v>1085</v>
      </c>
      <c r="J26" s="14">
        <v>1085</v>
      </c>
      <c r="K26" s="17">
        <v>1085</v>
      </c>
    </row>
    <row r="27" spans="1:11" ht="15" customHeight="1" x14ac:dyDescent="0.3">
      <c r="A27" s="162" t="s">
        <v>596</v>
      </c>
      <c r="B27" s="163"/>
      <c r="C27" s="29" t="s">
        <v>32</v>
      </c>
      <c r="D27" s="14">
        <v>77</v>
      </c>
      <c r="E27" s="14">
        <v>77</v>
      </c>
      <c r="F27" s="14">
        <v>77</v>
      </c>
      <c r="G27" s="14">
        <v>77</v>
      </c>
      <c r="H27" s="14">
        <v>77</v>
      </c>
      <c r="I27" s="14">
        <v>77</v>
      </c>
      <c r="J27" s="14">
        <v>77</v>
      </c>
      <c r="K27" s="17">
        <v>77</v>
      </c>
    </row>
    <row r="28" spans="1:11" ht="15" customHeight="1" x14ac:dyDescent="0.3">
      <c r="A28" s="164"/>
      <c r="B28" s="165"/>
      <c r="C28" s="29" t="s">
        <v>33</v>
      </c>
      <c r="D28" s="14">
        <v>615</v>
      </c>
      <c r="E28" s="14">
        <v>615</v>
      </c>
      <c r="F28" s="14">
        <v>615</v>
      </c>
      <c r="G28" s="14">
        <v>615</v>
      </c>
      <c r="H28" s="14">
        <v>615</v>
      </c>
      <c r="I28" s="14">
        <v>615</v>
      </c>
      <c r="J28" s="14">
        <v>615</v>
      </c>
      <c r="K28" s="17">
        <v>615</v>
      </c>
    </row>
    <row r="29" spans="1:11" ht="15" customHeight="1" x14ac:dyDescent="0.3">
      <c r="A29" s="166"/>
      <c r="B29" s="167"/>
      <c r="C29" s="29" t="s">
        <v>34</v>
      </c>
      <c r="D29" s="14">
        <v>1550</v>
      </c>
      <c r="E29" s="14">
        <v>1550</v>
      </c>
      <c r="F29" s="14">
        <v>1550</v>
      </c>
      <c r="G29" s="14">
        <v>1550</v>
      </c>
      <c r="H29" s="14">
        <v>1550</v>
      </c>
      <c r="I29" s="14">
        <v>1550</v>
      </c>
      <c r="J29" s="14">
        <v>1550</v>
      </c>
      <c r="K29" s="17">
        <v>1550</v>
      </c>
    </row>
    <row r="30" spans="1:11" ht="15" customHeight="1" x14ac:dyDescent="0.3">
      <c r="A30" s="162" t="s">
        <v>597</v>
      </c>
      <c r="B30" s="163"/>
      <c r="C30" s="29" t="s">
        <v>32</v>
      </c>
      <c r="D30" s="14">
        <v>45</v>
      </c>
      <c r="E30" s="14">
        <v>45</v>
      </c>
      <c r="F30" s="14">
        <v>45</v>
      </c>
      <c r="G30" s="14">
        <v>45</v>
      </c>
      <c r="H30" s="14">
        <v>45</v>
      </c>
      <c r="I30" s="14">
        <v>45</v>
      </c>
      <c r="J30" s="14">
        <v>45</v>
      </c>
      <c r="K30" s="17">
        <v>45</v>
      </c>
    </row>
    <row r="31" spans="1:11" ht="15" customHeight="1" x14ac:dyDescent="0.3">
      <c r="A31" s="164"/>
      <c r="B31" s="165"/>
      <c r="C31" s="29" t="s">
        <v>33</v>
      </c>
      <c r="D31" s="14">
        <v>355</v>
      </c>
      <c r="E31" s="14">
        <v>355</v>
      </c>
      <c r="F31" s="14">
        <v>355</v>
      </c>
      <c r="G31" s="14">
        <v>355</v>
      </c>
      <c r="H31" s="14">
        <v>355</v>
      </c>
      <c r="I31" s="14">
        <v>355</v>
      </c>
      <c r="J31" s="14">
        <v>355</v>
      </c>
      <c r="K31" s="17">
        <v>355</v>
      </c>
    </row>
    <row r="32" spans="1:11" ht="15" customHeight="1" x14ac:dyDescent="0.3">
      <c r="A32" s="166"/>
      <c r="B32" s="167"/>
      <c r="C32" s="29" t="s">
        <v>34</v>
      </c>
      <c r="D32" s="14">
        <v>1000</v>
      </c>
      <c r="E32" s="14">
        <v>1000</v>
      </c>
      <c r="F32" s="14">
        <v>1000</v>
      </c>
      <c r="G32" s="14">
        <v>1000</v>
      </c>
      <c r="H32" s="14">
        <v>1000</v>
      </c>
      <c r="I32" s="14">
        <v>1000</v>
      </c>
      <c r="J32" s="14">
        <v>1000</v>
      </c>
      <c r="K32" s="17">
        <v>1000</v>
      </c>
    </row>
    <row r="33" spans="1:11" ht="15" customHeight="1" x14ac:dyDescent="0.3">
      <c r="A33" s="162" t="s">
        <v>598</v>
      </c>
      <c r="B33" s="163"/>
      <c r="C33" s="29" t="s">
        <v>32</v>
      </c>
      <c r="D33" s="14">
        <v>51.25</v>
      </c>
      <c r="E33" s="14">
        <v>51.25</v>
      </c>
      <c r="F33" s="14">
        <v>51.25</v>
      </c>
      <c r="G33" s="14">
        <v>51.25</v>
      </c>
      <c r="H33" s="14">
        <v>51.25</v>
      </c>
      <c r="I33" s="14">
        <v>51.25</v>
      </c>
      <c r="J33" s="14">
        <v>51.25</v>
      </c>
      <c r="K33" s="17">
        <v>51.25</v>
      </c>
    </row>
    <row r="34" spans="1:11" ht="15" customHeight="1" x14ac:dyDescent="0.3">
      <c r="A34" s="164"/>
      <c r="B34" s="165"/>
      <c r="C34" s="29" t="s">
        <v>33</v>
      </c>
      <c r="D34" s="14">
        <v>410</v>
      </c>
      <c r="E34" s="14">
        <v>410</v>
      </c>
      <c r="F34" s="14">
        <v>410</v>
      </c>
      <c r="G34" s="14">
        <v>410</v>
      </c>
      <c r="H34" s="14">
        <v>410</v>
      </c>
      <c r="I34" s="14">
        <v>410</v>
      </c>
      <c r="J34" s="14">
        <v>410</v>
      </c>
      <c r="K34" s="17">
        <v>410</v>
      </c>
    </row>
    <row r="35" spans="1:11" ht="15" customHeight="1" x14ac:dyDescent="0.3">
      <c r="A35" s="166"/>
      <c r="B35" s="167"/>
      <c r="C35" s="29" t="s">
        <v>34</v>
      </c>
      <c r="D35" s="14">
        <v>1195</v>
      </c>
      <c r="E35" s="14">
        <v>1195</v>
      </c>
      <c r="F35" s="14">
        <v>1195</v>
      </c>
      <c r="G35" s="14">
        <v>1195</v>
      </c>
      <c r="H35" s="14">
        <v>1195</v>
      </c>
      <c r="I35" s="14">
        <v>1195</v>
      </c>
      <c r="J35" s="14">
        <v>1195</v>
      </c>
      <c r="K35" s="17">
        <v>1195</v>
      </c>
    </row>
    <row r="36" spans="1:11" ht="15" customHeight="1" x14ac:dyDescent="0.3">
      <c r="A36" s="162" t="s">
        <v>599</v>
      </c>
      <c r="B36" s="163"/>
      <c r="C36" s="29" t="s">
        <v>32</v>
      </c>
      <c r="D36" s="14">
        <v>40</v>
      </c>
      <c r="E36" s="14">
        <v>40</v>
      </c>
      <c r="F36" s="14">
        <v>40</v>
      </c>
      <c r="G36" s="14">
        <v>40</v>
      </c>
      <c r="H36" s="14">
        <v>40</v>
      </c>
      <c r="I36" s="14">
        <v>40</v>
      </c>
      <c r="J36" s="14">
        <v>40</v>
      </c>
      <c r="K36" s="17">
        <v>40</v>
      </c>
    </row>
    <row r="37" spans="1:11" ht="15" customHeight="1" x14ac:dyDescent="0.3">
      <c r="A37" s="164"/>
      <c r="B37" s="165"/>
      <c r="C37" s="29" t="s">
        <v>33</v>
      </c>
      <c r="D37" s="14">
        <v>320</v>
      </c>
      <c r="E37" s="14">
        <v>320</v>
      </c>
      <c r="F37" s="14">
        <v>320</v>
      </c>
      <c r="G37" s="14">
        <v>320</v>
      </c>
      <c r="H37" s="14">
        <v>320</v>
      </c>
      <c r="I37" s="14">
        <v>320</v>
      </c>
      <c r="J37" s="14">
        <v>320</v>
      </c>
      <c r="K37" s="17">
        <v>320</v>
      </c>
    </row>
    <row r="38" spans="1:11" ht="15" customHeight="1" x14ac:dyDescent="0.3">
      <c r="A38" s="166"/>
      <c r="B38" s="167"/>
      <c r="C38" s="29" t="s">
        <v>34</v>
      </c>
      <c r="D38" s="14">
        <v>960</v>
      </c>
      <c r="E38" s="14">
        <v>960</v>
      </c>
      <c r="F38" s="14">
        <v>960</v>
      </c>
      <c r="G38" s="14">
        <v>960</v>
      </c>
      <c r="H38" s="14">
        <v>960</v>
      </c>
      <c r="I38" s="14">
        <v>960</v>
      </c>
      <c r="J38" s="14">
        <v>960</v>
      </c>
      <c r="K38" s="17">
        <v>960</v>
      </c>
    </row>
    <row r="39" spans="1:11" ht="15" customHeight="1" x14ac:dyDescent="0.3">
      <c r="A39" s="162" t="s">
        <v>600</v>
      </c>
      <c r="B39" s="163"/>
      <c r="C39" s="29" t="s">
        <v>32</v>
      </c>
      <c r="D39" s="14">
        <v>10</v>
      </c>
      <c r="E39" s="14">
        <v>10</v>
      </c>
      <c r="F39" s="14">
        <v>10</v>
      </c>
      <c r="G39" s="14">
        <v>10</v>
      </c>
      <c r="H39" s="14">
        <v>10</v>
      </c>
      <c r="I39" s="14">
        <v>10</v>
      </c>
      <c r="J39" s="14">
        <v>10</v>
      </c>
      <c r="K39" s="17">
        <v>10</v>
      </c>
    </row>
    <row r="40" spans="1:11" ht="15" customHeight="1" x14ac:dyDescent="0.3">
      <c r="A40" s="164"/>
      <c r="B40" s="165"/>
      <c r="C40" s="29" t="s">
        <v>33</v>
      </c>
      <c r="D40" s="14">
        <v>80</v>
      </c>
      <c r="E40" s="14">
        <v>80</v>
      </c>
      <c r="F40" s="14">
        <v>80</v>
      </c>
      <c r="G40" s="14">
        <v>80</v>
      </c>
      <c r="H40" s="14">
        <v>80</v>
      </c>
      <c r="I40" s="14">
        <v>80</v>
      </c>
      <c r="J40" s="14">
        <v>80</v>
      </c>
      <c r="K40" s="17">
        <v>80</v>
      </c>
    </row>
    <row r="41" spans="1:11" ht="15" customHeight="1" x14ac:dyDescent="0.3">
      <c r="A41" s="166"/>
      <c r="B41" s="167"/>
      <c r="C41" s="29" t="s">
        <v>34</v>
      </c>
      <c r="D41" s="14">
        <v>240</v>
      </c>
      <c r="E41" s="14">
        <v>240</v>
      </c>
      <c r="F41" s="14">
        <v>240</v>
      </c>
      <c r="G41" s="14">
        <v>240</v>
      </c>
      <c r="H41" s="14">
        <v>240</v>
      </c>
      <c r="I41" s="14">
        <v>240</v>
      </c>
      <c r="J41" s="14">
        <v>240</v>
      </c>
      <c r="K41" s="17">
        <v>240</v>
      </c>
    </row>
    <row r="42" spans="1:11" ht="15" customHeight="1" x14ac:dyDescent="0.3">
      <c r="A42" s="162" t="s">
        <v>601</v>
      </c>
      <c r="B42" s="163"/>
      <c r="C42" s="29" t="s">
        <v>32</v>
      </c>
      <c r="D42" s="14">
        <v>20</v>
      </c>
      <c r="E42" s="14">
        <v>20</v>
      </c>
      <c r="F42" s="14">
        <v>20</v>
      </c>
      <c r="G42" s="14">
        <v>20</v>
      </c>
      <c r="H42" s="14">
        <v>20</v>
      </c>
      <c r="I42" s="14">
        <v>20</v>
      </c>
      <c r="J42" s="14">
        <v>20</v>
      </c>
      <c r="K42" s="17">
        <v>20</v>
      </c>
    </row>
    <row r="43" spans="1:11" ht="15" customHeight="1" x14ac:dyDescent="0.3">
      <c r="A43" s="164"/>
      <c r="B43" s="165"/>
      <c r="C43" s="29" t="s">
        <v>33</v>
      </c>
      <c r="D43" s="14">
        <v>160</v>
      </c>
      <c r="E43" s="14">
        <v>160</v>
      </c>
      <c r="F43" s="14">
        <v>160</v>
      </c>
      <c r="G43" s="14">
        <v>160</v>
      </c>
      <c r="H43" s="14">
        <v>160</v>
      </c>
      <c r="I43" s="14">
        <v>160</v>
      </c>
      <c r="J43" s="14">
        <v>160</v>
      </c>
      <c r="K43" s="17">
        <v>160</v>
      </c>
    </row>
    <row r="44" spans="1:11" ht="15" customHeight="1" x14ac:dyDescent="0.3">
      <c r="A44" s="166"/>
      <c r="B44" s="167"/>
      <c r="C44" s="29" t="s">
        <v>34</v>
      </c>
      <c r="D44" s="14">
        <v>480</v>
      </c>
      <c r="E44" s="14">
        <v>480</v>
      </c>
      <c r="F44" s="14">
        <v>480</v>
      </c>
      <c r="G44" s="14">
        <v>480</v>
      </c>
      <c r="H44" s="14">
        <v>480</v>
      </c>
      <c r="I44" s="14">
        <v>480</v>
      </c>
      <c r="J44" s="14">
        <v>480</v>
      </c>
      <c r="K44" s="17">
        <v>480</v>
      </c>
    </row>
    <row r="45" spans="1:11" ht="15" customHeight="1" x14ac:dyDescent="0.3">
      <c r="A45" s="162" t="s">
        <v>602</v>
      </c>
      <c r="B45" s="163"/>
      <c r="C45" s="29" t="s">
        <v>32</v>
      </c>
      <c r="D45" s="14">
        <v>30</v>
      </c>
      <c r="E45" s="14">
        <v>30</v>
      </c>
      <c r="F45" s="14">
        <v>30</v>
      </c>
      <c r="G45" s="14">
        <v>30</v>
      </c>
      <c r="H45" s="14">
        <v>30</v>
      </c>
      <c r="I45" s="14">
        <v>30</v>
      </c>
      <c r="J45" s="14">
        <v>30</v>
      </c>
      <c r="K45" s="17">
        <v>30</v>
      </c>
    </row>
    <row r="46" spans="1:11" ht="15" customHeight="1" x14ac:dyDescent="0.3">
      <c r="A46" s="164"/>
      <c r="B46" s="165"/>
      <c r="C46" s="29" t="s">
        <v>33</v>
      </c>
      <c r="D46" s="14">
        <v>235</v>
      </c>
      <c r="E46" s="14">
        <v>235</v>
      </c>
      <c r="F46" s="14">
        <v>235</v>
      </c>
      <c r="G46" s="14">
        <v>235</v>
      </c>
      <c r="H46" s="14">
        <v>235</v>
      </c>
      <c r="I46" s="14">
        <v>235</v>
      </c>
      <c r="J46" s="14">
        <v>235</v>
      </c>
      <c r="K46" s="17">
        <v>235</v>
      </c>
    </row>
    <row r="47" spans="1:11" ht="15" customHeight="1" x14ac:dyDescent="0.3">
      <c r="A47" s="166"/>
      <c r="B47" s="167"/>
      <c r="C47" s="29" t="s">
        <v>34</v>
      </c>
      <c r="D47" s="14">
        <v>525</v>
      </c>
      <c r="E47" s="14">
        <v>525</v>
      </c>
      <c r="F47" s="14">
        <v>525</v>
      </c>
      <c r="G47" s="14">
        <v>525</v>
      </c>
      <c r="H47" s="14">
        <v>525</v>
      </c>
      <c r="I47" s="14">
        <v>525</v>
      </c>
      <c r="J47" s="14">
        <v>525</v>
      </c>
      <c r="K47" s="17">
        <v>525</v>
      </c>
    </row>
    <row r="48" spans="1:11" ht="15" customHeight="1" x14ac:dyDescent="0.3">
      <c r="A48" s="146"/>
      <c r="B48" s="147"/>
      <c r="C48" s="147"/>
      <c r="D48" s="147"/>
      <c r="E48" s="147"/>
      <c r="F48" s="147"/>
      <c r="G48" s="147"/>
      <c r="H48" s="147"/>
      <c r="I48" s="147"/>
      <c r="J48" s="147"/>
      <c r="K48" s="148"/>
    </row>
    <row r="49" spans="1:12" ht="19.5" customHeight="1" x14ac:dyDescent="0.3">
      <c r="A49" s="149" t="s">
        <v>0</v>
      </c>
      <c r="B49" s="150"/>
      <c r="C49" s="151"/>
      <c r="D49" s="152" t="str">
        <f>References!B39</f>
        <v>Robertson Construction Services Inc.</v>
      </c>
      <c r="E49" s="119"/>
      <c r="F49" s="119"/>
      <c r="G49" s="119"/>
      <c r="H49" s="119"/>
      <c r="I49" s="119"/>
      <c r="J49" s="119"/>
      <c r="K49" s="120"/>
    </row>
    <row r="50" spans="1:12" ht="75" customHeight="1" x14ac:dyDescent="0.3">
      <c r="A50" s="153" t="s">
        <v>29</v>
      </c>
      <c r="B50" s="154"/>
      <c r="C50" s="155"/>
      <c r="D50" s="19" t="s">
        <v>146</v>
      </c>
      <c r="E50" s="19" t="s">
        <v>147</v>
      </c>
      <c r="F50" s="19" t="s">
        <v>148</v>
      </c>
      <c r="G50" s="19" t="s">
        <v>149</v>
      </c>
      <c r="H50" s="19" t="s">
        <v>150</v>
      </c>
      <c r="I50" s="19" t="s">
        <v>151</v>
      </c>
      <c r="J50" s="19" t="s">
        <v>152</v>
      </c>
      <c r="K50" s="20" t="s">
        <v>153</v>
      </c>
      <c r="L50" s="2"/>
    </row>
    <row r="51" spans="1:12" s="4" customFormat="1" ht="15" customHeight="1" x14ac:dyDescent="0.25">
      <c r="A51" s="156" t="s">
        <v>30</v>
      </c>
      <c r="B51" s="157"/>
      <c r="C51" s="158"/>
      <c r="D51" s="159" t="s">
        <v>31</v>
      </c>
      <c r="E51" s="160"/>
      <c r="F51" s="160"/>
      <c r="G51" s="160"/>
      <c r="H51" s="160"/>
      <c r="I51" s="160"/>
      <c r="J51" s="160"/>
      <c r="K51" s="161"/>
      <c r="L51" s="3"/>
    </row>
    <row r="52" spans="1:12" ht="15" customHeight="1" x14ac:dyDescent="0.3">
      <c r="A52" s="162" t="s">
        <v>411</v>
      </c>
      <c r="B52" s="163"/>
      <c r="C52" s="29" t="s">
        <v>32</v>
      </c>
      <c r="D52" s="14">
        <v>55</v>
      </c>
      <c r="E52" s="14">
        <v>55</v>
      </c>
      <c r="F52" s="14">
        <v>55</v>
      </c>
      <c r="G52" s="14">
        <v>55</v>
      </c>
      <c r="H52" s="14">
        <v>55</v>
      </c>
      <c r="I52" s="14">
        <v>55</v>
      </c>
      <c r="J52" s="14">
        <v>55</v>
      </c>
      <c r="K52" s="17">
        <v>55</v>
      </c>
    </row>
    <row r="53" spans="1:12" ht="15" customHeight="1" x14ac:dyDescent="0.3">
      <c r="A53" s="164"/>
      <c r="B53" s="165"/>
      <c r="C53" s="29" t="s">
        <v>33</v>
      </c>
      <c r="D53" s="14">
        <v>440</v>
      </c>
      <c r="E53" s="14">
        <v>440</v>
      </c>
      <c r="F53" s="14">
        <v>440</v>
      </c>
      <c r="G53" s="14">
        <v>440</v>
      </c>
      <c r="H53" s="14">
        <v>440</v>
      </c>
      <c r="I53" s="14">
        <v>440</v>
      </c>
      <c r="J53" s="14">
        <v>440</v>
      </c>
      <c r="K53" s="17">
        <v>440</v>
      </c>
    </row>
    <row r="54" spans="1:12" ht="15" customHeight="1" x14ac:dyDescent="0.3">
      <c r="A54" s="166"/>
      <c r="B54" s="167"/>
      <c r="C54" s="29" t="s">
        <v>34</v>
      </c>
      <c r="D54" s="14">
        <v>2200</v>
      </c>
      <c r="E54" s="14">
        <v>2200</v>
      </c>
      <c r="F54" s="14">
        <v>2200</v>
      </c>
      <c r="G54" s="14">
        <v>2200</v>
      </c>
      <c r="H54" s="14">
        <v>2200</v>
      </c>
      <c r="I54" s="14">
        <v>2200</v>
      </c>
      <c r="J54" s="14">
        <v>2200</v>
      </c>
      <c r="K54" s="17">
        <v>2200</v>
      </c>
    </row>
    <row r="55" spans="1:12" ht="15" customHeight="1" x14ac:dyDescent="0.3">
      <c r="A55" s="168" t="s">
        <v>412</v>
      </c>
      <c r="B55" s="169"/>
      <c r="C55" s="70" t="s">
        <v>32</v>
      </c>
      <c r="D55" s="87">
        <v>55</v>
      </c>
      <c r="E55" s="87">
        <v>55</v>
      </c>
      <c r="F55" s="87">
        <v>55</v>
      </c>
      <c r="G55" s="87">
        <v>55</v>
      </c>
      <c r="H55" s="87">
        <v>55</v>
      </c>
      <c r="I55" s="87">
        <v>55</v>
      </c>
      <c r="J55" s="87">
        <v>55</v>
      </c>
      <c r="K55" s="87">
        <v>55</v>
      </c>
    </row>
    <row r="56" spans="1:12" ht="15" customHeight="1" x14ac:dyDescent="0.3">
      <c r="A56" s="170"/>
      <c r="B56" s="171"/>
      <c r="C56" s="70" t="s">
        <v>33</v>
      </c>
      <c r="D56" s="87">
        <v>440</v>
      </c>
      <c r="E56" s="87">
        <v>440</v>
      </c>
      <c r="F56" s="87">
        <v>440</v>
      </c>
      <c r="G56" s="87">
        <v>440</v>
      </c>
      <c r="H56" s="87">
        <v>440</v>
      </c>
      <c r="I56" s="87">
        <v>440</v>
      </c>
      <c r="J56" s="87">
        <v>440</v>
      </c>
      <c r="K56" s="87">
        <v>440</v>
      </c>
    </row>
    <row r="57" spans="1:12" ht="15" customHeight="1" x14ac:dyDescent="0.3">
      <c r="A57" s="172"/>
      <c r="B57" s="173"/>
      <c r="C57" s="70" t="s">
        <v>34</v>
      </c>
      <c r="D57" s="87">
        <v>2200</v>
      </c>
      <c r="E57" s="87">
        <v>2200</v>
      </c>
      <c r="F57" s="87">
        <v>2200</v>
      </c>
      <c r="G57" s="87">
        <v>2200</v>
      </c>
      <c r="H57" s="87">
        <v>2200</v>
      </c>
      <c r="I57" s="87">
        <v>2200</v>
      </c>
      <c r="J57" s="87">
        <v>2200</v>
      </c>
      <c r="K57" s="87">
        <v>2200</v>
      </c>
    </row>
    <row r="58" spans="1:12" ht="15" customHeight="1" x14ac:dyDescent="0.3">
      <c r="A58" s="168" t="s">
        <v>413</v>
      </c>
      <c r="B58" s="169"/>
      <c r="C58" s="70" t="s">
        <v>32</v>
      </c>
      <c r="D58" s="87">
        <v>55</v>
      </c>
      <c r="E58" s="87">
        <v>55</v>
      </c>
      <c r="F58" s="87">
        <v>55</v>
      </c>
      <c r="G58" s="87">
        <v>55</v>
      </c>
      <c r="H58" s="87">
        <v>55</v>
      </c>
      <c r="I58" s="87">
        <v>55</v>
      </c>
      <c r="J58" s="87">
        <v>55</v>
      </c>
      <c r="K58" s="87">
        <v>55</v>
      </c>
    </row>
    <row r="59" spans="1:12" ht="15" customHeight="1" x14ac:dyDescent="0.3">
      <c r="A59" s="170"/>
      <c r="B59" s="171"/>
      <c r="C59" s="70" t="s">
        <v>33</v>
      </c>
      <c r="D59" s="87">
        <v>440</v>
      </c>
      <c r="E59" s="87">
        <v>440</v>
      </c>
      <c r="F59" s="87">
        <v>440</v>
      </c>
      <c r="G59" s="87">
        <v>440</v>
      </c>
      <c r="H59" s="87">
        <v>440</v>
      </c>
      <c r="I59" s="87">
        <v>440</v>
      </c>
      <c r="J59" s="87">
        <v>440</v>
      </c>
      <c r="K59" s="87">
        <v>440</v>
      </c>
    </row>
    <row r="60" spans="1:12" ht="15" customHeight="1" x14ac:dyDescent="0.3">
      <c r="A60" s="172"/>
      <c r="B60" s="173"/>
      <c r="C60" s="70" t="s">
        <v>34</v>
      </c>
      <c r="D60" s="87">
        <v>2200</v>
      </c>
      <c r="E60" s="87">
        <v>2200</v>
      </c>
      <c r="F60" s="87">
        <v>2200</v>
      </c>
      <c r="G60" s="87">
        <v>2200</v>
      </c>
      <c r="H60" s="87">
        <v>2200</v>
      </c>
      <c r="I60" s="87">
        <v>2200</v>
      </c>
      <c r="J60" s="87">
        <v>2200</v>
      </c>
      <c r="K60" s="87">
        <v>2200</v>
      </c>
    </row>
    <row r="61" spans="1:12" ht="15" customHeight="1" x14ac:dyDescent="0.3">
      <c r="A61" s="168" t="s">
        <v>414</v>
      </c>
      <c r="B61" s="169"/>
      <c r="C61" s="70" t="s">
        <v>32</v>
      </c>
      <c r="D61" s="71">
        <v>40</v>
      </c>
      <c r="E61" s="71">
        <v>40</v>
      </c>
      <c r="F61" s="71">
        <v>40</v>
      </c>
      <c r="G61" s="71">
        <v>40</v>
      </c>
      <c r="H61" s="71">
        <v>40</v>
      </c>
      <c r="I61" s="71">
        <v>40</v>
      </c>
      <c r="J61" s="71">
        <v>40</v>
      </c>
      <c r="K61" s="71">
        <v>40</v>
      </c>
    </row>
    <row r="62" spans="1:12" ht="15" customHeight="1" x14ac:dyDescent="0.3">
      <c r="A62" s="170"/>
      <c r="B62" s="171"/>
      <c r="C62" s="70" t="s">
        <v>33</v>
      </c>
      <c r="D62" s="71">
        <v>320</v>
      </c>
      <c r="E62" s="71">
        <v>320</v>
      </c>
      <c r="F62" s="71">
        <v>320</v>
      </c>
      <c r="G62" s="71">
        <v>320</v>
      </c>
      <c r="H62" s="71">
        <v>320</v>
      </c>
      <c r="I62" s="71">
        <v>320</v>
      </c>
      <c r="J62" s="71">
        <v>320</v>
      </c>
      <c r="K62" s="71">
        <v>320</v>
      </c>
    </row>
    <row r="63" spans="1:12" ht="15" customHeight="1" x14ac:dyDescent="0.3">
      <c r="A63" s="172"/>
      <c r="B63" s="173"/>
      <c r="C63" s="70" t="s">
        <v>34</v>
      </c>
      <c r="D63" s="71">
        <v>1600</v>
      </c>
      <c r="E63" s="71">
        <v>1600</v>
      </c>
      <c r="F63" s="71">
        <v>1600</v>
      </c>
      <c r="G63" s="71">
        <v>1600</v>
      </c>
      <c r="H63" s="71">
        <v>1600</v>
      </c>
      <c r="I63" s="71">
        <v>1600</v>
      </c>
      <c r="J63" s="71">
        <v>1600</v>
      </c>
      <c r="K63" s="71">
        <v>1600</v>
      </c>
    </row>
    <row r="64" spans="1:12" ht="15" customHeight="1" x14ac:dyDescent="0.3">
      <c r="A64" s="168" t="s">
        <v>415</v>
      </c>
      <c r="B64" s="169"/>
      <c r="C64" s="70" t="s">
        <v>32</v>
      </c>
      <c r="D64" s="71">
        <v>70</v>
      </c>
      <c r="E64" s="71">
        <v>70</v>
      </c>
      <c r="F64" s="71">
        <v>70</v>
      </c>
      <c r="G64" s="71">
        <v>70</v>
      </c>
      <c r="H64" s="71">
        <v>70</v>
      </c>
      <c r="I64" s="71">
        <v>70</v>
      </c>
      <c r="J64" s="71">
        <v>70</v>
      </c>
      <c r="K64" s="71">
        <v>70</v>
      </c>
    </row>
    <row r="65" spans="1:11" ht="15" customHeight="1" x14ac:dyDescent="0.3">
      <c r="A65" s="170"/>
      <c r="B65" s="171"/>
      <c r="C65" s="70" t="s">
        <v>33</v>
      </c>
      <c r="D65" s="71">
        <v>560</v>
      </c>
      <c r="E65" s="71">
        <v>560</v>
      </c>
      <c r="F65" s="71">
        <v>560</v>
      </c>
      <c r="G65" s="71">
        <v>560</v>
      </c>
      <c r="H65" s="71">
        <v>560</v>
      </c>
      <c r="I65" s="71">
        <v>560</v>
      </c>
      <c r="J65" s="71">
        <v>560</v>
      </c>
      <c r="K65" s="71">
        <v>560</v>
      </c>
    </row>
    <row r="66" spans="1:11" ht="15" customHeight="1" x14ac:dyDescent="0.3">
      <c r="A66" s="172"/>
      <c r="B66" s="173"/>
      <c r="C66" s="70" t="s">
        <v>34</v>
      </c>
      <c r="D66" s="71">
        <v>2800</v>
      </c>
      <c r="E66" s="71">
        <v>2800</v>
      </c>
      <c r="F66" s="71">
        <v>2800</v>
      </c>
      <c r="G66" s="71">
        <v>2800</v>
      </c>
      <c r="H66" s="71">
        <v>2800</v>
      </c>
      <c r="I66" s="71">
        <v>2800</v>
      </c>
      <c r="J66" s="71">
        <v>2800</v>
      </c>
      <c r="K66" s="71">
        <v>2800</v>
      </c>
    </row>
    <row r="67" spans="1:11" ht="15" customHeight="1" x14ac:dyDescent="0.3">
      <c r="A67" s="168" t="s">
        <v>416</v>
      </c>
      <c r="B67" s="169"/>
      <c r="C67" s="70" t="s">
        <v>32</v>
      </c>
      <c r="D67" s="71">
        <v>80</v>
      </c>
      <c r="E67" s="71">
        <v>80</v>
      </c>
      <c r="F67" s="71">
        <v>80</v>
      </c>
      <c r="G67" s="71">
        <v>80</v>
      </c>
      <c r="H67" s="71">
        <v>80</v>
      </c>
      <c r="I67" s="71">
        <v>80</v>
      </c>
      <c r="J67" s="71">
        <v>80</v>
      </c>
      <c r="K67" s="71">
        <v>80</v>
      </c>
    </row>
    <row r="68" spans="1:11" ht="15" customHeight="1" x14ac:dyDescent="0.3">
      <c r="A68" s="170"/>
      <c r="B68" s="171"/>
      <c r="C68" s="70" t="s">
        <v>33</v>
      </c>
      <c r="D68" s="71">
        <v>640</v>
      </c>
      <c r="E68" s="71">
        <v>640</v>
      </c>
      <c r="F68" s="71">
        <v>640</v>
      </c>
      <c r="G68" s="71">
        <v>640</v>
      </c>
      <c r="H68" s="71">
        <v>640</v>
      </c>
      <c r="I68" s="71">
        <v>640</v>
      </c>
      <c r="J68" s="71">
        <v>640</v>
      </c>
      <c r="K68" s="71">
        <v>640</v>
      </c>
    </row>
    <row r="69" spans="1:11" ht="15" customHeight="1" x14ac:dyDescent="0.3">
      <c r="A69" s="172"/>
      <c r="B69" s="173"/>
      <c r="C69" s="70" t="s">
        <v>34</v>
      </c>
      <c r="D69" s="71">
        <v>3200</v>
      </c>
      <c r="E69" s="71">
        <v>3200</v>
      </c>
      <c r="F69" s="71">
        <v>3200</v>
      </c>
      <c r="G69" s="71">
        <v>3200</v>
      </c>
      <c r="H69" s="71">
        <v>3200</v>
      </c>
      <c r="I69" s="71">
        <v>3200</v>
      </c>
      <c r="J69" s="71">
        <v>3200</v>
      </c>
      <c r="K69" s="71">
        <v>3200</v>
      </c>
    </row>
    <row r="70" spans="1:11" ht="15" customHeight="1" x14ac:dyDescent="0.3">
      <c r="A70" s="168" t="s">
        <v>417</v>
      </c>
      <c r="B70" s="169"/>
      <c r="C70" s="70" t="s">
        <v>32</v>
      </c>
      <c r="D70" s="71">
        <v>90</v>
      </c>
      <c r="E70" s="71">
        <v>90</v>
      </c>
      <c r="F70" s="71">
        <v>90</v>
      </c>
      <c r="G70" s="71">
        <v>90</v>
      </c>
      <c r="H70" s="71">
        <v>90</v>
      </c>
      <c r="I70" s="71">
        <v>90</v>
      </c>
      <c r="J70" s="71">
        <v>90</v>
      </c>
      <c r="K70" s="71">
        <v>90</v>
      </c>
    </row>
    <row r="71" spans="1:11" ht="15" customHeight="1" x14ac:dyDescent="0.3">
      <c r="A71" s="170"/>
      <c r="B71" s="171"/>
      <c r="C71" s="70" t="s">
        <v>33</v>
      </c>
      <c r="D71" s="71">
        <v>720</v>
      </c>
      <c r="E71" s="71">
        <v>720</v>
      </c>
      <c r="F71" s="71">
        <v>720</v>
      </c>
      <c r="G71" s="71">
        <v>720</v>
      </c>
      <c r="H71" s="71">
        <v>720</v>
      </c>
      <c r="I71" s="71">
        <v>720</v>
      </c>
      <c r="J71" s="71">
        <v>720</v>
      </c>
      <c r="K71" s="71">
        <v>720</v>
      </c>
    </row>
    <row r="72" spans="1:11" ht="15" customHeight="1" x14ac:dyDescent="0.3">
      <c r="A72" s="172"/>
      <c r="B72" s="173"/>
      <c r="C72" s="70" t="s">
        <v>34</v>
      </c>
      <c r="D72" s="71">
        <v>3600</v>
      </c>
      <c r="E72" s="71">
        <v>3600</v>
      </c>
      <c r="F72" s="71">
        <v>3600</v>
      </c>
      <c r="G72" s="71">
        <v>3600</v>
      </c>
      <c r="H72" s="71">
        <v>3600</v>
      </c>
      <c r="I72" s="71">
        <v>3600</v>
      </c>
      <c r="J72" s="71">
        <v>3600</v>
      </c>
      <c r="K72" s="71">
        <v>3600</v>
      </c>
    </row>
    <row r="73" spans="1:11" ht="15" customHeight="1" x14ac:dyDescent="0.3">
      <c r="A73" s="168" t="s">
        <v>418</v>
      </c>
      <c r="B73" s="169"/>
      <c r="C73" s="70" t="s">
        <v>32</v>
      </c>
      <c r="D73" s="71">
        <v>90</v>
      </c>
      <c r="E73" s="71">
        <v>90</v>
      </c>
      <c r="F73" s="71">
        <v>90</v>
      </c>
      <c r="G73" s="71">
        <v>90</v>
      </c>
      <c r="H73" s="71">
        <v>90</v>
      </c>
      <c r="I73" s="71">
        <v>90</v>
      </c>
      <c r="J73" s="71">
        <v>90</v>
      </c>
      <c r="K73" s="71">
        <v>90</v>
      </c>
    </row>
    <row r="74" spans="1:11" ht="15" customHeight="1" x14ac:dyDescent="0.3">
      <c r="A74" s="170"/>
      <c r="B74" s="171"/>
      <c r="C74" s="70" t="s">
        <v>33</v>
      </c>
      <c r="D74" s="71">
        <v>720</v>
      </c>
      <c r="E74" s="71">
        <v>720</v>
      </c>
      <c r="F74" s="71">
        <v>720</v>
      </c>
      <c r="G74" s="71">
        <v>720</v>
      </c>
      <c r="H74" s="71">
        <v>720</v>
      </c>
      <c r="I74" s="71">
        <v>720</v>
      </c>
      <c r="J74" s="71">
        <v>720</v>
      </c>
      <c r="K74" s="71">
        <v>720</v>
      </c>
    </row>
    <row r="75" spans="1:11" ht="15" customHeight="1" x14ac:dyDescent="0.3">
      <c r="A75" s="172"/>
      <c r="B75" s="173"/>
      <c r="C75" s="70" t="s">
        <v>34</v>
      </c>
      <c r="D75" s="71">
        <v>3600</v>
      </c>
      <c r="E75" s="71">
        <v>3600</v>
      </c>
      <c r="F75" s="71">
        <v>3600</v>
      </c>
      <c r="G75" s="71">
        <v>3600</v>
      </c>
      <c r="H75" s="71">
        <v>3600</v>
      </c>
      <c r="I75" s="71">
        <v>3600</v>
      </c>
      <c r="J75" s="71">
        <v>3600</v>
      </c>
      <c r="K75" s="71">
        <v>3600</v>
      </c>
    </row>
    <row r="76" spans="1:11" ht="15" customHeight="1" x14ac:dyDescent="0.3">
      <c r="A76" s="168" t="s">
        <v>419</v>
      </c>
      <c r="B76" s="169"/>
      <c r="C76" s="70" t="s">
        <v>32</v>
      </c>
      <c r="D76" s="71">
        <v>90</v>
      </c>
      <c r="E76" s="71">
        <v>90</v>
      </c>
      <c r="F76" s="71">
        <v>90</v>
      </c>
      <c r="G76" s="71">
        <v>90</v>
      </c>
      <c r="H76" s="71">
        <v>90</v>
      </c>
      <c r="I76" s="71">
        <v>90</v>
      </c>
      <c r="J76" s="71">
        <v>90</v>
      </c>
      <c r="K76" s="71">
        <v>90</v>
      </c>
    </row>
    <row r="77" spans="1:11" ht="15" customHeight="1" x14ac:dyDescent="0.3">
      <c r="A77" s="170"/>
      <c r="B77" s="171"/>
      <c r="C77" s="70" t="s">
        <v>33</v>
      </c>
      <c r="D77" s="71">
        <v>720</v>
      </c>
      <c r="E77" s="71">
        <v>720</v>
      </c>
      <c r="F77" s="71">
        <v>720</v>
      </c>
      <c r="G77" s="71">
        <v>720</v>
      </c>
      <c r="H77" s="71">
        <v>720</v>
      </c>
      <c r="I77" s="71">
        <v>720</v>
      </c>
      <c r="J77" s="71">
        <v>720</v>
      </c>
      <c r="K77" s="71">
        <v>720</v>
      </c>
    </row>
    <row r="78" spans="1:11" ht="15" customHeight="1" x14ac:dyDescent="0.3">
      <c r="A78" s="172"/>
      <c r="B78" s="173"/>
      <c r="C78" s="70" t="s">
        <v>34</v>
      </c>
      <c r="D78" s="71">
        <v>3600</v>
      </c>
      <c r="E78" s="71">
        <v>3600</v>
      </c>
      <c r="F78" s="71">
        <v>3600</v>
      </c>
      <c r="G78" s="71">
        <v>3600</v>
      </c>
      <c r="H78" s="71">
        <v>3600</v>
      </c>
      <c r="I78" s="71">
        <v>3600</v>
      </c>
      <c r="J78" s="71">
        <v>3600</v>
      </c>
      <c r="K78" s="71">
        <v>3600</v>
      </c>
    </row>
    <row r="79" spans="1:11" ht="15" customHeight="1" x14ac:dyDescent="0.3">
      <c r="A79" s="168" t="s">
        <v>420</v>
      </c>
      <c r="B79" s="169"/>
      <c r="C79" s="70" t="s">
        <v>32</v>
      </c>
      <c r="D79" s="71">
        <v>135</v>
      </c>
      <c r="E79" s="71">
        <v>135</v>
      </c>
      <c r="F79" s="71">
        <v>135</v>
      </c>
      <c r="G79" s="71">
        <v>135</v>
      </c>
      <c r="H79" s="71">
        <v>135</v>
      </c>
      <c r="I79" s="71">
        <v>135</v>
      </c>
      <c r="J79" s="71">
        <v>135</v>
      </c>
      <c r="K79" s="71">
        <v>135</v>
      </c>
    </row>
    <row r="80" spans="1:11" ht="15" customHeight="1" x14ac:dyDescent="0.3">
      <c r="A80" s="170"/>
      <c r="B80" s="171"/>
      <c r="C80" s="70" t="s">
        <v>33</v>
      </c>
      <c r="D80" s="71">
        <v>1100</v>
      </c>
      <c r="E80" s="71">
        <v>1100</v>
      </c>
      <c r="F80" s="71">
        <v>1100</v>
      </c>
      <c r="G80" s="71">
        <v>1100</v>
      </c>
      <c r="H80" s="71">
        <v>1100</v>
      </c>
      <c r="I80" s="71">
        <v>1100</v>
      </c>
      <c r="J80" s="71">
        <v>1100</v>
      </c>
      <c r="K80" s="71">
        <v>1100</v>
      </c>
    </row>
    <row r="81" spans="1:11" ht="15" customHeight="1" x14ac:dyDescent="0.3">
      <c r="A81" s="172"/>
      <c r="B81" s="173"/>
      <c r="C81" s="70" t="s">
        <v>34</v>
      </c>
      <c r="D81" s="71">
        <v>5500</v>
      </c>
      <c r="E81" s="71">
        <v>5500</v>
      </c>
      <c r="F81" s="71">
        <v>5500</v>
      </c>
      <c r="G81" s="71">
        <v>5500</v>
      </c>
      <c r="H81" s="71">
        <v>5500</v>
      </c>
      <c r="I81" s="71">
        <v>5500</v>
      </c>
      <c r="J81" s="71">
        <v>5500</v>
      </c>
      <c r="K81" s="71">
        <v>5500</v>
      </c>
    </row>
    <row r="82" spans="1:11" ht="15" customHeight="1" x14ac:dyDescent="0.3">
      <c r="A82" s="168" t="s">
        <v>421</v>
      </c>
      <c r="B82" s="169"/>
      <c r="C82" s="70" t="s">
        <v>32</v>
      </c>
      <c r="D82" s="71">
        <v>135</v>
      </c>
      <c r="E82" s="71">
        <v>135</v>
      </c>
      <c r="F82" s="71">
        <v>135</v>
      </c>
      <c r="G82" s="71">
        <v>135</v>
      </c>
      <c r="H82" s="71">
        <v>135</v>
      </c>
      <c r="I82" s="71">
        <v>135</v>
      </c>
      <c r="J82" s="71">
        <v>135</v>
      </c>
      <c r="K82" s="71">
        <v>135</v>
      </c>
    </row>
    <row r="83" spans="1:11" ht="15" customHeight="1" x14ac:dyDescent="0.3">
      <c r="A83" s="170"/>
      <c r="B83" s="171"/>
      <c r="C83" s="70" t="s">
        <v>33</v>
      </c>
      <c r="D83" s="71">
        <v>1100</v>
      </c>
      <c r="E83" s="71">
        <v>1100</v>
      </c>
      <c r="F83" s="71">
        <v>1100</v>
      </c>
      <c r="G83" s="71">
        <v>1100</v>
      </c>
      <c r="H83" s="71">
        <v>1100</v>
      </c>
      <c r="I83" s="71">
        <v>1100</v>
      </c>
      <c r="J83" s="71">
        <v>1100</v>
      </c>
      <c r="K83" s="71">
        <v>1100</v>
      </c>
    </row>
    <row r="84" spans="1:11" ht="15" customHeight="1" x14ac:dyDescent="0.3">
      <c r="A84" s="172"/>
      <c r="B84" s="173"/>
      <c r="C84" s="70" t="s">
        <v>34</v>
      </c>
      <c r="D84" s="71">
        <v>5500</v>
      </c>
      <c r="E84" s="71">
        <v>5500</v>
      </c>
      <c r="F84" s="71">
        <v>5500</v>
      </c>
      <c r="G84" s="71">
        <v>5500</v>
      </c>
      <c r="H84" s="71">
        <v>5500</v>
      </c>
      <c r="I84" s="71">
        <v>5500</v>
      </c>
      <c r="J84" s="71">
        <v>5500</v>
      </c>
      <c r="K84" s="71">
        <v>5500</v>
      </c>
    </row>
    <row r="85" spans="1:11" ht="15" customHeight="1" x14ac:dyDescent="0.3">
      <c r="A85" s="168" t="s">
        <v>422</v>
      </c>
      <c r="B85" s="169"/>
      <c r="C85" s="70" t="s">
        <v>32</v>
      </c>
      <c r="D85" s="71">
        <v>70</v>
      </c>
      <c r="E85" s="71">
        <v>70</v>
      </c>
      <c r="F85" s="71">
        <v>70</v>
      </c>
      <c r="G85" s="71">
        <v>70</v>
      </c>
      <c r="H85" s="71">
        <v>70</v>
      </c>
      <c r="I85" s="71">
        <v>70</v>
      </c>
      <c r="J85" s="71">
        <v>70</v>
      </c>
      <c r="K85" s="71">
        <v>70</v>
      </c>
    </row>
    <row r="86" spans="1:11" ht="15" customHeight="1" x14ac:dyDescent="0.3">
      <c r="A86" s="170"/>
      <c r="B86" s="171"/>
      <c r="C86" s="70" t="s">
        <v>33</v>
      </c>
      <c r="D86" s="71">
        <v>560</v>
      </c>
      <c r="E86" s="71">
        <v>560</v>
      </c>
      <c r="F86" s="71">
        <v>560</v>
      </c>
      <c r="G86" s="71">
        <v>560</v>
      </c>
      <c r="H86" s="71">
        <v>560</v>
      </c>
      <c r="I86" s="71">
        <v>560</v>
      </c>
      <c r="J86" s="71">
        <v>560</v>
      </c>
      <c r="K86" s="71">
        <v>560</v>
      </c>
    </row>
    <row r="87" spans="1:11" ht="15" customHeight="1" x14ac:dyDescent="0.3">
      <c r="A87" s="172"/>
      <c r="B87" s="173"/>
      <c r="C87" s="70" t="s">
        <v>34</v>
      </c>
      <c r="D87" s="71">
        <v>2800</v>
      </c>
      <c r="E87" s="71">
        <v>2800</v>
      </c>
      <c r="F87" s="71">
        <v>2800</v>
      </c>
      <c r="G87" s="71">
        <v>2800</v>
      </c>
      <c r="H87" s="71">
        <v>2800</v>
      </c>
      <c r="I87" s="71">
        <v>2800</v>
      </c>
      <c r="J87" s="71">
        <v>2800</v>
      </c>
      <c r="K87" s="71">
        <v>2800</v>
      </c>
    </row>
    <row r="88" spans="1:11" ht="15" customHeight="1" x14ac:dyDescent="0.3">
      <c r="A88" s="168" t="s">
        <v>423</v>
      </c>
      <c r="B88" s="169"/>
      <c r="C88" s="70" t="s">
        <v>32</v>
      </c>
      <c r="D88" s="71">
        <v>60</v>
      </c>
      <c r="E88" s="71">
        <v>60</v>
      </c>
      <c r="F88" s="71">
        <v>60</v>
      </c>
      <c r="G88" s="71">
        <v>60</v>
      </c>
      <c r="H88" s="71">
        <v>60</v>
      </c>
      <c r="I88" s="71">
        <v>60</v>
      </c>
      <c r="J88" s="71">
        <v>60</v>
      </c>
      <c r="K88" s="71">
        <v>60</v>
      </c>
    </row>
    <row r="89" spans="1:11" ht="15" customHeight="1" x14ac:dyDescent="0.3">
      <c r="A89" s="170"/>
      <c r="B89" s="171"/>
      <c r="C89" s="70" t="s">
        <v>33</v>
      </c>
      <c r="D89" s="71">
        <v>480</v>
      </c>
      <c r="E89" s="71">
        <v>480</v>
      </c>
      <c r="F89" s="71">
        <v>480</v>
      </c>
      <c r="G89" s="71">
        <v>480</v>
      </c>
      <c r="H89" s="71">
        <v>480</v>
      </c>
      <c r="I89" s="71">
        <v>480</v>
      </c>
      <c r="J89" s="71">
        <v>480</v>
      </c>
      <c r="K89" s="71">
        <v>480</v>
      </c>
    </row>
    <row r="90" spans="1:11" ht="15" customHeight="1" x14ac:dyDescent="0.3">
      <c r="A90" s="172"/>
      <c r="B90" s="173"/>
      <c r="C90" s="70" t="s">
        <v>34</v>
      </c>
      <c r="D90" s="71">
        <v>2400</v>
      </c>
      <c r="E90" s="71">
        <v>2400</v>
      </c>
      <c r="F90" s="71">
        <v>2400</v>
      </c>
      <c r="G90" s="71">
        <v>2400</v>
      </c>
      <c r="H90" s="71">
        <v>2400</v>
      </c>
      <c r="I90" s="71">
        <v>2400</v>
      </c>
      <c r="J90" s="71">
        <v>2400</v>
      </c>
      <c r="K90" s="71">
        <v>2400</v>
      </c>
    </row>
    <row r="91" spans="1:11" ht="15" customHeight="1" x14ac:dyDescent="0.3">
      <c r="A91" s="168" t="s">
        <v>424</v>
      </c>
      <c r="B91" s="169"/>
      <c r="C91" s="70" t="s">
        <v>32</v>
      </c>
      <c r="D91" s="71">
        <v>90</v>
      </c>
      <c r="E91" s="71">
        <v>90</v>
      </c>
      <c r="F91" s="71">
        <v>90</v>
      </c>
      <c r="G91" s="71">
        <v>90</v>
      </c>
      <c r="H91" s="71">
        <v>90</v>
      </c>
      <c r="I91" s="71">
        <v>90</v>
      </c>
      <c r="J91" s="71">
        <v>90</v>
      </c>
      <c r="K91" s="71">
        <v>90</v>
      </c>
    </row>
    <row r="92" spans="1:11" ht="15" customHeight="1" x14ac:dyDescent="0.3">
      <c r="A92" s="170"/>
      <c r="B92" s="171"/>
      <c r="C92" s="70" t="s">
        <v>33</v>
      </c>
      <c r="D92" s="71">
        <v>720</v>
      </c>
      <c r="E92" s="71">
        <v>720</v>
      </c>
      <c r="F92" s="71">
        <v>720</v>
      </c>
      <c r="G92" s="71">
        <v>720</v>
      </c>
      <c r="H92" s="71">
        <v>720</v>
      </c>
      <c r="I92" s="71">
        <v>720</v>
      </c>
      <c r="J92" s="71">
        <v>720</v>
      </c>
      <c r="K92" s="71">
        <v>720</v>
      </c>
    </row>
    <row r="93" spans="1:11" ht="15" customHeight="1" x14ac:dyDescent="0.3">
      <c r="A93" s="172"/>
      <c r="B93" s="173"/>
      <c r="C93" s="70" t="s">
        <v>34</v>
      </c>
      <c r="D93" s="71">
        <v>3600</v>
      </c>
      <c r="E93" s="71">
        <v>3600</v>
      </c>
      <c r="F93" s="71">
        <v>3600</v>
      </c>
      <c r="G93" s="71">
        <v>3600</v>
      </c>
      <c r="H93" s="71">
        <v>3600</v>
      </c>
      <c r="I93" s="71">
        <v>3600</v>
      </c>
      <c r="J93" s="71">
        <v>3600</v>
      </c>
      <c r="K93" s="71">
        <v>3600</v>
      </c>
    </row>
    <row r="94" spans="1:11" ht="15" customHeight="1" x14ac:dyDescent="0.3">
      <c r="A94" s="168" t="s">
        <v>425</v>
      </c>
      <c r="B94" s="169"/>
      <c r="C94" s="70" t="s">
        <v>32</v>
      </c>
      <c r="D94" s="71">
        <v>80</v>
      </c>
      <c r="E94" s="71">
        <v>80</v>
      </c>
      <c r="F94" s="71">
        <v>80</v>
      </c>
      <c r="G94" s="71">
        <v>80</v>
      </c>
      <c r="H94" s="71">
        <v>80</v>
      </c>
      <c r="I94" s="71">
        <v>80</v>
      </c>
      <c r="J94" s="71">
        <v>80</v>
      </c>
      <c r="K94" s="71">
        <v>80</v>
      </c>
    </row>
    <row r="95" spans="1:11" ht="15" customHeight="1" x14ac:dyDescent="0.3">
      <c r="A95" s="170"/>
      <c r="B95" s="171"/>
      <c r="C95" s="70" t="s">
        <v>33</v>
      </c>
      <c r="D95" s="71">
        <v>640</v>
      </c>
      <c r="E95" s="71">
        <v>640</v>
      </c>
      <c r="F95" s="71">
        <v>640</v>
      </c>
      <c r="G95" s="71">
        <v>640</v>
      </c>
      <c r="H95" s="71">
        <v>640</v>
      </c>
      <c r="I95" s="71">
        <v>640</v>
      </c>
      <c r="J95" s="71">
        <v>640</v>
      </c>
      <c r="K95" s="71">
        <v>640</v>
      </c>
    </row>
    <row r="96" spans="1:11" ht="15" customHeight="1" x14ac:dyDescent="0.3">
      <c r="A96" s="172"/>
      <c r="B96" s="173"/>
      <c r="C96" s="70" t="s">
        <v>34</v>
      </c>
      <c r="D96" s="71">
        <v>3200</v>
      </c>
      <c r="E96" s="71">
        <v>3200</v>
      </c>
      <c r="F96" s="71">
        <v>3200</v>
      </c>
      <c r="G96" s="71">
        <v>3200</v>
      </c>
      <c r="H96" s="71">
        <v>3200</v>
      </c>
      <c r="I96" s="71">
        <v>3200</v>
      </c>
      <c r="J96" s="71">
        <v>3200</v>
      </c>
      <c r="K96" s="71">
        <v>3200</v>
      </c>
    </row>
    <row r="97" spans="1:11" x14ac:dyDescent="0.3">
      <c r="A97" s="168" t="s">
        <v>426</v>
      </c>
      <c r="B97" s="169"/>
      <c r="C97" s="70" t="s">
        <v>32</v>
      </c>
      <c r="D97" s="71">
        <v>45</v>
      </c>
      <c r="E97" s="71">
        <v>45</v>
      </c>
      <c r="F97" s="71">
        <v>45</v>
      </c>
      <c r="G97" s="71">
        <v>45</v>
      </c>
      <c r="H97" s="71">
        <v>45</v>
      </c>
      <c r="I97" s="71">
        <v>45</v>
      </c>
      <c r="J97" s="71">
        <v>45</v>
      </c>
      <c r="K97" s="71">
        <v>45</v>
      </c>
    </row>
    <row r="98" spans="1:11" x14ac:dyDescent="0.3">
      <c r="A98" s="170"/>
      <c r="B98" s="171"/>
      <c r="C98" s="70" t="s">
        <v>33</v>
      </c>
      <c r="D98" s="71">
        <v>360</v>
      </c>
      <c r="E98" s="71">
        <v>360</v>
      </c>
      <c r="F98" s="71">
        <v>360</v>
      </c>
      <c r="G98" s="71">
        <v>360</v>
      </c>
      <c r="H98" s="71">
        <v>360</v>
      </c>
      <c r="I98" s="71">
        <v>360</v>
      </c>
      <c r="J98" s="71">
        <v>360</v>
      </c>
      <c r="K98" s="71">
        <v>360</v>
      </c>
    </row>
    <row r="99" spans="1:11" x14ac:dyDescent="0.3">
      <c r="A99" s="172"/>
      <c r="B99" s="173"/>
      <c r="C99" s="70" t="s">
        <v>34</v>
      </c>
      <c r="D99" s="71">
        <v>1800</v>
      </c>
      <c r="E99" s="71">
        <v>1800</v>
      </c>
      <c r="F99" s="71">
        <v>1800</v>
      </c>
      <c r="G99" s="71">
        <v>1800</v>
      </c>
      <c r="H99" s="71">
        <v>1800</v>
      </c>
      <c r="I99" s="71">
        <v>1800</v>
      </c>
      <c r="J99" s="71">
        <v>1800</v>
      </c>
      <c r="K99" s="71">
        <v>1800</v>
      </c>
    </row>
    <row r="100" spans="1:11" x14ac:dyDescent="0.3">
      <c r="A100" s="168" t="s">
        <v>427</v>
      </c>
      <c r="B100" s="169"/>
      <c r="C100" s="70" t="s">
        <v>32</v>
      </c>
      <c r="D100" s="71">
        <v>70</v>
      </c>
      <c r="E100" s="71">
        <v>70</v>
      </c>
      <c r="F100" s="71">
        <v>70</v>
      </c>
      <c r="G100" s="71">
        <v>70</v>
      </c>
      <c r="H100" s="71">
        <v>70</v>
      </c>
      <c r="I100" s="71">
        <v>70</v>
      </c>
      <c r="J100" s="71">
        <v>70</v>
      </c>
      <c r="K100" s="71">
        <v>70</v>
      </c>
    </row>
    <row r="101" spans="1:11" x14ac:dyDescent="0.3">
      <c r="A101" s="170"/>
      <c r="B101" s="171"/>
      <c r="C101" s="70" t="s">
        <v>33</v>
      </c>
      <c r="D101" s="71">
        <v>560</v>
      </c>
      <c r="E101" s="71">
        <v>560</v>
      </c>
      <c r="F101" s="71">
        <v>560</v>
      </c>
      <c r="G101" s="71">
        <v>560</v>
      </c>
      <c r="H101" s="71">
        <v>560</v>
      </c>
      <c r="I101" s="71">
        <v>560</v>
      </c>
      <c r="J101" s="71">
        <v>560</v>
      </c>
      <c r="K101" s="71">
        <v>560</v>
      </c>
    </row>
    <row r="102" spans="1:11" x14ac:dyDescent="0.3">
      <c r="A102" s="172"/>
      <c r="B102" s="173"/>
      <c r="C102" s="70" t="s">
        <v>34</v>
      </c>
      <c r="D102" s="71">
        <v>2800</v>
      </c>
      <c r="E102" s="71">
        <v>2800</v>
      </c>
      <c r="F102" s="71">
        <v>2800</v>
      </c>
      <c r="G102" s="71">
        <v>2800</v>
      </c>
      <c r="H102" s="71">
        <v>2800</v>
      </c>
      <c r="I102" s="71">
        <v>2800</v>
      </c>
      <c r="J102" s="71">
        <v>2800</v>
      </c>
      <c r="K102" s="71">
        <v>2800</v>
      </c>
    </row>
    <row r="103" spans="1:11" x14ac:dyDescent="0.3">
      <c r="A103" s="168" t="s">
        <v>428</v>
      </c>
      <c r="B103" s="169"/>
      <c r="C103" s="70" t="s">
        <v>32</v>
      </c>
      <c r="D103" s="71">
        <v>70</v>
      </c>
      <c r="E103" s="71">
        <v>70</v>
      </c>
      <c r="F103" s="71">
        <v>70</v>
      </c>
      <c r="G103" s="71">
        <v>70</v>
      </c>
      <c r="H103" s="71">
        <v>70</v>
      </c>
      <c r="I103" s="71">
        <v>70</v>
      </c>
      <c r="J103" s="71">
        <v>70</v>
      </c>
      <c r="K103" s="71">
        <v>70</v>
      </c>
    </row>
    <row r="104" spans="1:11" x14ac:dyDescent="0.3">
      <c r="A104" s="170"/>
      <c r="B104" s="171"/>
      <c r="C104" s="70" t="s">
        <v>33</v>
      </c>
      <c r="D104" s="71">
        <v>560</v>
      </c>
      <c r="E104" s="71">
        <v>560</v>
      </c>
      <c r="F104" s="71">
        <v>560</v>
      </c>
      <c r="G104" s="71">
        <v>560</v>
      </c>
      <c r="H104" s="71">
        <v>560</v>
      </c>
      <c r="I104" s="71">
        <v>560</v>
      </c>
      <c r="J104" s="71">
        <v>560</v>
      </c>
      <c r="K104" s="71">
        <v>560</v>
      </c>
    </row>
    <row r="105" spans="1:11" x14ac:dyDescent="0.3">
      <c r="A105" s="172"/>
      <c r="B105" s="173"/>
      <c r="C105" s="70" t="s">
        <v>34</v>
      </c>
      <c r="D105" s="71">
        <v>2800</v>
      </c>
      <c r="E105" s="71">
        <v>2800</v>
      </c>
      <c r="F105" s="71">
        <v>2800</v>
      </c>
      <c r="G105" s="71">
        <v>2800</v>
      </c>
      <c r="H105" s="71">
        <v>2800</v>
      </c>
      <c r="I105" s="71">
        <v>2800</v>
      </c>
      <c r="J105" s="71">
        <v>2800</v>
      </c>
      <c r="K105" s="71">
        <v>2800</v>
      </c>
    </row>
    <row r="106" spans="1:11" x14ac:dyDescent="0.3">
      <c r="A106" s="168" t="s">
        <v>429</v>
      </c>
      <c r="B106" s="169"/>
      <c r="C106" s="70" t="s">
        <v>32</v>
      </c>
      <c r="D106" s="71">
        <v>80</v>
      </c>
      <c r="E106" s="71">
        <v>80</v>
      </c>
      <c r="F106" s="71">
        <v>80</v>
      </c>
      <c r="G106" s="71">
        <v>80</v>
      </c>
      <c r="H106" s="71">
        <v>80</v>
      </c>
      <c r="I106" s="71">
        <v>80</v>
      </c>
      <c r="J106" s="71">
        <v>80</v>
      </c>
      <c r="K106" s="71">
        <v>80</v>
      </c>
    </row>
    <row r="107" spans="1:11" x14ac:dyDescent="0.3">
      <c r="A107" s="170"/>
      <c r="B107" s="171"/>
      <c r="C107" s="70" t="s">
        <v>33</v>
      </c>
      <c r="D107" s="71">
        <v>640</v>
      </c>
      <c r="E107" s="71">
        <v>640</v>
      </c>
      <c r="F107" s="71">
        <v>640</v>
      </c>
      <c r="G107" s="71">
        <v>640</v>
      </c>
      <c r="H107" s="71">
        <v>640</v>
      </c>
      <c r="I107" s="71">
        <v>640</v>
      </c>
      <c r="J107" s="71">
        <v>640</v>
      </c>
      <c r="K107" s="71">
        <v>640</v>
      </c>
    </row>
    <row r="108" spans="1:11" x14ac:dyDescent="0.3">
      <c r="A108" s="172"/>
      <c r="B108" s="173"/>
      <c r="C108" s="70" t="s">
        <v>34</v>
      </c>
      <c r="D108" s="71">
        <v>3200</v>
      </c>
      <c r="E108" s="71">
        <v>3200</v>
      </c>
      <c r="F108" s="71">
        <v>3200</v>
      </c>
      <c r="G108" s="71">
        <v>3200</v>
      </c>
      <c r="H108" s="71">
        <v>3200</v>
      </c>
      <c r="I108" s="71">
        <v>3200</v>
      </c>
      <c r="J108" s="71">
        <v>3200</v>
      </c>
      <c r="K108" s="71">
        <v>3200</v>
      </c>
    </row>
    <row r="109" spans="1:11" x14ac:dyDescent="0.3">
      <c r="A109" s="168" t="s">
        <v>430</v>
      </c>
      <c r="B109" s="169"/>
      <c r="C109" s="70" t="s">
        <v>32</v>
      </c>
      <c r="D109" s="71">
        <v>80</v>
      </c>
      <c r="E109" s="71">
        <v>80</v>
      </c>
      <c r="F109" s="71">
        <v>80</v>
      </c>
      <c r="G109" s="71">
        <v>80</v>
      </c>
      <c r="H109" s="71">
        <v>80</v>
      </c>
      <c r="I109" s="71">
        <v>80</v>
      </c>
      <c r="J109" s="71">
        <v>80</v>
      </c>
      <c r="K109" s="71">
        <v>80</v>
      </c>
    </row>
    <row r="110" spans="1:11" x14ac:dyDescent="0.3">
      <c r="A110" s="170"/>
      <c r="B110" s="171"/>
      <c r="C110" s="70" t="s">
        <v>33</v>
      </c>
      <c r="D110" s="71">
        <v>640</v>
      </c>
      <c r="E110" s="71">
        <v>640</v>
      </c>
      <c r="F110" s="71">
        <v>640</v>
      </c>
      <c r="G110" s="71">
        <v>640</v>
      </c>
      <c r="H110" s="71">
        <v>640</v>
      </c>
      <c r="I110" s="71">
        <v>640</v>
      </c>
      <c r="J110" s="71">
        <v>640</v>
      </c>
      <c r="K110" s="71">
        <v>640</v>
      </c>
    </row>
    <row r="111" spans="1:11" x14ac:dyDescent="0.3">
      <c r="A111" s="172"/>
      <c r="B111" s="173"/>
      <c r="C111" s="70" t="s">
        <v>34</v>
      </c>
      <c r="D111" s="71">
        <v>3200</v>
      </c>
      <c r="E111" s="71">
        <v>3200</v>
      </c>
      <c r="F111" s="71">
        <v>3200</v>
      </c>
      <c r="G111" s="71">
        <v>3200</v>
      </c>
      <c r="H111" s="71">
        <v>3200</v>
      </c>
      <c r="I111" s="71">
        <v>3200</v>
      </c>
      <c r="J111" s="71">
        <v>3200</v>
      </c>
      <c r="K111" s="71">
        <v>3200</v>
      </c>
    </row>
    <row r="112" spans="1:11" x14ac:dyDescent="0.3">
      <c r="A112" s="168" t="s">
        <v>431</v>
      </c>
      <c r="B112" s="169"/>
      <c r="C112" s="70" t="s">
        <v>32</v>
      </c>
      <c r="D112" s="71">
        <v>80</v>
      </c>
      <c r="E112" s="71">
        <v>80</v>
      </c>
      <c r="F112" s="71">
        <v>80</v>
      </c>
      <c r="G112" s="71">
        <v>80</v>
      </c>
      <c r="H112" s="71">
        <v>80</v>
      </c>
      <c r="I112" s="71">
        <v>80</v>
      </c>
      <c r="J112" s="71">
        <v>80</v>
      </c>
      <c r="K112" s="71">
        <v>80</v>
      </c>
    </row>
    <row r="113" spans="1:11" x14ac:dyDescent="0.3">
      <c r="A113" s="170"/>
      <c r="B113" s="171"/>
      <c r="C113" s="70" t="s">
        <v>33</v>
      </c>
      <c r="D113" s="71">
        <v>640</v>
      </c>
      <c r="E113" s="71">
        <v>640</v>
      </c>
      <c r="F113" s="71">
        <v>640</v>
      </c>
      <c r="G113" s="71">
        <v>640</v>
      </c>
      <c r="H113" s="71">
        <v>640</v>
      </c>
      <c r="I113" s="71">
        <v>640</v>
      </c>
      <c r="J113" s="71">
        <v>640</v>
      </c>
      <c r="K113" s="71">
        <v>640</v>
      </c>
    </row>
    <row r="114" spans="1:11" x14ac:dyDescent="0.3">
      <c r="A114" s="172"/>
      <c r="B114" s="173"/>
      <c r="C114" s="70" t="s">
        <v>34</v>
      </c>
      <c r="D114" s="71">
        <v>3200</v>
      </c>
      <c r="E114" s="71">
        <v>3200</v>
      </c>
      <c r="F114" s="71">
        <v>3200</v>
      </c>
      <c r="G114" s="71">
        <v>3200</v>
      </c>
      <c r="H114" s="71">
        <v>3200</v>
      </c>
      <c r="I114" s="71">
        <v>3200</v>
      </c>
      <c r="J114" s="71">
        <v>3200</v>
      </c>
      <c r="K114" s="71">
        <v>3200</v>
      </c>
    </row>
    <row r="115" spans="1:11" x14ac:dyDescent="0.3">
      <c r="A115" s="168" t="s">
        <v>432</v>
      </c>
      <c r="B115" s="169"/>
      <c r="C115" s="70" t="s">
        <v>32</v>
      </c>
      <c r="D115" s="71">
        <v>55</v>
      </c>
      <c r="E115" s="71">
        <v>55</v>
      </c>
      <c r="F115" s="71">
        <v>55</v>
      </c>
      <c r="G115" s="71">
        <v>55</v>
      </c>
      <c r="H115" s="71">
        <v>55</v>
      </c>
      <c r="I115" s="71">
        <v>55</v>
      </c>
      <c r="J115" s="71">
        <v>55</v>
      </c>
      <c r="K115" s="71">
        <v>55</v>
      </c>
    </row>
    <row r="116" spans="1:11" x14ac:dyDescent="0.3">
      <c r="A116" s="170"/>
      <c r="B116" s="171"/>
      <c r="C116" s="70" t="s">
        <v>33</v>
      </c>
      <c r="D116" s="71">
        <v>440</v>
      </c>
      <c r="E116" s="71">
        <v>440</v>
      </c>
      <c r="F116" s="71">
        <v>440</v>
      </c>
      <c r="G116" s="71">
        <v>440</v>
      </c>
      <c r="H116" s="71">
        <v>440</v>
      </c>
      <c r="I116" s="71">
        <v>440</v>
      </c>
      <c r="J116" s="71">
        <v>440</v>
      </c>
      <c r="K116" s="71">
        <v>440</v>
      </c>
    </row>
    <row r="117" spans="1:11" x14ac:dyDescent="0.3">
      <c r="A117" s="172"/>
      <c r="B117" s="173"/>
      <c r="C117" s="70" t="s">
        <v>34</v>
      </c>
      <c r="D117" s="71">
        <v>2200</v>
      </c>
      <c r="E117" s="71">
        <v>2200</v>
      </c>
      <c r="F117" s="71">
        <v>2200</v>
      </c>
      <c r="G117" s="71">
        <v>2200</v>
      </c>
      <c r="H117" s="71">
        <v>2200</v>
      </c>
      <c r="I117" s="71">
        <v>2200</v>
      </c>
      <c r="J117" s="71">
        <v>2200</v>
      </c>
      <c r="K117" s="71">
        <v>2200</v>
      </c>
    </row>
    <row r="118" spans="1:11" x14ac:dyDescent="0.3">
      <c r="A118" s="168" t="s">
        <v>433</v>
      </c>
      <c r="B118" s="169"/>
      <c r="C118" s="70" t="s">
        <v>32</v>
      </c>
      <c r="D118" s="71">
        <v>60</v>
      </c>
      <c r="E118" s="71">
        <v>60</v>
      </c>
      <c r="F118" s="71">
        <v>60</v>
      </c>
      <c r="G118" s="71">
        <v>60</v>
      </c>
      <c r="H118" s="71">
        <v>60</v>
      </c>
      <c r="I118" s="71">
        <v>60</v>
      </c>
      <c r="J118" s="71">
        <v>60</v>
      </c>
      <c r="K118" s="71">
        <v>60</v>
      </c>
    </row>
    <row r="119" spans="1:11" x14ac:dyDescent="0.3">
      <c r="A119" s="170"/>
      <c r="B119" s="171"/>
      <c r="C119" s="70" t="s">
        <v>33</v>
      </c>
      <c r="D119" s="71">
        <v>480</v>
      </c>
      <c r="E119" s="71">
        <v>480</v>
      </c>
      <c r="F119" s="71">
        <v>480</v>
      </c>
      <c r="G119" s="71">
        <v>480</v>
      </c>
      <c r="H119" s="71">
        <v>480</v>
      </c>
      <c r="I119" s="71">
        <v>480</v>
      </c>
      <c r="J119" s="71">
        <v>480</v>
      </c>
      <c r="K119" s="71">
        <v>480</v>
      </c>
    </row>
    <row r="120" spans="1:11" x14ac:dyDescent="0.3">
      <c r="A120" s="172"/>
      <c r="B120" s="173"/>
      <c r="C120" s="70" t="s">
        <v>34</v>
      </c>
      <c r="D120" s="71">
        <v>2400</v>
      </c>
      <c r="E120" s="71">
        <v>2400</v>
      </c>
      <c r="F120" s="71">
        <v>2400</v>
      </c>
      <c r="G120" s="71">
        <v>2400</v>
      </c>
      <c r="H120" s="71">
        <v>2400</v>
      </c>
      <c r="I120" s="71">
        <v>2400</v>
      </c>
      <c r="J120" s="71">
        <v>2400</v>
      </c>
      <c r="K120" s="71">
        <v>2400</v>
      </c>
    </row>
    <row r="121" spans="1:11" x14ac:dyDescent="0.3">
      <c r="A121" s="168" t="s">
        <v>434</v>
      </c>
      <c r="B121" s="169"/>
      <c r="C121" s="70" t="s">
        <v>32</v>
      </c>
      <c r="D121" s="71">
        <v>60</v>
      </c>
      <c r="E121" s="71">
        <v>60</v>
      </c>
      <c r="F121" s="71">
        <v>60</v>
      </c>
      <c r="G121" s="71">
        <v>60</v>
      </c>
      <c r="H121" s="71">
        <v>60</v>
      </c>
      <c r="I121" s="71">
        <v>60</v>
      </c>
      <c r="J121" s="71">
        <v>60</v>
      </c>
      <c r="K121" s="71">
        <v>60</v>
      </c>
    </row>
    <row r="122" spans="1:11" x14ac:dyDescent="0.3">
      <c r="A122" s="170"/>
      <c r="B122" s="171"/>
      <c r="C122" s="70" t="s">
        <v>33</v>
      </c>
      <c r="D122" s="71">
        <v>480</v>
      </c>
      <c r="E122" s="71">
        <v>480</v>
      </c>
      <c r="F122" s="71">
        <v>480</v>
      </c>
      <c r="G122" s="71">
        <v>480</v>
      </c>
      <c r="H122" s="71">
        <v>480</v>
      </c>
      <c r="I122" s="71">
        <v>480</v>
      </c>
      <c r="J122" s="71">
        <v>480</v>
      </c>
      <c r="K122" s="71">
        <v>480</v>
      </c>
    </row>
    <row r="123" spans="1:11" x14ac:dyDescent="0.3">
      <c r="A123" s="172"/>
      <c r="B123" s="173"/>
      <c r="C123" s="70" t="s">
        <v>34</v>
      </c>
      <c r="D123" s="71">
        <v>2400</v>
      </c>
      <c r="E123" s="71">
        <v>2400</v>
      </c>
      <c r="F123" s="71">
        <v>2400</v>
      </c>
      <c r="G123" s="71">
        <v>2400</v>
      </c>
      <c r="H123" s="71">
        <v>2400</v>
      </c>
      <c r="I123" s="71">
        <v>2400</v>
      </c>
      <c r="J123" s="71">
        <v>2400</v>
      </c>
      <c r="K123" s="71">
        <v>2400</v>
      </c>
    </row>
    <row r="124" spans="1:11" x14ac:dyDescent="0.3">
      <c r="A124" s="168" t="s">
        <v>435</v>
      </c>
      <c r="B124" s="169"/>
      <c r="C124" s="70" t="s">
        <v>32</v>
      </c>
      <c r="D124" s="71">
        <v>60</v>
      </c>
      <c r="E124" s="71">
        <v>60</v>
      </c>
      <c r="F124" s="71">
        <v>60</v>
      </c>
      <c r="G124" s="71">
        <v>60</v>
      </c>
      <c r="H124" s="71">
        <v>60</v>
      </c>
      <c r="I124" s="71">
        <v>60</v>
      </c>
      <c r="J124" s="71">
        <v>60</v>
      </c>
      <c r="K124" s="71">
        <v>60</v>
      </c>
    </row>
    <row r="125" spans="1:11" x14ac:dyDescent="0.3">
      <c r="A125" s="170"/>
      <c r="B125" s="171"/>
      <c r="C125" s="70" t="s">
        <v>33</v>
      </c>
      <c r="D125" s="71">
        <v>480</v>
      </c>
      <c r="E125" s="71">
        <v>480</v>
      </c>
      <c r="F125" s="71">
        <v>480</v>
      </c>
      <c r="G125" s="71">
        <v>480</v>
      </c>
      <c r="H125" s="71">
        <v>480</v>
      </c>
      <c r="I125" s="71">
        <v>480</v>
      </c>
      <c r="J125" s="71">
        <v>480</v>
      </c>
      <c r="K125" s="71">
        <v>480</v>
      </c>
    </row>
    <row r="126" spans="1:11" x14ac:dyDescent="0.3">
      <c r="A126" s="172"/>
      <c r="B126" s="173"/>
      <c r="C126" s="70" t="s">
        <v>34</v>
      </c>
      <c r="D126" s="71">
        <v>2400</v>
      </c>
      <c r="E126" s="71">
        <v>2400</v>
      </c>
      <c r="F126" s="71">
        <v>2400</v>
      </c>
      <c r="G126" s="71">
        <v>2400</v>
      </c>
      <c r="H126" s="71">
        <v>2400</v>
      </c>
      <c r="I126" s="71">
        <v>2400</v>
      </c>
      <c r="J126" s="71">
        <v>2400</v>
      </c>
      <c r="K126" s="71">
        <v>2400</v>
      </c>
    </row>
    <row r="127" spans="1:11" x14ac:dyDescent="0.3">
      <c r="A127" s="168" t="s">
        <v>436</v>
      </c>
      <c r="B127" s="169"/>
      <c r="C127" s="70" t="s">
        <v>32</v>
      </c>
      <c r="D127" s="71">
        <v>95</v>
      </c>
      <c r="E127" s="71">
        <v>95</v>
      </c>
      <c r="F127" s="71">
        <v>95</v>
      </c>
      <c r="G127" s="71">
        <v>95</v>
      </c>
      <c r="H127" s="71">
        <v>95</v>
      </c>
      <c r="I127" s="71">
        <v>95</v>
      </c>
      <c r="J127" s="71">
        <v>95</v>
      </c>
      <c r="K127" s="71">
        <v>95</v>
      </c>
    </row>
    <row r="128" spans="1:11" x14ac:dyDescent="0.3">
      <c r="A128" s="170"/>
      <c r="B128" s="171"/>
      <c r="C128" s="70" t="s">
        <v>33</v>
      </c>
      <c r="D128" s="71">
        <v>720</v>
      </c>
      <c r="E128" s="71">
        <v>720</v>
      </c>
      <c r="F128" s="71">
        <v>720</v>
      </c>
      <c r="G128" s="71">
        <v>720</v>
      </c>
      <c r="H128" s="71">
        <v>720</v>
      </c>
      <c r="I128" s="71">
        <v>720</v>
      </c>
      <c r="J128" s="71">
        <v>720</v>
      </c>
      <c r="K128" s="71">
        <v>720</v>
      </c>
    </row>
    <row r="129" spans="1:11" x14ac:dyDescent="0.3">
      <c r="A129" s="172"/>
      <c r="B129" s="173"/>
      <c r="C129" s="70" t="s">
        <v>34</v>
      </c>
      <c r="D129" s="71">
        <v>3800</v>
      </c>
      <c r="E129" s="71">
        <v>3800</v>
      </c>
      <c r="F129" s="71">
        <v>3800</v>
      </c>
      <c r="G129" s="71">
        <v>3800</v>
      </c>
      <c r="H129" s="71">
        <v>3800</v>
      </c>
      <c r="I129" s="71">
        <v>3800</v>
      </c>
      <c r="J129" s="71">
        <v>3800</v>
      </c>
      <c r="K129" s="71">
        <v>3800</v>
      </c>
    </row>
    <row r="130" spans="1:11" x14ac:dyDescent="0.3">
      <c r="A130" s="168" t="s">
        <v>437</v>
      </c>
      <c r="B130" s="169"/>
      <c r="C130" s="70" t="s">
        <v>32</v>
      </c>
      <c r="D130" s="71">
        <v>95</v>
      </c>
      <c r="E130" s="71">
        <v>95</v>
      </c>
      <c r="F130" s="71">
        <v>95</v>
      </c>
      <c r="G130" s="71">
        <v>95</v>
      </c>
      <c r="H130" s="71">
        <v>95</v>
      </c>
      <c r="I130" s="71">
        <v>95</v>
      </c>
      <c r="J130" s="71">
        <v>95</v>
      </c>
      <c r="K130" s="71">
        <v>95</v>
      </c>
    </row>
    <row r="131" spans="1:11" x14ac:dyDescent="0.3">
      <c r="A131" s="170"/>
      <c r="B131" s="171"/>
      <c r="C131" s="70" t="s">
        <v>33</v>
      </c>
      <c r="D131" s="71">
        <v>720</v>
      </c>
      <c r="E131" s="71">
        <v>720</v>
      </c>
      <c r="F131" s="71">
        <v>720</v>
      </c>
      <c r="G131" s="71">
        <v>720</v>
      </c>
      <c r="H131" s="71">
        <v>720</v>
      </c>
      <c r="I131" s="71">
        <v>720</v>
      </c>
      <c r="J131" s="71">
        <v>720</v>
      </c>
      <c r="K131" s="71">
        <v>720</v>
      </c>
    </row>
    <row r="132" spans="1:11" x14ac:dyDescent="0.3">
      <c r="A132" s="172"/>
      <c r="B132" s="173"/>
      <c r="C132" s="70" t="s">
        <v>34</v>
      </c>
      <c r="D132" s="71">
        <v>3800</v>
      </c>
      <c r="E132" s="71">
        <v>3800</v>
      </c>
      <c r="F132" s="71">
        <v>3800</v>
      </c>
      <c r="G132" s="71">
        <v>3800</v>
      </c>
      <c r="H132" s="71">
        <v>3800</v>
      </c>
      <c r="I132" s="71">
        <v>3800</v>
      </c>
      <c r="J132" s="71">
        <v>3800</v>
      </c>
      <c r="K132" s="71">
        <v>3800</v>
      </c>
    </row>
    <row r="133" spans="1:11" x14ac:dyDescent="0.3">
      <c r="A133" s="168" t="s">
        <v>438</v>
      </c>
      <c r="B133" s="169"/>
      <c r="C133" s="70" t="s">
        <v>32</v>
      </c>
      <c r="D133" s="71">
        <v>105</v>
      </c>
      <c r="E133" s="71">
        <v>105</v>
      </c>
      <c r="F133" s="71">
        <v>105</v>
      </c>
      <c r="G133" s="71">
        <v>105</v>
      </c>
      <c r="H133" s="71">
        <v>105</v>
      </c>
      <c r="I133" s="71">
        <v>105</v>
      </c>
      <c r="J133" s="71">
        <v>105</v>
      </c>
      <c r="K133" s="71">
        <v>105</v>
      </c>
    </row>
    <row r="134" spans="1:11" x14ac:dyDescent="0.3">
      <c r="A134" s="170"/>
      <c r="B134" s="171"/>
      <c r="C134" s="70" t="s">
        <v>33</v>
      </c>
      <c r="D134" s="71">
        <v>840</v>
      </c>
      <c r="E134" s="71">
        <v>840</v>
      </c>
      <c r="F134" s="71">
        <v>840</v>
      </c>
      <c r="G134" s="71">
        <v>840</v>
      </c>
      <c r="H134" s="71">
        <v>840</v>
      </c>
      <c r="I134" s="71">
        <v>840</v>
      </c>
      <c r="J134" s="71">
        <v>840</v>
      </c>
      <c r="K134" s="71">
        <v>840</v>
      </c>
    </row>
    <row r="135" spans="1:11" x14ac:dyDescent="0.3">
      <c r="A135" s="172"/>
      <c r="B135" s="173"/>
      <c r="C135" s="70" t="s">
        <v>34</v>
      </c>
      <c r="D135" s="71">
        <v>4200</v>
      </c>
      <c r="E135" s="71">
        <v>4200</v>
      </c>
      <c r="F135" s="71">
        <v>4200</v>
      </c>
      <c r="G135" s="71">
        <v>4200</v>
      </c>
      <c r="H135" s="71">
        <v>4200</v>
      </c>
      <c r="I135" s="71">
        <v>4200</v>
      </c>
      <c r="J135" s="71">
        <v>4200</v>
      </c>
      <c r="K135" s="71">
        <v>4200</v>
      </c>
    </row>
    <row r="136" spans="1:11" x14ac:dyDescent="0.3">
      <c r="A136" s="168" t="s">
        <v>439</v>
      </c>
      <c r="B136" s="169"/>
      <c r="C136" s="70" t="s">
        <v>32</v>
      </c>
      <c r="D136" s="71">
        <v>60</v>
      </c>
      <c r="E136" s="71">
        <v>60</v>
      </c>
      <c r="F136" s="71">
        <v>60</v>
      </c>
      <c r="G136" s="71">
        <v>60</v>
      </c>
      <c r="H136" s="71">
        <v>60</v>
      </c>
      <c r="I136" s="71">
        <v>60</v>
      </c>
      <c r="J136" s="71">
        <v>60</v>
      </c>
      <c r="K136" s="71">
        <v>60</v>
      </c>
    </row>
    <row r="137" spans="1:11" x14ac:dyDescent="0.3">
      <c r="A137" s="170"/>
      <c r="B137" s="171"/>
      <c r="C137" s="70" t="s">
        <v>33</v>
      </c>
      <c r="D137" s="71">
        <v>480</v>
      </c>
      <c r="E137" s="71">
        <v>480</v>
      </c>
      <c r="F137" s="71">
        <v>480</v>
      </c>
      <c r="G137" s="71">
        <v>480</v>
      </c>
      <c r="H137" s="71">
        <v>480</v>
      </c>
      <c r="I137" s="71">
        <v>480</v>
      </c>
      <c r="J137" s="71">
        <v>480</v>
      </c>
      <c r="K137" s="71">
        <v>480</v>
      </c>
    </row>
    <row r="138" spans="1:11" x14ac:dyDescent="0.3">
      <c r="A138" s="172"/>
      <c r="B138" s="173"/>
      <c r="C138" s="70" t="s">
        <v>34</v>
      </c>
      <c r="D138" s="71">
        <v>2400</v>
      </c>
      <c r="E138" s="71">
        <v>2400</v>
      </c>
      <c r="F138" s="71">
        <v>2400</v>
      </c>
      <c r="G138" s="71">
        <v>2400</v>
      </c>
      <c r="H138" s="71">
        <v>2400</v>
      </c>
      <c r="I138" s="71">
        <v>2400</v>
      </c>
      <c r="J138" s="71">
        <v>2400</v>
      </c>
      <c r="K138" s="71">
        <v>2400</v>
      </c>
    </row>
    <row r="139" spans="1:11" x14ac:dyDescent="0.3">
      <c r="A139" s="168" t="s">
        <v>440</v>
      </c>
      <c r="B139" s="169"/>
      <c r="C139" s="70" t="s">
        <v>32</v>
      </c>
      <c r="D139" s="71">
        <v>35</v>
      </c>
      <c r="E139" s="71">
        <v>35</v>
      </c>
      <c r="F139" s="71">
        <v>35</v>
      </c>
      <c r="G139" s="71">
        <v>35</v>
      </c>
      <c r="H139" s="71">
        <v>35</v>
      </c>
      <c r="I139" s="71">
        <v>35</v>
      </c>
      <c r="J139" s="71">
        <v>35</v>
      </c>
      <c r="K139" s="71">
        <v>35</v>
      </c>
    </row>
    <row r="140" spans="1:11" x14ac:dyDescent="0.3">
      <c r="A140" s="170"/>
      <c r="B140" s="171"/>
      <c r="C140" s="70" t="s">
        <v>33</v>
      </c>
      <c r="D140" s="71">
        <v>280</v>
      </c>
      <c r="E140" s="71">
        <v>280</v>
      </c>
      <c r="F140" s="71">
        <v>280</v>
      </c>
      <c r="G140" s="71">
        <v>280</v>
      </c>
      <c r="H140" s="71">
        <v>280</v>
      </c>
      <c r="I140" s="71">
        <v>280</v>
      </c>
      <c r="J140" s="71">
        <v>280</v>
      </c>
      <c r="K140" s="71">
        <v>280</v>
      </c>
    </row>
    <row r="141" spans="1:11" x14ac:dyDescent="0.3">
      <c r="A141" s="172"/>
      <c r="B141" s="173"/>
      <c r="C141" s="70" t="s">
        <v>34</v>
      </c>
      <c r="D141" s="71">
        <v>1400</v>
      </c>
      <c r="E141" s="71">
        <v>1400</v>
      </c>
      <c r="F141" s="71">
        <v>1400</v>
      </c>
      <c r="G141" s="71">
        <v>1400</v>
      </c>
      <c r="H141" s="71">
        <v>1400</v>
      </c>
      <c r="I141" s="71">
        <v>1400</v>
      </c>
      <c r="J141" s="71">
        <v>1400</v>
      </c>
      <c r="K141" s="71">
        <v>1400</v>
      </c>
    </row>
    <row r="142" spans="1:11" x14ac:dyDescent="0.3">
      <c r="A142" s="168" t="s">
        <v>441</v>
      </c>
      <c r="B142" s="169"/>
      <c r="C142" s="70" t="s">
        <v>32</v>
      </c>
      <c r="D142" s="71">
        <v>35</v>
      </c>
      <c r="E142" s="71">
        <v>35</v>
      </c>
      <c r="F142" s="71">
        <v>35</v>
      </c>
      <c r="G142" s="71">
        <v>35</v>
      </c>
      <c r="H142" s="71">
        <v>35</v>
      </c>
      <c r="I142" s="71">
        <v>35</v>
      </c>
      <c r="J142" s="71">
        <v>35</v>
      </c>
      <c r="K142" s="71">
        <v>35</v>
      </c>
    </row>
    <row r="143" spans="1:11" x14ac:dyDescent="0.3">
      <c r="A143" s="170"/>
      <c r="B143" s="171"/>
      <c r="C143" s="70" t="s">
        <v>33</v>
      </c>
      <c r="D143" s="71">
        <v>280</v>
      </c>
      <c r="E143" s="71">
        <v>280</v>
      </c>
      <c r="F143" s="71">
        <v>280</v>
      </c>
      <c r="G143" s="71">
        <v>280</v>
      </c>
      <c r="H143" s="71">
        <v>280</v>
      </c>
      <c r="I143" s="71">
        <v>280</v>
      </c>
      <c r="J143" s="71">
        <v>280</v>
      </c>
      <c r="K143" s="71">
        <v>280</v>
      </c>
    </row>
    <row r="144" spans="1:11" x14ac:dyDescent="0.3">
      <c r="A144" s="172"/>
      <c r="B144" s="173"/>
      <c r="C144" s="70" t="s">
        <v>34</v>
      </c>
      <c r="D144" s="71">
        <v>1400</v>
      </c>
      <c r="E144" s="71">
        <v>1400</v>
      </c>
      <c r="F144" s="71">
        <v>1400</v>
      </c>
      <c r="G144" s="71">
        <v>1400</v>
      </c>
      <c r="H144" s="71">
        <v>1400</v>
      </c>
      <c r="I144" s="71">
        <v>1400</v>
      </c>
      <c r="J144" s="71">
        <v>1400</v>
      </c>
      <c r="K144" s="71">
        <v>1400</v>
      </c>
    </row>
    <row r="145" spans="1:11" x14ac:dyDescent="0.3">
      <c r="A145" s="168" t="s">
        <v>442</v>
      </c>
      <c r="B145" s="169"/>
      <c r="C145" s="70" t="s">
        <v>32</v>
      </c>
      <c r="D145" s="71">
        <v>35</v>
      </c>
      <c r="E145" s="71">
        <v>35</v>
      </c>
      <c r="F145" s="71">
        <v>35</v>
      </c>
      <c r="G145" s="71">
        <v>35</v>
      </c>
      <c r="H145" s="71">
        <v>35</v>
      </c>
      <c r="I145" s="71">
        <v>35</v>
      </c>
      <c r="J145" s="71">
        <v>35</v>
      </c>
      <c r="K145" s="71">
        <v>35</v>
      </c>
    </row>
    <row r="146" spans="1:11" x14ac:dyDescent="0.3">
      <c r="A146" s="170"/>
      <c r="B146" s="171"/>
      <c r="C146" s="70" t="s">
        <v>33</v>
      </c>
      <c r="D146" s="71">
        <v>280</v>
      </c>
      <c r="E146" s="71">
        <v>280</v>
      </c>
      <c r="F146" s="71">
        <v>280</v>
      </c>
      <c r="G146" s="71">
        <v>280</v>
      </c>
      <c r="H146" s="71">
        <v>280</v>
      </c>
      <c r="I146" s="71">
        <v>280</v>
      </c>
      <c r="J146" s="71">
        <v>280</v>
      </c>
      <c r="K146" s="71">
        <v>280</v>
      </c>
    </row>
    <row r="147" spans="1:11" x14ac:dyDescent="0.3">
      <c r="A147" s="172"/>
      <c r="B147" s="173"/>
      <c r="C147" s="70" t="s">
        <v>34</v>
      </c>
      <c r="D147" s="71">
        <v>1400</v>
      </c>
      <c r="E147" s="71">
        <v>1400</v>
      </c>
      <c r="F147" s="71">
        <v>1400</v>
      </c>
      <c r="G147" s="71">
        <v>1400</v>
      </c>
      <c r="H147" s="71">
        <v>1400</v>
      </c>
      <c r="I147" s="71">
        <v>1400</v>
      </c>
      <c r="J147" s="71">
        <v>1400</v>
      </c>
      <c r="K147" s="71">
        <v>1400</v>
      </c>
    </row>
    <row r="148" spans="1:11" x14ac:dyDescent="0.3">
      <c r="A148" s="168" t="s">
        <v>443</v>
      </c>
      <c r="B148" s="169"/>
      <c r="C148" s="70" t="s">
        <v>32</v>
      </c>
      <c r="D148" s="71">
        <v>65</v>
      </c>
      <c r="E148" s="71">
        <v>65</v>
      </c>
      <c r="F148" s="71">
        <v>65</v>
      </c>
      <c r="G148" s="71">
        <v>65</v>
      </c>
      <c r="H148" s="71">
        <v>65</v>
      </c>
      <c r="I148" s="71">
        <v>65</v>
      </c>
      <c r="J148" s="71">
        <v>65</v>
      </c>
      <c r="K148" s="71">
        <v>65</v>
      </c>
    </row>
    <row r="149" spans="1:11" x14ac:dyDescent="0.3">
      <c r="A149" s="170"/>
      <c r="B149" s="171"/>
      <c r="C149" s="70" t="s">
        <v>33</v>
      </c>
      <c r="D149" s="71">
        <v>520</v>
      </c>
      <c r="E149" s="71">
        <v>520</v>
      </c>
      <c r="F149" s="71">
        <v>520</v>
      </c>
      <c r="G149" s="71">
        <v>520</v>
      </c>
      <c r="H149" s="71">
        <v>520</v>
      </c>
      <c r="I149" s="71">
        <v>520</v>
      </c>
      <c r="J149" s="71">
        <v>520</v>
      </c>
      <c r="K149" s="71">
        <v>520</v>
      </c>
    </row>
    <row r="150" spans="1:11" x14ac:dyDescent="0.3">
      <c r="A150" s="172"/>
      <c r="B150" s="173"/>
      <c r="C150" s="70" t="s">
        <v>34</v>
      </c>
      <c r="D150" s="71">
        <v>2600</v>
      </c>
      <c r="E150" s="71">
        <v>2600</v>
      </c>
      <c r="F150" s="71">
        <v>2600</v>
      </c>
      <c r="G150" s="71">
        <v>2600</v>
      </c>
      <c r="H150" s="71">
        <v>2600</v>
      </c>
      <c r="I150" s="71">
        <v>2600</v>
      </c>
      <c r="J150" s="71">
        <v>2600</v>
      </c>
      <c r="K150" s="71">
        <v>2600</v>
      </c>
    </row>
    <row r="151" spans="1:11" x14ac:dyDescent="0.3">
      <c r="A151" s="168" t="s">
        <v>444</v>
      </c>
      <c r="B151" s="169"/>
      <c r="C151" s="70" t="s">
        <v>32</v>
      </c>
      <c r="D151" s="71">
        <v>50</v>
      </c>
      <c r="E151" s="71">
        <v>50</v>
      </c>
      <c r="F151" s="71">
        <v>50</v>
      </c>
      <c r="G151" s="71">
        <v>50</v>
      </c>
      <c r="H151" s="71">
        <v>50</v>
      </c>
      <c r="I151" s="71">
        <v>50</v>
      </c>
      <c r="J151" s="71">
        <v>50</v>
      </c>
      <c r="K151" s="71">
        <v>50</v>
      </c>
    </row>
    <row r="152" spans="1:11" x14ac:dyDescent="0.3">
      <c r="A152" s="170"/>
      <c r="B152" s="171"/>
      <c r="C152" s="70" t="s">
        <v>33</v>
      </c>
      <c r="D152" s="71">
        <v>400</v>
      </c>
      <c r="E152" s="71">
        <v>400</v>
      </c>
      <c r="F152" s="71">
        <v>400</v>
      </c>
      <c r="G152" s="71">
        <v>400</v>
      </c>
      <c r="H152" s="71">
        <v>400</v>
      </c>
      <c r="I152" s="71">
        <v>400</v>
      </c>
      <c r="J152" s="71">
        <v>400</v>
      </c>
      <c r="K152" s="71">
        <v>400</v>
      </c>
    </row>
    <row r="153" spans="1:11" x14ac:dyDescent="0.3">
      <c r="A153" s="172"/>
      <c r="B153" s="173"/>
      <c r="C153" s="70" t="s">
        <v>34</v>
      </c>
      <c r="D153" s="71">
        <v>2000</v>
      </c>
      <c r="E153" s="71">
        <v>2000</v>
      </c>
      <c r="F153" s="71">
        <v>2000</v>
      </c>
      <c r="G153" s="71">
        <v>2000</v>
      </c>
      <c r="H153" s="71">
        <v>2000</v>
      </c>
      <c r="I153" s="71">
        <v>2000</v>
      </c>
      <c r="J153" s="71">
        <v>2000</v>
      </c>
      <c r="K153" s="71">
        <v>2000</v>
      </c>
    </row>
    <row r="154" spans="1:11" x14ac:dyDescent="0.3">
      <c r="A154" s="168" t="s">
        <v>445</v>
      </c>
      <c r="B154" s="169"/>
      <c r="C154" s="70" t="s">
        <v>32</v>
      </c>
      <c r="D154" s="71">
        <v>165</v>
      </c>
      <c r="E154" s="71">
        <v>165</v>
      </c>
      <c r="F154" s="71">
        <v>165</v>
      </c>
      <c r="G154" s="71">
        <v>165</v>
      </c>
      <c r="H154" s="71">
        <v>165</v>
      </c>
      <c r="I154" s="71">
        <v>165</v>
      </c>
      <c r="J154" s="71">
        <v>165</v>
      </c>
      <c r="K154" s="71">
        <v>165</v>
      </c>
    </row>
    <row r="155" spans="1:11" x14ac:dyDescent="0.3">
      <c r="A155" s="170"/>
      <c r="B155" s="171"/>
      <c r="C155" s="70" t="s">
        <v>33</v>
      </c>
      <c r="D155" s="71">
        <v>1320</v>
      </c>
      <c r="E155" s="71">
        <v>1320</v>
      </c>
      <c r="F155" s="71">
        <v>1320</v>
      </c>
      <c r="G155" s="71">
        <v>1320</v>
      </c>
      <c r="H155" s="71">
        <v>1320</v>
      </c>
      <c r="I155" s="71">
        <v>1320</v>
      </c>
      <c r="J155" s="71">
        <v>1320</v>
      </c>
      <c r="K155" s="71">
        <v>1320</v>
      </c>
    </row>
    <row r="156" spans="1:11" x14ac:dyDescent="0.3">
      <c r="A156" s="172"/>
      <c r="B156" s="173"/>
      <c r="C156" s="70" t="s">
        <v>34</v>
      </c>
      <c r="D156" s="71">
        <v>6600</v>
      </c>
      <c r="E156" s="71">
        <v>6600</v>
      </c>
      <c r="F156" s="71">
        <v>6600</v>
      </c>
      <c r="G156" s="71">
        <v>6600</v>
      </c>
      <c r="H156" s="71">
        <v>6600</v>
      </c>
      <c r="I156" s="71">
        <v>6600</v>
      </c>
      <c r="J156" s="71">
        <v>6600</v>
      </c>
      <c r="K156" s="71">
        <v>6600</v>
      </c>
    </row>
    <row r="157" spans="1:11" x14ac:dyDescent="0.3">
      <c r="A157" s="168" t="s">
        <v>446</v>
      </c>
      <c r="B157" s="169"/>
      <c r="C157" s="70" t="s">
        <v>32</v>
      </c>
      <c r="D157" s="71">
        <v>25</v>
      </c>
      <c r="E157" s="71">
        <v>25</v>
      </c>
      <c r="F157" s="71">
        <v>25</v>
      </c>
      <c r="G157" s="71">
        <v>25</v>
      </c>
      <c r="H157" s="71">
        <v>25</v>
      </c>
      <c r="I157" s="71">
        <v>25</v>
      </c>
      <c r="J157" s="71">
        <v>25</v>
      </c>
      <c r="K157" s="71">
        <v>25</v>
      </c>
    </row>
    <row r="158" spans="1:11" x14ac:dyDescent="0.3">
      <c r="A158" s="170"/>
      <c r="B158" s="171"/>
      <c r="C158" s="70" t="s">
        <v>33</v>
      </c>
      <c r="D158" s="71">
        <v>200</v>
      </c>
      <c r="E158" s="71">
        <v>200</v>
      </c>
      <c r="F158" s="71">
        <v>200</v>
      </c>
      <c r="G158" s="71">
        <v>200</v>
      </c>
      <c r="H158" s="71">
        <v>200</v>
      </c>
      <c r="I158" s="71">
        <v>200</v>
      </c>
      <c r="J158" s="71">
        <v>200</v>
      </c>
      <c r="K158" s="71">
        <v>200</v>
      </c>
    </row>
    <row r="159" spans="1:11" x14ac:dyDescent="0.3">
      <c r="A159" s="172"/>
      <c r="B159" s="173"/>
      <c r="C159" s="70" t="s">
        <v>34</v>
      </c>
      <c r="D159" s="71">
        <v>1000</v>
      </c>
      <c r="E159" s="71">
        <v>1000</v>
      </c>
      <c r="F159" s="71">
        <v>1000</v>
      </c>
      <c r="G159" s="71">
        <v>1000</v>
      </c>
      <c r="H159" s="71">
        <v>1000</v>
      </c>
      <c r="I159" s="71">
        <v>1000</v>
      </c>
      <c r="J159" s="71">
        <v>1000</v>
      </c>
      <c r="K159" s="71">
        <v>1000</v>
      </c>
    </row>
    <row r="160" spans="1:11" x14ac:dyDescent="0.3">
      <c r="A160" s="168" t="s">
        <v>447</v>
      </c>
      <c r="B160" s="169"/>
      <c r="C160" s="70" t="s">
        <v>32</v>
      </c>
      <c r="D160" s="71">
        <v>40</v>
      </c>
      <c r="E160" s="71">
        <v>40</v>
      </c>
      <c r="F160" s="71">
        <v>40</v>
      </c>
      <c r="G160" s="71">
        <v>40</v>
      </c>
      <c r="H160" s="71">
        <v>40</v>
      </c>
      <c r="I160" s="71">
        <v>40</v>
      </c>
      <c r="J160" s="71">
        <v>40</v>
      </c>
      <c r="K160" s="71">
        <v>40</v>
      </c>
    </row>
    <row r="161" spans="1:11" x14ac:dyDescent="0.3">
      <c r="A161" s="170"/>
      <c r="B161" s="171"/>
      <c r="C161" s="70" t="s">
        <v>33</v>
      </c>
      <c r="D161" s="71">
        <v>320</v>
      </c>
      <c r="E161" s="71">
        <v>320</v>
      </c>
      <c r="F161" s="71">
        <v>320</v>
      </c>
      <c r="G161" s="71">
        <v>320</v>
      </c>
      <c r="H161" s="71">
        <v>320</v>
      </c>
      <c r="I161" s="71">
        <v>320</v>
      </c>
      <c r="J161" s="71">
        <v>320</v>
      </c>
      <c r="K161" s="71">
        <v>320</v>
      </c>
    </row>
    <row r="162" spans="1:11" x14ac:dyDescent="0.3">
      <c r="A162" s="172"/>
      <c r="B162" s="173"/>
      <c r="C162" s="70" t="s">
        <v>34</v>
      </c>
      <c r="D162" s="71">
        <v>1600</v>
      </c>
      <c r="E162" s="71">
        <v>1600</v>
      </c>
      <c r="F162" s="71">
        <v>1600</v>
      </c>
      <c r="G162" s="71">
        <v>1600</v>
      </c>
      <c r="H162" s="71">
        <v>1600</v>
      </c>
      <c r="I162" s="71">
        <v>1600</v>
      </c>
      <c r="J162" s="71">
        <v>1600</v>
      </c>
      <c r="K162" s="71">
        <v>1600</v>
      </c>
    </row>
    <row r="163" spans="1:11" x14ac:dyDescent="0.3">
      <c r="A163" s="168" t="s">
        <v>448</v>
      </c>
      <c r="B163" s="169"/>
      <c r="C163" s="70" t="s">
        <v>32</v>
      </c>
      <c r="D163" s="71">
        <v>40</v>
      </c>
      <c r="E163" s="71">
        <v>40</v>
      </c>
      <c r="F163" s="71">
        <v>40</v>
      </c>
      <c r="G163" s="71">
        <v>40</v>
      </c>
      <c r="H163" s="71">
        <v>40</v>
      </c>
      <c r="I163" s="71">
        <v>40</v>
      </c>
      <c r="J163" s="71">
        <v>40</v>
      </c>
      <c r="K163" s="71">
        <v>40</v>
      </c>
    </row>
    <row r="164" spans="1:11" x14ac:dyDescent="0.3">
      <c r="A164" s="170"/>
      <c r="B164" s="171"/>
      <c r="C164" s="70" t="s">
        <v>33</v>
      </c>
      <c r="D164" s="71">
        <v>320</v>
      </c>
      <c r="E164" s="71">
        <v>320</v>
      </c>
      <c r="F164" s="71">
        <v>320</v>
      </c>
      <c r="G164" s="71">
        <v>320</v>
      </c>
      <c r="H164" s="71">
        <v>320</v>
      </c>
      <c r="I164" s="71">
        <v>320</v>
      </c>
      <c r="J164" s="71">
        <v>320</v>
      </c>
      <c r="K164" s="71">
        <v>320</v>
      </c>
    </row>
    <row r="165" spans="1:11" x14ac:dyDescent="0.3">
      <c r="A165" s="172"/>
      <c r="B165" s="173"/>
      <c r="C165" s="70" t="s">
        <v>34</v>
      </c>
      <c r="D165" s="71">
        <v>1600</v>
      </c>
      <c r="E165" s="71">
        <v>1600</v>
      </c>
      <c r="F165" s="71">
        <v>1600</v>
      </c>
      <c r="G165" s="71">
        <v>1600</v>
      </c>
      <c r="H165" s="71">
        <v>1600</v>
      </c>
      <c r="I165" s="71">
        <v>1600</v>
      </c>
      <c r="J165" s="71">
        <v>1600</v>
      </c>
      <c r="K165" s="71">
        <v>1600</v>
      </c>
    </row>
    <row r="166" spans="1:11" x14ac:dyDescent="0.3">
      <c r="A166" s="168" t="s">
        <v>449</v>
      </c>
      <c r="B166" s="169"/>
      <c r="C166" s="70" t="s">
        <v>32</v>
      </c>
      <c r="D166" s="71">
        <v>40</v>
      </c>
      <c r="E166" s="71">
        <v>40</v>
      </c>
      <c r="F166" s="71">
        <v>40</v>
      </c>
      <c r="G166" s="71">
        <v>40</v>
      </c>
      <c r="H166" s="71">
        <v>40</v>
      </c>
      <c r="I166" s="71">
        <v>40</v>
      </c>
      <c r="J166" s="71">
        <v>40</v>
      </c>
      <c r="K166" s="71">
        <v>40</v>
      </c>
    </row>
    <row r="167" spans="1:11" x14ac:dyDescent="0.3">
      <c r="A167" s="170"/>
      <c r="B167" s="171"/>
      <c r="C167" s="70" t="s">
        <v>33</v>
      </c>
      <c r="D167" s="71">
        <v>320</v>
      </c>
      <c r="E167" s="71">
        <v>320</v>
      </c>
      <c r="F167" s="71">
        <v>320</v>
      </c>
      <c r="G167" s="71">
        <v>320</v>
      </c>
      <c r="H167" s="71">
        <v>320</v>
      </c>
      <c r="I167" s="71">
        <v>320</v>
      </c>
      <c r="J167" s="71">
        <v>320</v>
      </c>
      <c r="K167" s="71">
        <v>320</v>
      </c>
    </row>
    <row r="168" spans="1:11" x14ac:dyDescent="0.3">
      <c r="A168" s="172"/>
      <c r="B168" s="173"/>
      <c r="C168" s="70" t="s">
        <v>34</v>
      </c>
      <c r="D168" s="71">
        <v>1600</v>
      </c>
      <c r="E168" s="71">
        <v>1600</v>
      </c>
      <c r="F168" s="71">
        <v>1600</v>
      </c>
      <c r="G168" s="71">
        <v>1600</v>
      </c>
      <c r="H168" s="71">
        <v>1600</v>
      </c>
      <c r="I168" s="71">
        <v>1600</v>
      </c>
      <c r="J168" s="71">
        <v>1600</v>
      </c>
      <c r="K168" s="71">
        <v>1600</v>
      </c>
    </row>
    <row r="169" spans="1:11" x14ac:dyDescent="0.3">
      <c r="A169" s="168" t="s">
        <v>450</v>
      </c>
      <c r="B169" s="169"/>
      <c r="C169" s="70" t="s">
        <v>32</v>
      </c>
      <c r="D169" s="71">
        <v>40</v>
      </c>
      <c r="E169" s="71">
        <v>40</v>
      </c>
      <c r="F169" s="71">
        <v>40</v>
      </c>
      <c r="G169" s="71">
        <v>40</v>
      </c>
      <c r="H169" s="71">
        <v>40</v>
      </c>
      <c r="I169" s="71">
        <v>40</v>
      </c>
      <c r="J169" s="71">
        <v>40</v>
      </c>
      <c r="K169" s="71">
        <v>40</v>
      </c>
    </row>
    <row r="170" spans="1:11" x14ac:dyDescent="0.3">
      <c r="A170" s="170"/>
      <c r="B170" s="171"/>
      <c r="C170" s="70" t="s">
        <v>33</v>
      </c>
      <c r="D170" s="71">
        <v>320</v>
      </c>
      <c r="E170" s="71">
        <v>320</v>
      </c>
      <c r="F170" s="71">
        <v>320</v>
      </c>
      <c r="G170" s="71">
        <v>320</v>
      </c>
      <c r="H170" s="71">
        <v>320</v>
      </c>
      <c r="I170" s="71">
        <v>320</v>
      </c>
      <c r="J170" s="71">
        <v>320</v>
      </c>
      <c r="K170" s="71">
        <v>320</v>
      </c>
    </row>
    <row r="171" spans="1:11" x14ac:dyDescent="0.3">
      <c r="A171" s="172"/>
      <c r="B171" s="173"/>
      <c r="C171" s="70" t="s">
        <v>34</v>
      </c>
      <c r="D171" s="71">
        <v>1600</v>
      </c>
      <c r="E171" s="71">
        <v>1600</v>
      </c>
      <c r="F171" s="71">
        <v>1600</v>
      </c>
      <c r="G171" s="71">
        <v>1600</v>
      </c>
      <c r="H171" s="71">
        <v>1600</v>
      </c>
      <c r="I171" s="71">
        <v>1600</v>
      </c>
      <c r="J171" s="71">
        <v>1600</v>
      </c>
      <c r="K171" s="71">
        <v>1600</v>
      </c>
    </row>
    <row r="172" spans="1:11" x14ac:dyDescent="0.3">
      <c r="A172" s="168" t="s">
        <v>451</v>
      </c>
      <c r="B172" s="169"/>
      <c r="C172" s="70" t="s">
        <v>32</v>
      </c>
      <c r="D172" s="71">
        <v>40</v>
      </c>
      <c r="E172" s="71">
        <v>40</v>
      </c>
      <c r="F172" s="71">
        <v>40</v>
      </c>
      <c r="G172" s="71">
        <v>40</v>
      </c>
      <c r="H172" s="71">
        <v>40</v>
      </c>
      <c r="I172" s="71">
        <v>40</v>
      </c>
      <c r="J172" s="71">
        <v>40</v>
      </c>
      <c r="K172" s="71">
        <v>40</v>
      </c>
    </row>
    <row r="173" spans="1:11" x14ac:dyDescent="0.3">
      <c r="A173" s="170"/>
      <c r="B173" s="171"/>
      <c r="C173" s="70" t="s">
        <v>33</v>
      </c>
      <c r="D173" s="71">
        <v>320</v>
      </c>
      <c r="E173" s="71">
        <v>320</v>
      </c>
      <c r="F173" s="71">
        <v>320</v>
      </c>
      <c r="G173" s="71">
        <v>320</v>
      </c>
      <c r="H173" s="71">
        <v>320</v>
      </c>
      <c r="I173" s="71">
        <v>320</v>
      </c>
      <c r="J173" s="71">
        <v>320</v>
      </c>
      <c r="K173" s="71">
        <v>320</v>
      </c>
    </row>
    <row r="174" spans="1:11" x14ac:dyDescent="0.3">
      <c r="A174" s="172"/>
      <c r="B174" s="173"/>
      <c r="C174" s="70" t="s">
        <v>34</v>
      </c>
      <c r="D174" s="71">
        <v>1600</v>
      </c>
      <c r="E174" s="71">
        <v>1600</v>
      </c>
      <c r="F174" s="71">
        <v>1600</v>
      </c>
      <c r="G174" s="71">
        <v>1600</v>
      </c>
      <c r="H174" s="71">
        <v>1600</v>
      </c>
      <c r="I174" s="71">
        <v>1600</v>
      </c>
      <c r="J174" s="71">
        <v>1600</v>
      </c>
      <c r="K174" s="71">
        <v>1600</v>
      </c>
    </row>
    <row r="175" spans="1:11" x14ac:dyDescent="0.3">
      <c r="A175" s="168" t="s">
        <v>452</v>
      </c>
      <c r="B175" s="169"/>
      <c r="C175" s="70" t="s">
        <v>32</v>
      </c>
      <c r="D175" s="71">
        <v>40</v>
      </c>
      <c r="E175" s="71">
        <v>40</v>
      </c>
      <c r="F175" s="71">
        <v>40</v>
      </c>
      <c r="G175" s="71">
        <v>40</v>
      </c>
      <c r="H175" s="71">
        <v>40</v>
      </c>
      <c r="I175" s="71">
        <v>40</v>
      </c>
      <c r="J175" s="71">
        <v>40</v>
      </c>
      <c r="K175" s="71">
        <v>40</v>
      </c>
    </row>
    <row r="176" spans="1:11" x14ac:dyDescent="0.3">
      <c r="A176" s="170"/>
      <c r="B176" s="171"/>
      <c r="C176" s="70" t="s">
        <v>33</v>
      </c>
      <c r="D176" s="71">
        <v>320</v>
      </c>
      <c r="E176" s="71">
        <v>320</v>
      </c>
      <c r="F176" s="71">
        <v>320</v>
      </c>
      <c r="G176" s="71">
        <v>320</v>
      </c>
      <c r="H176" s="71">
        <v>320</v>
      </c>
      <c r="I176" s="71">
        <v>320</v>
      </c>
      <c r="J176" s="71">
        <v>320</v>
      </c>
      <c r="K176" s="71">
        <v>320</v>
      </c>
    </row>
    <row r="177" spans="1:11" x14ac:dyDescent="0.3">
      <c r="A177" s="172"/>
      <c r="B177" s="173"/>
      <c r="C177" s="70" t="s">
        <v>34</v>
      </c>
      <c r="D177" s="71">
        <v>1600</v>
      </c>
      <c r="E177" s="71">
        <v>1600</v>
      </c>
      <c r="F177" s="71">
        <v>1600</v>
      </c>
      <c r="G177" s="71">
        <v>1600</v>
      </c>
      <c r="H177" s="71">
        <v>1600</v>
      </c>
      <c r="I177" s="71">
        <v>1600</v>
      </c>
      <c r="J177" s="71">
        <v>1600</v>
      </c>
      <c r="K177" s="71">
        <v>1600</v>
      </c>
    </row>
    <row r="178" spans="1:11" x14ac:dyDescent="0.3">
      <c r="A178" s="168" t="s">
        <v>447</v>
      </c>
      <c r="B178" s="169"/>
      <c r="C178" s="70" t="s">
        <v>32</v>
      </c>
      <c r="D178" s="71">
        <v>40</v>
      </c>
      <c r="E178" s="71">
        <v>40</v>
      </c>
      <c r="F178" s="71">
        <v>40</v>
      </c>
      <c r="G178" s="71">
        <v>40</v>
      </c>
      <c r="H178" s="71">
        <v>40</v>
      </c>
      <c r="I178" s="71">
        <v>40</v>
      </c>
      <c r="J178" s="71">
        <v>40</v>
      </c>
      <c r="K178" s="71">
        <v>40</v>
      </c>
    </row>
    <row r="179" spans="1:11" x14ac:dyDescent="0.3">
      <c r="A179" s="170"/>
      <c r="B179" s="171"/>
      <c r="C179" s="70" t="s">
        <v>33</v>
      </c>
      <c r="D179" s="71">
        <v>320</v>
      </c>
      <c r="E179" s="71">
        <v>320</v>
      </c>
      <c r="F179" s="71">
        <v>320</v>
      </c>
      <c r="G179" s="71">
        <v>320</v>
      </c>
      <c r="H179" s="71">
        <v>320</v>
      </c>
      <c r="I179" s="71">
        <v>320</v>
      </c>
      <c r="J179" s="71">
        <v>320</v>
      </c>
      <c r="K179" s="71">
        <v>320</v>
      </c>
    </row>
    <row r="180" spans="1:11" x14ac:dyDescent="0.3">
      <c r="A180" s="172"/>
      <c r="B180" s="173"/>
      <c r="C180" s="70" t="s">
        <v>34</v>
      </c>
      <c r="D180" s="71">
        <v>1600</v>
      </c>
      <c r="E180" s="71">
        <v>1600</v>
      </c>
      <c r="F180" s="71">
        <v>1600</v>
      </c>
      <c r="G180" s="71">
        <v>1600</v>
      </c>
      <c r="H180" s="71">
        <v>1600</v>
      </c>
      <c r="I180" s="71">
        <v>1600</v>
      </c>
      <c r="J180" s="71">
        <v>1600</v>
      </c>
      <c r="K180" s="71">
        <v>1600</v>
      </c>
    </row>
    <row r="181" spans="1:11" x14ac:dyDescent="0.3">
      <c r="A181" s="168" t="s">
        <v>453</v>
      </c>
      <c r="B181" s="169"/>
      <c r="C181" s="70" t="s">
        <v>32</v>
      </c>
      <c r="D181" s="71">
        <v>20</v>
      </c>
      <c r="E181" s="71">
        <v>20</v>
      </c>
      <c r="F181" s="71">
        <v>20</v>
      </c>
      <c r="G181" s="71">
        <v>20</v>
      </c>
      <c r="H181" s="71">
        <v>20</v>
      </c>
      <c r="I181" s="71">
        <v>20</v>
      </c>
      <c r="J181" s="71">
        <v>20</v>
      </c>
      <c r="K181" s="71">
        <v>20</v>
      </c>
    </row>
    <row r="182" spans="1:11" x14ac:dyDescent="0.3">
      <c r="A182" s="170"/>
      <c r="B182" s="171"/>
      <c r="C182" s="70" t="s">
        <v>33</v>
      </c>
      <c r="D182" s="71">
        <v>160</v>
      </c>
      <c r="E182" s="71">
        <v>160</v>
      </c>
      <c r="F182" s="71">
        <v>160</v>
      </c>
      <c r="G182" s="71">
        <v>160</v>
      </c>
      <c r="H182" s="71">
        <v>160</v>
      </c>
      <c r="I182" s="71">
        <v>160</v>
      </c>
      <c r="J182" s="71">
        <v>160</v>
      </c>
      <c r="K182" s="71">
        <v>160</v>
      </c>
    </row>
    <row r="183" spans="1:11" x14ac:dyDescent="0.3">
      <c r="A183" s="172"/>
      <c r="B183" s="173"/>
      <c r="C183" s="70" t="s">
        <v>34</v>
      </c>
      <c r="D183" s="71">
        <v>800</v>
      </c>
      <c r="E183" s="71">
        <v>800</v>
      </c>
      <c r="F183" s="71">
        <v>800</v>
      </c>
      <c r="G183" s="71">
        <v>800</v>
      </c>
      <c r="H183" s="71">
        <v>800</v>
      </c>
      <c r="I183" s="71">
        <v>800</v>
      </c>
      <c r="J183" s="71">
        <v>800</v>
      </c>
      <c r="K183" s="71">
        <v>800</v>
      </c>
    </row>
    <row r="184" spans="1:11" x14ac:dyDescent="0.3">
      <c r="A184" s="168" t="s">
        <v>454</v>
      </c>
      <c r="B184" s="169"/>
      <c r="C184" s="70" t="s">
        <v>32</v>
      </c>
      <c r="D184" s="71">
        <v>20</v>
      </c>
      <c r="E184" s="71">
        <v>20</v>
      </c>
      <c r="F184" s="71">
        <v>20</v>
      </c>
      <c r="G184" s="71">
        <v>20</v>
      </c>
      <c r="H184" s="71">
        <v>20</v>
      </c>
      <c r="I184" s="71">
        <v>20</v>
      </c>
      <c r="J184" s="71">
        <v>20</v>
      </c>
      <c r="K184" s="71">
        <v>20</v>
      </c>
    </row>
    <row r="185" spans="1:11" x14ac:dyDescent="0.3">
      <c r="A185" s="170"/>
      <c r="B185" s="171"/>
      <c r="C185" s="70" t="s">
        <v>33</v>
      </c>
      <c r="D185" s="71">
        <v>160</v>
      </c>
      <c r="E185" s="71">
        <v>160</v>
      </c>
      <c r="F185" s="71">
        <v>160</v>
      </c>
      <c r="G185" s="71">
        <v>160</v>
      </c>
      <c r="H185" s="71">
        <v>160</v>
      </c>
      <c r="I185" s="71">
        <v>160</v>
      </c>
      <c r="J185" s="71">
        <v>160</v>
      </c>
      <c r="K185" s="71">
        <v>160</v>
      </c>
    </row>
    <row r="186" spans="1:11" x14ac:dyDescent="0.3">
      <c r="A186" s="172"/>
      <c r="B186" s="173"/>
      <c r="C186" s="70" t="s">
        <v>34</v>
      </c>
      <c r="D186" s="71">
        <v>800</v>
      </c>
      <c r="E186" s="71">
        <v>800</v>
      </c>
      <c r="F186" s="71">
        <v>800</v>
      </c>
      <c r="G186" s="71">
        <v>800</v>
      </c>
      <c r="H186" s="71">
        <v>800</v>
      </c>
      <c r="I186" s="71">
        <v>800</v>
      </c>
      <c r="J186" s="71">
        <v>800</v>
      </c>
      <c r="K186" s="71">
        <v>800</v>
      </c>
    </row>
    <row r="187" spans="1:11" x14ac:dyDescent="0.3">
      <c r="A187" s="168" t="s">
        <v>455</v>
      </c>
      <c r="B187" s="169"/>
      <c r="C187" s="70" t="s">
        <v>32</v>
      </c>
      <c r="D187" s="71">
        <v>35</v>
      </c>
      <c r="E187" s="71">
        <v>35</v>
      </c>
      <c r="F187" s="71">
        <v>35</v>
      </c>
      <c r="G187" s="71">
        <v>35</v>
      </c>
      <c r="H187" s="71">
        <v>35</v>
      </c>
      <c r="I187" s="71">
        <v>35</v>
      </c>
      <c r="J187" s="71">
        <v>35</v>
      </c>
      <c r="K187" s="71">
        <v>35</v>
      </c>
    </row>
    <row r="188" spans="1:11" x14ac:dyDescent="0.3">
      <c r="A188" s="170"/>
      <c r="B188" s="171"/>
      <c r="C188" s="70" t="s">
        <v>33</v>
      </c>
      <c r="D188" s="71">
        <v>280</v>
      </c>
      <c r="E188" s="71">
        <v>280</v>
      </c>
      <c r="F188" s="71">
        <v>280</v>
      </c>
      <c r="G188" s="71">
        <v>280</v>
      </c>
      <c r="H188" s="71">
        <v>280</v>
      </c>
      <c r="I188" s="71">
        <v>280</v>
      </c>
      <c r="J188" s="71">
        <v>280</v>
      </c>
      <c r="K188" s="71">
        <v>280</v>
      </c>
    </row>
    <row r="189" spans="1:11" x14ac:dyDescent="0.3">
      <c r="A189" s="172"/>
      <c r="B189" s="173"/>
      <c r="C189" s="70" t="s">
        <v>34</v>
      </c>
      <c r="D189" s="71">
        <v>1400</v>
      </c>
      <c r="E189" s="71">
        <v>1400</v>
      </c>
      <c r="F189" s="71">
        <v>1400</v>
      </c>
      <c r="G189" s="71">
        <v>1400</v>
      </c>
      <c r="H189" s="71">
        <v>1400</v>
      </c>
      <c r="I189" s="71">
        <v>1400</v>
      </c>
      <c r="J189" s="71">
        <v>1400</v>
      </c>
      <c r="K189" s="71">
        <v>1400</v>
      </c>
    </row>
    <row r="190" spans="1:11" x14ac:dyDescent="0.3">
      <c r="A190" s="168" t="s">
        <v>456</v>
      </c>
      <c r="B190" s="169"/>
      <c r="C190" s="70" t="s">
        <v>32</v>
      </c>
      <c r="D190" s="71">
        <v>35</v>
      </c>
      <c r="E190" s="71">
        <v>35</v>
      </c>
      <c r="F190" s="71">
        <v>35</v>
      </c>
      <c r="G190" s="71">
        <v>35</v>
      </c>
      <c r="H190" s="71">
        <v>35</v>
      </c>
      <c r="I190" s="71">
        <v>35</v>
      </c>
      <c r="J190" s="71">
        <v>35</v>
      </c>
      <c r="K190" s="71">
        <v>35</v>
      </c>
    </row>
    <row r="191" spans="1:11" x14ac:dyDescent="0.3">
      <c r="A191" s="170"/>
      <c r="B191" s="171"/>
      <c r="C191" s="70" t="s">
        <v>33</v>
      </c>
      <c r="D191" s="71">
        <v>280</v>
      </c>
      <c r="E191" s="71">
        <v>280</v>
      </c>
      <c r="F191" s="71">
        <v>280</v>
      </c>
      <c r="G191" s="71">
        <v>280</v>
      </c>
      <c r="H191" s="71">
        <v>280</v>
      </c>
      <c r="I191" s="71">
        <v>280</v>
      </c>
      <c r="J191" s="71">
        <v>280</v>
      </c>
      <c r="K191" s="71">
        <v>280</v>
      </c>
    </row>
    <row r="192" spans="1:11" x14ac:dyDescent="0.3">
      <c r="A192" s="172"/>
      <c r="B192" s="173"/>
      <c r="C192" s="70" t="s">
        <v>34</v>
      </c>
      <c r="D192" s="71">
        <v>1400</v>
      </c>
      <c r="E192" s="71">
        <v>1400</v>
      </c>
      <c r="F192" s="71">
        <v>1400</v>
      </c>
      <c r="G192" s="71">
        <v>1400</v>
      </c>
      <c r="H192" s="71">
        <v>1400</v>
      </c>
      <c r="I192" s="71">
        <v>1400</v>
      </c>
      <c r="J192" s="71">
        <v>1400</v>
      </c>
      <c r="K192" s="71">
        <v>1400</v>
      </c>
    </row>
    <row r="193" spans="1:11" x14ac:dyDescent="0.3">
      <c r="A193" s="168" t="s">
        <v>457</v>
      </c>
      <c r="B193" s="169"/>
      <c r="C193" s="70" t="s">
        <v>32</v>
      </c>
      <c r="D193" s="71">
        <v>25</v>
      </c>
      <c r="E193" s="71">
        <v>25</v>
      </c>
      <c r="F193" s="71">
        <v>25</v>
      </c>
      <c r="G193" s="71">
        <v>25</v>
      </c>
      <c r="H193" s="71">
        <v>25</v>
      </c>
      <c r="I193" s="71">
        <v>25</v>
      </c>
      <c r="J193" s="71">
        <v>25</v>
      </c>
      <c r="K193" s="71">
        <v>25</v>
      </c>
    </row>
    <row r="194" spans="1:11" x14ac:dyDescent="0.3">
      <c r="A194" s="170"/>
      <c r="B194" s="171"/>
      <c r="C194" s="70" t="s">
        <v>33</v>
      </c>
      <c r="D194" s="71">
        <v>200</v>
      </c>
      <c r="E194" s="71">
        <v>200</v>
      </c>
      <c r="F194" s="71">
        <v>200</v>
      </c>
      <c r="G194" s="71">
        <v>200</v>
      </c>
      <c r="H194" s="71">
        <v>200</v>
      </c>
      <c r="I194" s="71">
        <v>200</v>
      </c>
      <c r="J194" s="71">
        <v>200</v>
      </c>
      <c r="K194" s="71">
        <v>200</v>
      </c>
    </row>
    <row r="195" spans="1:11" x14ac:dyDescent="0.3">
      <c r="A195" s="172"/>
      <c r="B195" s="173"/>
      <c r="C195" s="70" t="s">
        <v>34</v>
      </c>
      <c r="D195" s="71">
        <v>1000</v>
      </c>
      <c r="E195" s="71">
        <v>1000</v>
      </c>
      <c r="F195" s="71">
        <v>1000</v>
      </c>
      <c r="G195" s="71">
        <v>1000</v>
      </c>
      <c r="H195" s="71">
        <v>1000</v>
      </c>
      <c r="I195" s="71">
        <v>1000</v>
      </c>
      <c r="J195" s="71">
        <v>1000</v>
      </c>
      <c r="K195" s="71">
        <v>1000</v>
      </c>
    </row>
    <row r="196" spans="1:11" x14ac:dyDescent="0.3">
      <c r="A196" s="168" t="s">
        <v>458</v>
      </c>
      <c r="B196" s="169"/>
      <c r="C196" s="70" t="s">
        <v>32</v>
      </c>
      <c r="D196" s="71">
        <v>20</v>
      </c>
      <c r="E196" s="71">
        <v>20</v>
      </c>
      <c r="F196" s="71">
        <v>20</v>
      </c>
      <c r="G196" s="71">
        <v>20</v>
      </c>
      <c r="H196" s="71">
        <v>20</v>
      </c>
      <c r="I196" s="71">
        <v>20</v>
      </c>
      <c r="J196" s="71">
        <v>20</v>
      </c>
      <c r="K196" s="71">
        <v>20</v>
      </c>
    </row>
    <row r="197" spans="1:11" x14ac:dyDescent="0.3">
      <c r="A197" s="170"/>
      <c r="B197" s="171"/>
      <c r="C197" s="70" t="s">
        <v>33</v>
      </c>
      <c r="D197" s="71">
        <v>160</v>
      </c>
      <c r="E197" s="71">
        <v>160</v>
      </c>
      <c r="F197" s="71">
        <v>160</v>
      </c>
      <c r="G197" s="71">
        <v>160</v>
      </c>
      <c r="H197" s="71">
        <v>160</v>
      </c>
      <c r="I197" s="71">
        <v>160</v>
      </c>
      <c r="J197" s="71">
        <v>160</v>
      </c>
      <c r="K197" s="71">
        <v>160</v>
      </c>
    </row>
    <row r="198" spans="1:11" x14ac:dyDescent="0.3">
      <c r="A198" s="172"/>
      <c r="B198" s="173"/>
      <c r="C198" s="70" t="s">
        <v>34</v>
      </c>
      <c r="D198" s="71">
        <v>800</v>
      </c>
      <c r="E198" s="71">
        <v>800</v>
      </c>
      <c r="F198" s="71">
        <v>800</v>
      </c>
      <c r="G198" s="71">
        <v>800</v>
      </c>
      <c r="H198" s="71">
        <v>800</v>
      </c>
      <c r="I198" s="71">
        <v>800</v>
      </c>
      <c r="J198" s="71">
        <v>800</v>
      </c>
      <c r="K198" s="71">
        <v>800</v>
      </c>
    </row>
    <row r="199" spans="1:11" x14ac:dyDescent="0.3">
      <c r="A199" s="168" t="s">
        <v>459</v>
      </c>
      <c r="B199" s="169"/>
      <c r="C199" s="70" t="s">
        <v>32</v>
      </c>
      <c r="D199" s="71">
        <v>70</v>
      </c>
      <c r="E199" s="71">
        <v>70</v>
      </c>
      <c r="F199" s="71">
        <v>70</v>
      </c>
      <c r="G199" s="71">
        <v>70</v>
      </c>
      <c r="H199" s="71">
        <v>70</v>
      </c>
      <c r="I199" s="71">
        <v>70</v>
      </c>
      <c r="J199" s="71">
        <v>70</v>
      </c>
      <c r="K199" s="71">
        <v>70</v>
      </c>
    </row>
    <row r="200" spans="1:11" x14ac:dyDescent="0.3">
      <c r="A200" s="170"/>
      <c r="B200" s="171"/>
      <c r="C200" s="70" t="s">
        <v>33</v>
      </c>
      <c r="D200" s="71">
        <v>560</v>
      </c>
      <c r="E200" s="71">
        <v>560</v>
      </c>
      <c r="F200" s="71">
        <v>560</v>
      </c>
      <c r="G200" s="71">
        <v>560</v>
      </c>
      <c r="H200" s="71">
        <v>560</v>
      </c>
      <c r="I200" s="71">
        <v>560</v>
      </c>
      <c r="J200" s="71">
        <v>560</v>
      </c>
      <c r="K200" s="71">
        <v>560</v>
      </c>
    </row>
    <row r="201" spans="1:11" x14ac:dyDescent="0.3">
      <c r="A201" s="172"/>
      <c r="B201" s="173"/>
      <c r="C201" s="70" t="s">
        <v>34</v>
      </c>
      <c r="D201" s="71">
        <v>2800</v>
      </c>
      <c r="E201" s="71">
        <v>2800</v>
      </c>
      <c r="F201" s="71">
        <v>2800</v>
      </c>
      <c r="G201" s="71">
        <v>2800</v>
      </c>
      <c r="H201" s="71">
        <v>2800</v>
      </c>
      <c r="I201" s="71">
        <v>2800</v>
      </c>
      <c r="J201" s="71">
        <v>2800</v>
      </c>
      <c r="K201" s="71">
        <v>2800</v>
      </c>
    </row>
    <row r="202" spans="1:11" x14ac:dyDescent="0.3">
      <c r="A202" s="168" t="s">
        <v>460</v>
      </c>
      <c r="B202" s="169"/>
      <c r="C202" s="70" t="s">
        <v>32</v>
      </c>
      <c r="D202" s="71">
        <v>35</v>
      </c>
      <c r="E202" s="71">
        <v>35</v>
      </c>
      <c r="F202" s="71">
        <v>35</v>
      </c>
      <c r="G202" s="71">
        <v>35</v>
      </c>
      <c r="H202" s="71">
        <v>35</v>
      </c>
      <c r="I202" s="71">
        <v>35</v>
      </c>
      <c r="J202" s="71">
        <v>35</v>
      </c>
      <c r="K202" s="71">
        <v>35</v>
      </c>
    </row>
    <row r="203" spans="1:11" x14ac:dyDescent="0.3">
      <c r="A203" s="170"/>
      <c r="B203" s="171"/>
      <c r="C203" s="70" t="s">
        <v>33</v>
      </c>
      <c r="D203" s="71">
        <v>280</v>
      </c>
      <c r="E203" s="71">
        <v>280</v>
      </c>
      <c r="F203" s="71">
        <v>280</v>
      </c>
      <c r="G203" s="71">
        <v>280</v>
      </c>
      <c r="H203" s="71">
        <v>280</v>
      </c>
      <c r="I203" s="71">
        <v>280</v>
      </c>
      <c r="J203" s="71">
        <v>280</v>
      </c>
      <c r="K203" s="71">
        <v>280</v>
      </c>
    </row>
    <row r="204" spans="1:11" x14ac:dyDescent="0.3">
      <c r="A204" s="172"/>
      <c r="B204" s="173"/>
      <c r="C204" s="70" t="s">
        <v>34</v>
      </c>
      <c r="D204" s="71">
        <v>1400</v>
      </c>
      <c r="E204" s="71">
        <v>1400</v>
      </c>
      <c r="F204" s="71">
        <v>1400</v>
      </c>
      <c r="G204" s="71">
        <v>1400</v>
      </c>
      <c r="H204" s="71">
        <v>1400</v>
      </c>
      <c r="I204" s="71">
        <v>1400</v>
      </c>
      <c r="J204" s="71">
        <v>1400</v>
      </c>
      <c r="K204" s="71">
        <v>1400</v>
      </c>
    </row>
    <row r="205" spans="1:11" x14ac:dyDescent="0.3">
      <c r="A205" s="168" t="s">
        <v>461</v>
      </c>
      <c r="B205" s="169"/>
      <c r="C205" s="70" t="s">
        <v>32</v>
      </c>
      <c r="D205" s="71">
        <v>25</v>
      </c>
      <c r="E205" s="71">
        <v>25</v>
      </c>
      <c r="F205" s="71">
        <v>25</v>
      </c>
      <c r="G205" s="71">
        <v>25</v>
      </c>
      <c r="H205" s="71">
        <v>25</v>
      </c>
      <c r="I205" s="71">
        <v>25</v>
      </c>
      <c r="J205" s="71">
        <v>25</v>
      </c>
      <c r="K205" s="71">
        <v>25</v>
      </c>
    </row>
    <row r="206" spans="1:11" x14ac:dyDescent="0.3">
      <c r="A206" s="170"/>
      <c r="B206" s="171"/>
      <c r="C206" s="70" t="s">
        <v>33</v>
      </c>
      <c r="D206" s="71">
        <v>200</v>
      </c>
      <c r="E206" s="71">
        <v>200</v>
      </c>
      <c r="F206" s="71">
        <v>200</v>
      </c>
      <c r="G206" s="71">
        <v>200</v>
      </c>
      <c r="H206" s="71">
        <v>200</v>
      </c>
      <c r="I206" s="71">
        <v>200</v>
      </c>
      <c r="J206" s="71">
        <v>200</v>
      </c>
      <c r="K206" s="71">
        <v>200</v>
      </c>
    </row>
    <row r="207" spans="1:11" x14ac:dyDescent="0.3">
      <c r="A207" s="172"/>
      <c r="B207" s="173"/>
      <c r="C207" s="70" t="s">
        <v>34</v>
      </c>
      <c r="D207" s="71">
        <v>1000</v>
      </c>
      <c r="E207" s="71">
        <v>1000</v>
      </c>
      <c r="F207" s="71">
        <v>1000</v>
      </c>
      <c r="G207" s="71">
        <v>1000</v>
      </c>
      <c r="H207" s="71">
        <v>1000</v>
      </c>
      <c r="I207" s="71">
        <v>1000</v>
      </c>
      <c r="J207" s="71">
        <v>1000</v>
      </c>
      <c r="K207" s="71">
        <v>1000</v>
      </c>
    </row>
    <row r="208" spans="1:11" x14ac:dyDescent="0.3">
      <c r="A208" s="168" t="s">
        <v>462</v>
      </c>
      <c r="B208" s="169"/>
      <c r="C208" s="70" t="s">
        <v>32</v>
      </c>
      <c r="D208" s="71">
        <v>40</v>
      </c>
      <c r="E208" s="71">
        <v>40</v>
      </c>
      <c r="F208" s="71">
        <v>40</v>
      </c>
      <c r="G208" s="71">
        <v>40</v>
      </c>
      <c r="H208" s="71">
        <v>40</v>
      </c>
      <c r="I208" s="71">
        <v>40</v>
      </c>
      <c r="J208" s="71">
        <v>40</v>
      </c>
      <c r="K208" s="71">
        <v>40</v>
      </c>
    </row>
    <row r="209" spans="1:11" x14ac:dyDescent="0.3">
      <c r="A209" s="170"/>
      <c r="B209" s="171"/>
      <c r="C209" s="70" t="s">
        <v>33</v>
      </c>
      <c r="D209" s="71">
        <v>320</v>
      </c>
      <c r="E209" s="71">
        <v>320</v>
      </c>
      <c r="F209" s="71">
        <v>320</v>
      </c>
      <c r="G209" s="71">
        <v>320</v>
      </c>
      <c r="H209" s="71">
        <v>320</v>
      </c>
      <c r="I209" s="71">
        <v>320</v>
      </c>
      <c r="J209" s="71">
        <v>320</v>
      </c>
      <c r="K209" s="71">
        <v>320</v>
      </c>
    </row>
    <row r="210" spans="1:11" x14ac:dyDescent="0.3">
      <c r="A210" s="172"/>
      <c r="B210" s="173"/>
      <c r="C210" s="70" t="s">
        <v>34</v>
      </c>
      <c r="D210" s="71">
        <v>1600</v>
      </c>
      <c r="E210" s="71">
        <v>1600</v>
      </c>
      <c r="F210" s="71">
        <v>1600</v>
      </c>
      <c r="G210" s="71">
        <v>1600</v>
      </c>
      <c r="H210" s="71">
        <v>1600</v>
      </c>
      <c r="I210" s="71">
        <v>1600</v>
      </c>
      <c r="J210" s="71">
        <v>1600</v>
      </c>
      <c r="K210" s="71">
        <v>1600</v>
      </c>
    </row>
    <row r="211" spans="1:11" x14ac:dyDescent="0.3">
      <c r="A211" s="168" t="s">
        <v>463</v>
      </c>
      <c r="B211" s="169"/>
      <c r="C211" s="70" t="s">
        <v>32</v>
      </c>
      <c r="D211" s="71">
        <v>25</v>
      </c>
      <c r="E211" s="71">
        <v>25</v>
      </c>
      <c r="F211" s="71">
        <v>25</v>
      </c>
      <c r="G211" s="71">
        <v>25</v>
      </c>
      <c r="H211" s="71">
        <v>25</v>
      </c>
      <c r="I211" s="71">
        <v>25</v>
      </c>
      <c r="J211" s="71">
        <v>25</v>
      </c>
      <c r="K211" s="71">
        <v>25</v>
      </c>
    </row>
    <row r="212" spans="1:11" x14ac:dyDescent="0.3">
      <c r="A212" s="170"/>
      <c r="B212" s="171"/>
      <c r="C212" s="70" t="s">
        <v>33</v>
      </c>
      <c r="D212" s="71">
        <v>200</v>
      </c>
      <c r="E212" s="71">
        <v>200</v>
      </c>
      <c r="F212" s="71">
        <v>200</v>
      </c>
      <c r="G212" s="71">
        <v>200</v>
      </c>
      <c r="H212" s="71">
        <v>200</v>
      </c>
      <c r="I212" s="71">
        <v>200</v>
      </c>
      <c r="J212" s="71">
        <v>200</v>
      </c>
      <c r="K212" s="71">
        <v>200</v>
      </c>
    </row>
    <row r="213" spans="1:11" x14ac:dyDescent="0.3">
      <c r="A213" s="172"/>
      <c r="B213" s="173"/>
      <c r="C213" s="70" t="s">
        <v>34</v>
      </c>
      <c r="D213" s="71">
        <v>1000</v>
      </c>
      <c r="E213" s="71">
        <v>1000</v>
      </c>
      <c r="F213" s="71">
        <v>1000</v>
      </c>
      <c r="G213" s="71">
        <v>1000</v>
      </c>
      <c r="H213" s="71">
        <v>1000</v>
      </c>
      <c r="I213" s="71">
        <v>1000</v>
      </c>
      <c r="J213" s="71">
        <v>1000</v>
      </c>
      <c r="K213" s="71">
        <v>1000</v>
      </c>
    </row>
    <row r="214" spans="1:11" x14ac:dyDescent="0.3">
      <c r="A214" s="168" t="s">
        <v>464</v>
      </c>
      <c r="B214" s="169"/>
      <c r="C214" s="70" t="s">
        <v>32</v>
      </c>
      <c r="D214" s="71">
        <v>50</v>
      </c>
      <c r="E214" s="71">
        <v>50</v>
      </c>
      <c r="F214" s="71">
        <v>50</v>
      </c>
      <c r="G214" s="71">
        <v>50</v>
      </c>
      <c r="H214" s="71">
        <v>50</v>
      </c>
      <c r="I214" s="71">
        <v>50</v>
      </c>
      <c r="J214" s="71">
        <v>50</v>
      </c>
      <c r="K214" s="71">
        <v>50</v>
      </c>
    </row>
    <row r="215" spans="1:11" x14ac:dyDescent="0.3">
      <c r="A215" s="170"/>
      <c r="B215" s="171"/>
      <c r="C215" s="70" t="s">
        <v>33</v>
      </c>
      <c r="D215" s="71">
        <v>400</v>
      </c>
      <c r="E215" s="71">
        <v>400</v>
      </c>
      <c r="F215" s="71">
        <v>400</v>
      </c>
      <c r="G215" s="71">
        <v>400</v>
      </c>
      <c r="H215" s="71">
        <v>400</v>
      </c>
      <c r="I215" s="71">
        <v>400</v>
      </c>
      <c r="J215" s="71">
        <v>400</v>
      </c>
      <c r="K215" s="71">
        <v>400</v>
      </c>
    </row>
    <row r="216" spans="1:11" x14ac:dyDescent="0.3">
      <c r="A216" s="172"/>
      <c r="B216" s="173"/>
      <c r="C216" s="70" t="s">
        <v>34</v>
      </c>
      <c r="D216" s="71">
        <v>2000</v>
      </c>
      <c r="E216" s="71">
        <v>2000</v>
      </c>
      <c r="F216" s="71">
        <v>2000</v>
      </c>
      <c r="G216" s="71">
        <v>2000</v>
      </c>
      <c r="H216" s="71">
        <v>2000</v>
      </c>
      <c r="I216" s="71">
        <v>2000</v>
      </c>
      <c r="J216" s="71">
        <v>2000</v>
      </c>
      <c r="K216" s="71">
        <v>2000</v>
      </c>
    </row>
    <row r="217" spans="1:11" x14ac:dyDescent="0.3">
      <c r="A217" s="168" t="s">
        <v>465</v>
      </c>
      <c r="B217" s="169"/>
      <c r="C217" s="70" t="s">
        <v>32</v>
      </c>
      <c r="D217" s="71">
        <v>40</v>
      </c>
      <c r="E217" s="71">
        <v>40</v>
      </c>
      <c r="F217" s="71">
        <v>40</v>
      </c>
      <c r="G217" s="71">
        <v>40</v>
      </c>
      <c r="H217" s="71">
        <v>40</v>
      </c>
      <c r="I217" s="71">
        <v>40</v>
      </c>
      <c r="J217" s="71">
        <v>40</v>
      </c>
      <c r="K217" s="71">
        <v>40</v>
      </c>
    </row>
    <row r="218" spans="1:11" x14ac:dyDescent="0.3">
      <c r="A218" s="170"/>
      <c r="B218" s="171"/>
      <c r="C218" s="70" t="s">
        <v>33</v>
      </c>
      <c r="D218" s="71">
        <v>320</v>
      </c>
      <c r="E218" s="71">
        <v>320</v>
      </c>
      <c r="F218" s="71">
        <v>320</v>
      </c>
      <c r="G218" s="71">
        <v>320</v>
      </c>
      <c r="H218" s="71">
        <v>320</v>
      </c>
      <c r="I218" s="71">
        <v>320</v>
      </c>
      <c r="J218" s="71">
        <v>320</v>
      </c>
      <c r="K218" s="71">
        <v>320</v>
      </c>
    </row>
    <row r="219" spans="1:11" x14ac:dyDescent="0.3">
      <c r="A219" s="172"/>
      <c r="B219" s="173"/>
      <c r="C219" s="70" t="s">
        <v>34</v>
      </c>
      <c r="D219" s="71">
        <v>1600</v>
      </c>
      <c r="E219" s="71">
        <v>1600</v>
      </c>
      <c r="F219" s="71">
        <v>1600</v>
      </c>
      <c r="G219" s="71">
        <v>1600</v>
      </c>
      <c r="H219" s="71">
        <v>1600</v>
      </c>
      <c r="I219" s="71">
        <v>1600</v>
      </c>
      <c r="J219" s="71">
        <v>1600</v>
      </c>
      <c r="K219" s="71">
        <v>1600</v>
      </c>
    </row>
    <row r="220" spans="1:11" x14ac:dyDescent="0.3">
      <c r="A220" s="168" t="s">
        <v>466</v>
      </c>
      <c r="B220" s="169"/>
      <c r="C220" s="70" t="s">
        <v>32</v>
      </c>
      <c r="D220" s="71">
        <v>50</v>
      </c>
      <c r="E220" s="71">
        <v>50</v>
      </c>
      <c r="F220" s="71">
        <v>50</v>
      </c>
      <c r="G220" s="71">
        <v>50</v>
      </c>
      <c r="H220" s="71">
        <v>50</v>
      </c>
      <c r="I220" s="71">
        <v>50</v>
      </c>
      <c r="J220" s="71">
        <v>50</v>
      </c>
      <c r="K220" s="71">
        <v>50</v>
      </c>
    </row>
    <row r="221" spans="1:11" x14ac:dyDescent="0.3">
      <c r="A221" s="170"/>
      <c r="B221" s="171"/>
      <c r="C221" s="70" t="s">
        <v>33</v>
      </c>
      <c r="D221" s="71">
        <v>400</v>
      </c>
      <c r="E221" s="71">
        <v>400</v>
      </c>
      <c r="F221" s="71">
        <v>400</v>
      </c>
      <c r="G221" s="71">
        <v>400</v>
      </c>
      <c r="H221" s="71">
        <v>400</v>
      </c>
      <c r="I221" s="71">
        <v>400</v>
      </c>
      <c r="J221" s="71">
        <v>400</v>
      </c>
      <c r="K221" s="71">
        <v>400</v>
      </c>
    </row>
    <row r="222" spans="1:11" x14ac:dyDescent="0.3">
      <c r="A222" s="172"/>
      <c r="B222" s="173"/>
      <c r="C222" s="70" t="s">
        <v>34</v>
      </c>
      <c r="D222" s="71">
        <v>2000</v>
      </c>
      <c r="E222" s="71">
        <v>2000</v>
      </c>
      <c r="F222" s="71">
        <v>2000</v>
      </c>
      <c r="G222" s="71">
        <v>2000</v>
      </c>
      <c r="H222" s="71">
        <v>2000</v>
      </c>
      <c r="I222" s="71">
        <v>2000</v>
      </c>
      <c r="J222" s="71">
        <v>2000</v>
      </c>
      <c r="K222" s="71">
        <v>2000</v>
      </c>
    </row>
    <row r="223" spans="1:11" x14ac:dyDescent="0.3">
      <c r="A223" s="168" t="s">
        <v>467</v>
      </c>
      <c r="B223" s="169"/>
      <c r="C223" s="70" t="s">
        <v>32</v>
      </c>
      <c r="D223" s="71">
        <v>20</v>
      </c>
      <c r="E223" s="71">
        <v>20</v>
      </c>
      <c r="F223" s="71">
        <v>20</v>
      </c>
      <c r="G223" s="71">
        <v>20</v>
      </c>
      <c r="H223" s="71">
        <v>20</v>
      </c>
      <c r="I223" s="71">
        <v>20</v>
      </c>
      <c r="J223" s="71">
        <v>20</v>
      </c>
      <c r="K223" s="71">
        <v>20</v>
      </c>
    </row>
    <row r="224" spans="1:11" x14ac:dyDescent="0.3">
      <c r="A224" s="170"/>
      <c r="B224" s="171"/>
      <c r="C224" s="70" t="s">
        <v>33</v>
      </c>
      <c r="D224" s="71">
        <v>160</v>
      </c>
      <c r="E224" s="71">
        <v>160</v>
      </c>
      <c r="F224" s="71">
        <v>160</v>
      </c>
      <c r="G224" s="71">
        <v>160</v>
      </c>
      <c r="H224" s="71">
        <v>160</v>
      </c>
      <c r="I224" s="71">
        <v>160</v>
      </c>
      <c r="J224" s="71">
        <v>160</v>
      </c>
      <c r="K224" s="71">
        <v>160</v>
      </c>
    </row>
    <row r="225" spans="1:11" x14ac:dyDescent="0.3">
      <c r="A225" s="172"/>
      <c r="B225" s="173"/>
      <c r="C225" s="70" t="s">
        <v>34</v>
      </c>
      <c r="D225" s="71">
        <v>800</v>
      </c>
      <c r="E225" s="71">
        <v>800</v>
      </c>
      <c r="F225" s="71">
        <v>800</v>
      </c>
      <c r="G225" s="71">
        <v>800</v>
      </c>
      <c r="H225" s="71">
        <v>800</v>
      </c>
      <c r="I225" s="71">
        <v>800</v>
      </c>
      <c r="J225" s="71">
        <v>800</v>
      </c>
      <c r="K225" s="71">
        <v>800</v>
      </c>
    </row>
    <row r="226" spans="1:11" x14ac:dyDescent="0.3">
      <c r="A226" s="168" t="s">
        <v>468</v>
      </c>
      <c r="B226" s="169"/>
      <c r="C226" s="70" t="s">
        <v>32</v>
      </c>
      <c r="D226" s="71">
        <v>20</v>
      </c>
      <c r="E226" s="71">
        <v>20</v>
      </c>
      <c r="F226" s="71">
        <v>20</v>
      </c>
      <c r="G226" s="71">
        <v>20</v>
      </c>
      <c r="H226" s="71">
        <v>20</v>
      </c>
      <c r="I226" s="71">
        <v>20</v>
      </c>
      <c r="J226" s="71">
        <v>20</v>
      </c>
      <c r="K226" s="71">
        <v>20</v>
      </c>
    </row>
    <row r="227" spans="1:11" x14ac:dyDescent="0.3">
      <c r="A227" s="170"/>
      <c r="B227" s="171"/>
      <c r="C227" s="70" t="s">
        <v>33</v>
      </c>
      <c r="D227" s="71">
        <v>160</v>
      </c>
      <c r="E227" s="71">
        <v>160</v>
      </c>
      <c r="F227" s="71">
        <v>160</v>
      </c>
      <c r="G227" s="71">
        <v>160</v>
      </c>
      <c r="H227" s="71">
        <v>160</v>
      </c>
      <c r="I227" s="71">
        <v>160</v>
      </c>
      <c r="J227" s="71">
        <v>160</v>
      </c>
      <c r="K227" s="71">
        <v>160</v>
      </c>
    </row>
    <row r="228" spans="1:11" x14ac:dyDescent="0.3">
      <c r="A228" s="172"/>
      <c r="B228" s="173"/>
      <c r="C228" s="70" t="s">
        <v>34</v>
      </c>
      <c r="D228" s="71">
        <v>800</v>
      </c>
      <c r="E228" s="71">
        <v>800</v>
      </c>
      <c r="F228" s="71">
        <v>800</v>
      </c>
      <c r="G228" s="71">
        <v>800</v>
      </c>
      <c r="H228" s="71">
        <v>800</v>
      </c>
      <c r="I228" s="71">
        <v>800</v>
      </c>
      <c r="J228" s="71">
        <v>800</v>
      </c>
      <c r="K228" s="71">
        <v>800</v>
      </c>
    </row>
    <row r="229" spans="1:11" x14ac:dyDescent="0.3">
      <c r="A229" s="168" t="s">
        <v>469</v>
      </c>
      <c r="B229" s="169"/>
      <c r="C229" s="70" t="s">
        <v>32</v>
      </c>
      <c r="D229" s="71">
        <v>20</v>
      </c>
      <c r="E229" s="71">
        <v>20</v>
      </c>
      <c r="F229" s="71">
        <v>20</v>
      </c>
      <c r="G229" s="71">
        <v>20</v>
      </c>
      <c r="H229" s="71">
        <v>20</v>
      </c>
      <c r="I229" s="71">
        <v>20</v>
      </c>
      <c r="J229" s="71">
        <v>20</v>
      </c>
      <c r="K229" s="71">
        <v>20</v>
      </c>
    </row>
    <row r="230" spans="1:11" x14ac:dyDescent="0.3">
      <c r="A230" s="170"/>
      <c r="B230" s="171"/>
      <c r="C230" s="70" t="s">
        <v>33</v>
      </c>
      <c r="D230" s="71">
        <v>160</v>
      </c>
      <c r="E230" s="71">
        <v>160</v>
      </c>
      <c r="F230" s="71">
        <v>160</v>
      </c>
      <c r="G230" s="71">
        <v>160</v>
      </c>
      <c r="H230" s="71">
        <v>160</v>
      </c>
      <c r="I230" s="71">
        <v>160</v>
      </c>
      <c r="J230" s="71">
        <v>160</v>
      </c>
      <c r="K230" s="71">
        <v>160</v>
      </c>
    </row>
    <row r="231" spans="1:11" x14ac:dyDescent="0.3">
      <c r="A231" s="172"/>
      <c r="B231" s="173"/>
      <c r="C231" s="70" t="s">
        <v>34</v>
      </c>
      <c r="D231" s="71">
        <v>800</v>
      </c>
      <c r="E231" s="71">
        <v>800</v>
      </c>
      <c r="F231" s="71">
        <v>800</v>
      </c>
      <c r="G231" s="71">
        <v>800</v>
      </c>
      <c r="H231" s="71">
        <v>800</v>
      </c>
      <c r="I231" s="71">
        <v>800</v>
      </c>
      <c r="J231" s="71">
        <v>800</v>
      </c>
      <c r="K231" s="71">
        <v>800</v>
      </c>
    </row>
    <row r="232" spans="1:11" x14ac:dyDescent="0.3">
      <c r="A232" s="168" t="s">
        <v>470</v>
      </c>
      <c r="B232" s="169"/>
      <c r="C232" s="70" t="s">
        <v>32</v>
      </c>
      <c r="D232" s="71">
        <v>20</v>
      </c>
      <c r="E232" s="71">
        <v>20</v>
      </c>
      <c r="F232" s="71">
        <v>20</v>
      </c>
      <c r="G232" s="71">
        <v>20</v>
      </c>
      <c r="H232" s="71">
        <v>20</v>
      </c>
      <c r="I232" s="71">
        <v>20</v>
      </c>
      <c r="J232" s="71">
        <v>20</v>
      </c>
      <c r="K232" s="71">
        <v>20</v>
      </c>
    </row>
    <row r="233" spans="1:11" x14ac:dyDescent="0.3">
      <c r="A233" s="170"/>
      <c r="B233" s="171"/>
      <c r="C233" s="70" t="s">
        <v>33</v>
      </c>
      <c r="D233" s="71">
        <v>160</v>
      </c>
      <c r="E233" s="71">
        <v>160</v>
      </c>
      <c r="F233" s="71">
        <v>160</v>
      </c>
      <c r="G233" s="71">
        <v>160</v>
      </c>
      <c r="H233" s="71">
        <v>160</v>
      </c>
      <c r="I233" s="71">
        <v>160</v>
      </c>
      <c r="J233" s="71">
        <v>160</v>
      </c>
      <c r="K233" s="71">
        <v>160</v>
      </c>
    </row>
    <row r="234" spans="1:11" x14ac:dyDescent="0.3">
      <c r="A234" s="172"/>
      <c r="B234" s="173"/>
      <c r="C234" s="70" t="s">
        <v>34</v>
      </c>
      <c r="D234" s="71">
        <v>800</v>
      </c>
      <c r="E234" s="71">
        <v>800</v>
      </c>
      <c r="F234" s="71">
        <v>800</v>
      </c>
      <c r="G234" s="71">
        <v>800</v>
      </c>
      <c r="H234" s="71">
        <v>800</v>
      </c>
      <c r="I234" s="71">
        <v>800</v>
      </c>
      <c r="J234" s="71">
        <v>800</v>
      </c>
      <c r="K234" s="71">
        <v>800</v>
      </c>
    </row>
    <row r="235" spans="1:11" x14ac:dyDescent="0.3">
      <c r="A235" s="168" t="s">
        <v>471</v>
      </c>
      <c r="B235" s="169"/>
      <c r="C235" s="70" t="s">
        <v>32</v>
      </c>
      <c r="D235" s="71">
        <v>20</v>
      </c>
      <c r="E235" s="71">
        <v>20</v>
      </c>
      <c r="F235" s="71">
        <v>20</v>
      </c>
      <c r="G235" s="71">
        <v>20</v>
      </c>
      <c r="H235" s="71">
        <v>20</v>
      </c>
      <c r="I235" s="71">
        <v>20</v>
      </c>
      <c r="J235" s="71">
        <v>20</v>
      </c>
      <c r="K235" s="71">
        <v>20</v>
      </c>
    </row>
    <row r="236" spans="1:11" x14ac:dyDescent="0.3">
      <c r="A236" s="170"/>
      <c r="B236" s="171"/>
      <c r="C236" s="70" t="s">
        <v>33</v>
      </c>
      <c r="D236" s="71">
        <v>160</v>
      </c>
      <c r="E236" s="71">
        <v>160</v>
      </c>
      <c r="F236" s="71">
        <v>160</v>
      </c>
      <c r="G236" s="71">
        <v>160</v>
      </c>
      <c r="H236" s="71">
        <v>160</v>
      </c>
      <c r="I236" s="71">
        <v>160</v>
      </c>
      <c r="J236" s="71">
        <v>160</v>
      </c>
      <c r="K236" s="71">
        <v>160</v>
      </c>
    </row>
    <row r="237" spans="1:11" x14ac:dyDescent="0.3">
      <c r="A237" s="172"/>
      <c r="B237" s="173"/>
      <c r="C237" s="70" t="s">
        <v>34</v>
      </c>
      <c r="D237" s="71">
        <v>800</v>
      </c>
      <c r="E237" s="71">
        <v>800</v>
      </c>
      <c r="F237" s="71">
        <v>800</v>
      </c>
      <c r="G237" s="71">
        <v>800</v>
      </c>
      <c r="H237" s="71">
        <v>800</v>
      </c>
      <c r="I237" s="71">
        <v>800</v>
      </c>
      <c r="J237" s="71">
        <v>800</v>
      </c>
      <c r="K237" s="71">
        <v>800</v>
      </c>
    </row>
    <row r="238" spans="1:11" x14ac:dyDescent="0.3">
      <c r="A238" s="168" t="s">
        <v>472</v>
      </c>
      <c r="B238" s="169"/>
      <c r="C238" s="70" t="s">
        <v>32</v>
      </c>
      <c r="D238" s="71">
        <v>20</v>
      </c>
      <c r="E238" s="71">
        <v>20</v>
      </c>
      <c r="F238" s="71">
        <v>20</v>
      </c>
      <c r="G238" s="71">
        <v>20</v>
      </c>
      <c r="H238" s="71">
        <v>20</v>
      </c>
      <c r="I238" s="71">
        <v>20</v>
      </c>
      <c r="J238" s="71">
        <v>20</v>
      </c>
      <c r="K238" s="71">
        <v>20</v>
      </c>
    </row>
    <row r="239" spans="1:11" x14ac:dyDescent="0.3">
      <c r="A239" s="170"/>
      <c r="B239" s="171"/>
      <c r="C239" s="70" t="s">
        <v>33</v>
      </c>
      <c r="D239" s="71">
        <v>160</v>
      </c>
      <c r="E239" s="71">
        <v>160</v>
      </c>
      <c r="F239" s="71">
        <v>160</v>
      </c>
      <c r="G239" s="71">
        <v>160</v>
      </c>
      <c r="H239" s="71">
        <v>160</v>
      </c>
      <c r="I239" s="71">
        <v>160</v>
      </c>
      <c r="J239" s="71">
        <v>160</v>
      </c>
      <c r="K239" s="71">
        <v>160</v>
      </c>
    </row>
    <row r="240" spans="1:11" x14ac:dyDescent="0.3">
      <c r="A240" s="172"/>
      <c r="B240" s="173"/>
      <c r="C240" s="70" t="s">
        <v>34</v>
      </c>
      <c r="D240" s="71">
        <v>800</v>
      </c>
      <c r="E240" s="71">
        <v>800</v>
      </c>
      <c r="F240" s="71">
        <v>800</v>
      </c>
      <c r="G240" s="71">
        <v>800</v>
      </c>
      <c r="H240" s="71">
        <v>800</v>
      </c>
      <c r="I240" s="71">
        <v>800</v>
      </c>
      <c r="J240" s="71">
        <v>800</v>
      </c>
      <c r="K240" s="71">
        <v>800</v>
      </c>
    </row>
    <row r="241" spans="1:11" x14ac:dyDescent="0.3">
      <c r="A241" s="168" t="s">
        <v>473</v>
      </c>
      <c r="B241" s="169"/>
      <c r="C241" s="70" t="s">
        <v>32</v>
      </c>
      <c r="D241" s="71">
        <v>20</v>
      </c>
      <c r="E241" s="71">
        <v>20</v>
      </c>
      <c r="F241" s="71">
        <v>20</v>
      </c>
      <c r="G241" s="71">
        <v>20</v>
      </c>
      <c r="H241" s="71">
        <v>20</v>
      </c>
      <c r="I241" s="71">
        <v>20</v>
      </c>
      <c r="J241" s="71">
        <v>20</v>
      </c>
      <c r="K241" s="71">
        <v>20</v>
      </c>
    </row>
    <row r="242" spans="1:11" x14ac:dyDescent="0.3">
      <c r="A242" s="170"/>
      <c r="B242" s="171"/>
      <c r="C242" s="70" t="s">
        <v>33</v>
      </c>
      <c r="D242" s="71">
        <v>160</v>
      </c>
      <c r="E242" s="71">
        <v>160</v>
      </c>
      <c r="F242" s="71">
        <v>160</v>
      </c>
      <c r="G242" s="71">
        <v>160</v>
      </c>
      <c r="H242" s="71">
        <v>160</v>
      </c>
      <c r="I242" s="71">
        <v>160</v>
      </c>
      <c r="J242" s="71">
        <v>160</v>
      </c>
      <c r="K242" s="71">
        <v>160</v>
      </c>
    </row>
    <row r="243" spans="1:11" x14ac:dyDescent="0.3">
      <c r="A243" s="172"/>
      <c r="B243" s="173"/>
      <c r="C243" s="70" t="s">
        <v>34</v>
      </c>
      <c r="D243" s="71">
        <v>800</v>
      </c>
      <c r="E243" s="71">
        <v>800</v>
      </c>
      <c r="F243" s="71">
        <v>800</v>
      </c>
      <c r="G243" s="71">
        <v>800</v>
      </c>
      <c r="H243" s="71">
        <v>800</v>
      </c>
      <c r="I243" s="71">
        <v>800</v>
      </c>
      <c r="J243" s="71">
        <v>800</v>
      </c>
      <c r="K243" s="71">
        <v>800</v>
      </c>
    </row>
    <row r="244" spans="1:11" x14ac:dyDescent="0.3">
      <c r="A244" s="168" t="s">
        <v>474</v>
      </c>
      <c r="B244" s="169"/>
      <c r="C244" s="70" t="s">
        <v>32</v>
      </c>
      <c r="D244" s="71">
        <v>20</v>
      </c>
      <c r="E244" s="71">
        <v>20</v>
      </c>
      <c r="F244" s="71">
        <v>20</v>
      </c>
      <c r="G244" s="71">
        <v>20</v>
      </c>
      <c r="H244" s="71">
        <v>20</v>
      </c>
      <c r="I244" s="71">
        <v>20</v>
      </c>
      <c r="J244" s="71">
        <v>20</v>
      </c>
      <c r="K244" s="71">
        <v>20</v>
      </c>
    </row>
    <row r="245" spans="1:11" x14ac:dyDescent="0.3">
      <c r="A245" s="170"/>
      <c r="B245" s="171"/>
      <c r="C245" s="70" t="s">
        <v>33</v>
      </c>
      <c r="D245" s="71">
        <v>160</v>
      </c>
      <c r="E245" s="71">
        <v>160</v>
      </c>
      <c r="F245" s="71">
        <v>160</v>
      </c>
      <c r="G245" s="71">
        <v>160</v>
      </c>
      <c r="H245" s="71">
        <v>160</v>
      </c>
      <c r="I245" s="71">
        <v>160</v>
      </c>
      <c r="J245" s="71">
        <v>160</v>
      </c>
      <c r="K245" s="71">
        <v>160</v>
      </c>
    </row>
    <row r="246" spans="1:11" x14ac:dyDescent="0.3">
      <c r="A246" s="172"/>
      <c r="B246" s="173"/>
      <c r="C246" s="70" t="s">
        <v>34</v>
      </c>
      <c r="D246" s="71">
        <v>800</v>
      </c>
      <c r="E246" s="71">
        <v>800</v>
      </c>
      <c r="F246" s="71">
        <v>800</v>
      </c>
      <c r="G246" s="71">
        <v>800</v>
      </c>
      <c r="H246" s="71">
        <v>800</v>
      </c>
      <c r="I246" s="71">
        <v>800</v>
      </c>
      <c r="J246" s="71">
        <v>800</v>
      </c>
      <c r="K246" s="71">
        <v>800</v>
      </c>
    </row>
    <row r="247" spans="1:11" x14ac:dyDescent="0.3">
      <c r="A247" s="168" t="s">
        <v>475</v>
      </c>
      <c r="B247" s="169"/>
      <c r="C247" s="70" t="s">
        <v>32</v>
      </c>
      <c r="D247" s="71">
        <v>20</v>
      </c>
      <c r="E247" s="71">
        <v>20</v>
      </c>
      <c r="F247" s="71">
        <v>20</v>
      </c>
      <c r="G247" s="71">
        <v>20</v>
      </c>
      <c r="H247" s="71">
        <v>20</v>
      </c>
      <c r="I247" s="71">
        <v>20</v>
      </c>
      <c r="J247" s="71">
        <v>20</v>
      </c>
      <c r="K247" s="71">
        <v>20</v>
      </c>
    </row>
    <row r="248" spans="1:11" x14ac:dyDescent="0.3">
      <c r="A248" s="170"/>
      <c r="B248" s="171"/>
      <c r="C248" s="70" t="s">
        <v>33</v>
      </c>
      <c r="D248" s="71">
        <v>160</v>
      </c>
      <c r="E248" s="71">
        <v>160</v>
      </c>
      <c r="F248" s="71">
        <v>160</v>
      </c>
      <c r="G248" s="71">
        <v>160</v>
      </c>
      <c r="H248" s="71">
        <v>160</v>
      </c>
      <c r="I248" s="71">
        <v>160</v>
      </c>
      <c r="J248" s="71">
        <v>160</v>
      </c>
      <c r="K248" s="71">
        <v>160</v>
      </c>
    </row>
    <row r="249" spans="1:11" x14ac:dyDescent="0.3">
      <c r="A249" s="172"/>
      <c r="B249" s="173"/>
      <c r="C249" s="70" t="s">
        <v>34</v>
      </c>
      <c r="D249" s="71">
        <v>800</v>
      </c>
      <c r="E249" s="71">
        <v>800</v>
      </c>
      <c r="F249" s="71">
        <v>800</v>
      </c>
      <c r="G249" s="71">
        <v>800</v>
      </c>
      <c r="H249" s="71">
        <v>800</v>
      </c>
      <c r="I249" s="71">
        <v>800</v>
      </c>
      <c r="J249" s="71">
        <v>800</v>
      </c>
      <c r="K249" s="71">
        <v>800</v>
      </c>
    </row>
    <row r="250" spans="1:11" x14ac:dyDescent="0.3">
      <c r="A250" s="168" t="s">
        <v>476</v>
      </c>
      <c r="B250" s="169"/>
      <c r="C250" s="70" t="s">
        <v>32</v>
      </c>
      <c r="D250" s="71">
        <v>20</v>
      </c>
      <c r="E250" s="71">
        <v>20</v>
      </c>
      <c r="F250" s="71">
        <v>20</v>
      </c>
      <c r="G250" s="71">
        <v>20</v>
      </c>
      <c r="H250" s="71">
        <v>20</v>
      </c>
      <c r="I250" s="71">
        <v>20</v>
      </c>
      <c r="J250" s="71">
        <v>20</v>
      </c>
      <c r="K250" s="71">
        <v>20</v>
      </c>
    </row>
    <row r="251" spans="1:11" x14ac:dyDescent="0.3">
      <c r="A251" s="170"/>
      <c r="B251" s="171"/>
      <c r="C251" s="70" t="s">
        <v>33</v>
      </c>
      <c r="D251" s="71">
        <v>160</v>
      </c>
      <c r="E251" s="71">
        <v>160</v>
      </c>
      <c r="F251" s="71">
        <v>160</v>
      </c>
      <c r="G251" s="71">
        <v>160</v>
      </c>
      <c r="H251" s="71">
        <v>160</v>
      </c>
      <c r="I251" s="71">
        <v>160</v>
      </c>
      <c r="J251" s="71">
        <v>160</v>
      </c>
      <c r="K251" s="71">
        <v>160</v>
      </c>
    </row>
    <row r="252" spans="1:11" x14ac:dyDescent="0.3">
      <c r="A252" s="172"/>
      <c r="B252" s="173"/>
      <c r="C252" s="70" t="s">
        <v>34</v>
      </c>
      <c r="D252" s="71">
        <v>800</v>
      </c>
      <c r="E252" s="71">
        <v>800</v>
      </c>
      <c r="F252" s="71">
        <v>800</v>
      </c>
      <c r="G252" s="71">
        <v>800</v>
      </c>
      <c r="H252" s="71">
        <v>800</v>
      </c>
      <c r="I252" s="71">
        <v>800</v>
      </c>
      <c r="J252" s="71">
        <v>800</v>
      </c>
      <c r="K252" s="71">
        <v>800</v>
      </c>
    </row>
    <row r="253" spans="1:11" x14ac:dyDescent="0.3">
      <c r="A253" s="168" t="s">
        <v>477</v>
      </c>
      <c r="B253" s="169"/>
      <c r="C253" s="70" t="s">
        <v>32</v>
      </c>
      <c r="D253" s="71">
        <v>44</v>
      </c>
      <c r="E253" s="71">
        <v>44</v>
      </c>
      <c r="F253" s="71">
        <v>44</v>
      </c>
      <c r="G253" s="71">
        <v>44</v>
      </c>
      <c r="H253" s="71">
        <v>44</v>
      </c>
      <c r="I253" s="71">
        <v>44</v>
      </c>
      <c r="J253" s="71">
        <v>44</v>
      </c>
      <c r="K253" s="71">
        <v>44</v>
      </c>
    </row>
    <row r="254" spans="1:11" x14ac:dyDescent="0.3">
      <c r="A254" s="170"/>
      <c r="B254" s="171"/>
      <c r="C254" s="70" t="s">
        <v>33</v>
      </c>
      <c r="D254" s="71">
        <v>352</v>
      </c>
      <c r="E254" s="71">
        <v>352</v>
      </c>
      <c r="F254" s="71">
        <v>352</v>
      </c>
      <c r="G254" s="71">
        <v>352</v>
      </c>
      <c r="H254" s="71">
        <v>352</v>
      </c>
      <c r="I254" s="71">
        <v>352</v>
      </c>
      <c r="J254" s="71">
        <v>352</v>
      </c>
      <c r="K254" s="71">
        <v>352</v>
      </c>
    </row>
    <row r="255" spans="1:11" x14ac:dyDescent="0.3">
      <c r="A255" s="172"/>
      <c r="B255" s="173"/>
      <c r="C255" s="70" t="s">
        <v>34</v>
      </c>
      <c r="D255" s="71">
        <v>1760</v>
      </c>
      <c r="E255" s="71">
        <v>1760</v>
      </c>
      <c r="F255" s="71">
        <v>1760</v>
      </c>
      <c r="G255" s="71">
        <v>1760</v>
      </c>
      <c r="H255" s="71">
        <v>1760</v>
      </c>
      <c r="I255" s="71">
        <v>1760</v>
      </c>
      <c r="J255" s="71">
        <v>1760</v>
      </c>
      <c r="K255" s="71">
        <v>1760</v>
      </c>
    </row>
    <row r="256" spans="1:11" ht="15" customHeight="1" x14ac:dyDescent="0.3">
      <c r="A256" s="146"/>
      <c r="B256" s="147"/>
      <c r="C256" s="147"/>
      <c r="D256" s="147"/>
      <c r="E256" s="147"/>
      <c r="F256" s="147"/>
      <c r="G256" s="147"/>
      <c r="H256" s="147"/>
      <c r="I256" s="147"/>
      <c r="J256" s="147"/>
      <c r="K256" s="148"/>
    </row>
    <row r="257" spans="1:12" ht="19.5" customHeight="1" x14ac:dyDescent="0.3">
      <c r="A257" s="149" t="s">
        <v>0</v>
      </c>
      <c r="B257" s="150"/>
      <c r="C257" s="151"/>
      <c r="D257" s="152" t="str">
        <f>References!B46</f>
        <v>Setterlin Building Co.</v>
      </c>
      <c r="E257" s="119"/>
      <c r="F257" s="119"/>
      <c r="G257" s="119"/>
      <c r="H257" s="119"/>
      <c r="I257" s="119"/>
      <c r="J257" s="119"/>
      <c r="K257" s="120"/>
    </row>
    <row r="258" spans="1:12" ht="75" customHeight="1" x14ac:dyDescent="0.3">
      <c r="A258" s="153" t="s">
        <v>29</v>
      </c>
      <c r="B258" s="154"/>
      <c r="C258" s="155"/>
      <c r="D258" s="19" t="s">
        <v>146</v>
      </c>
      <c r="E258" s="19" t="s">
        <v>147</v>
      </c>
      <c r="F258" s="19" t="s">
        <v>148</v>
      </c>
      <c r="G258" s="19" t="s">
        <v>149</v>
      </c>
      <c r="H258" s="19" t="s">
        <v>150</v>
      </c>
      <c r="I258" s="19" t="s">
        <v>151</v>
      </c>
      <c r="J258" s="19" t="s">
        <v>152</v>
      </c>
      <c r="K258" s="20" t="s">
        <v>153</v>
      </c>
      <c r="L258" s="2"/>
    </row>
    <row r="259" spans="1:12" s="4" customFormat="1" ht="15" customHeight="1" x14ac:dyDescent="0.25">
      <c r="A259" s="156" t="s">
        <v>30</v>
      </c>
      <c r="B259" s="157"/>
      <c r="C259" s="158"/>
      <c r="D259" s="159" t="s">
        <v>31</v>
      </c>
      <c r="E259" s="160"/>
      <c r="F259" s="160"/>
      <c r="G259" s="160"/>
      <c r="H259" s="160"/>
      <c r="I259" s="160"/>
      <c r="J259" s="160"/>
      <c r="K259" s="161"/>
      <c r="L259" s="3"/>
    </row>
    <row r="260" spans="1:12" ht="15" customHeight="1" x14ac:dyDescent="0.3">
      <c r="A260" s="162" t="s">
        <v>509</v>
      </c>
      <c r="B260" s="163"/>
      <c r="C260" s="29" t="s">
        <v>32</v>
      </c>
      <c r="D260" s="88"/>
      <c r="E260" s="88"/>
      <c r="F260" s="88"/>
      <c r="G260" s="88"/>
      <c r="H260" s="88"/>
      <c r="I260" s="88"/>
      <c r="J260" s="88"/>
      <c r="K260" s="88"/>
    </row>
    <row r="261" spans="1:12" ht="15" customHeight="1" x14ac:dyDescent="0.3">
      <c r="A261" s="164"/>
      <c r="B261" s="165"/>
      <c r="C261" s="29" t="s">
        <v>33</v>
      </c>
      <c r="D261" s="88"/>
      <c r="E261" s="88"/>
      <c r="F261" s="88"/>
      <c r="G261" s="88"/>
      <c r="H261" s="88"/>
      <c r="I261" s="88"/>
      <c r="J261" s="88"/>
      <c r="K261" s="88"/>
    </row>
    <row r="262" spans="1:12" ht="15" customHeight="1" x14ac:dyDescent="0.3">
      <c r="A262" s="166"/>
      <c r="B262" s="167"/>
      <c r="C262" s="29" t="s">
        <v>34</v>
      </c>
      <c r="D262" s="88"/>
      <c r="E262" s="88"/>
      <c r="F262" s="88"/>
      <c r="G262" s="88"/>
      <c r="H262" s="88"/>
      <c r="I262" s="88"/>
      <c r="J262" s="88"/>
      <c r="K262" s="88"/>
    </row>
    <row r="263" spans="1:12" ht="15" customHeight="1" x14ac:dyDescent="0.3">
      <c r="A263" s="146"/>
      <c r="B263" s="147"/>
      <c r="C263" s="147"/>
      <c r="D263" s="147"/>
      <c r="E263" s="147"/>
      <c r="F263" s="147"/>
      <c r="G263" s="147"/>
      <c r="H263" s="147"/>
      <c r="I263" s="147"/>
      <c r="J263" s="147"/>
      <c r="K263" s="148"/>
    </row>
    <row r="264" spans="1:12" ht="19.5" customHeight="1" x14ac:dyDescent="0.3">
      <c r="A264" s="149" t="s">
        <v>0</v>
      </c>
      <c r="B264" s="150"/>
      <c r="C264" s="151"/>
      <c r="D264" s="152" t="str">
        <f>References!B53</f>
        <v>Weigandt Development, LTD.</v>
      </c>
      <c r="E264" s="119"/>
      <c r="F264" s="119"/>
      <c r="G264" s="119"/>
      <c r="H264" s="119"/>
      <c r="I264" s="119"/>
      <c r="J264" s="119"/>
      <c r="K264" s="120"/>
    </row>
    <row r="265" spans="1:12" ht="75" customHeight="1" x14ac:dyDescent="0.3">
      <c r="A265" s="153" t="s">
        <v>29</v>
      </c>
      <c r="B265" s="154"/>
      <c r="C265" s="155"/>
      <c r="D265" s="19" t="s">
        <v>146</v>
      </c>
      <c r="E265" s="19" t="s">
        <v>147</v>
      </c>
      <c r="F265" s="19" t="s">
        <v>148</v>
      </c>
      <c r="G265" s="19" t="s">
        <v>149</v>
      </c>
      <c r="H265" s="19" t="s">
        <v>150</v>
      </c>
      <c r="I265" s="19" t="s">
        <v>151</v>
      </c>
      <c r="J265" s="19" t="s">
        <v>152</v>
      </c>
      <c r="K265" s="20" t="s">
        <v>153</v>
      </c>
      <c r="L265" s="2"/>
    </row>
    <row r="266" spans="1:12" s="4" customFormat="1" ht="15" customHeight="1" x14ac:dyDescent="0.25">
      <c r="A266" s="156" t="s">
        <v>30</v>
      </c>
      <c r="B266" s="157"/>
      <c r="C266" s="158"/>
      <c r="D266" s="159" t="s">
        <v>31</v>
      </c>
      <c r="E266" s="160"/>
      <c r="F266" s="160"/>
      <c r="G266" s="160"/>
      <c r="H266" s="160"/>
      <c r="I266" s="160"/>
      <c r="J266" s="160"/>
      <c r="K266" s="161"/>
      <c r="L266" s="3"/>
    </row>
    <row r="267" spans="1:12" ht="15" customHeight="1" x14ac:dyDescent="0.3">
      <c r="A267" s="145" t="s">
        <v>548</v>
      </c>
      <c r="B267" s="145"/>
      <c r="C267" s="98" t="s">
        <v>32</v>
      </c>
      <c r="D267" s="102">
        <v>44</v>
      </c>
      <c r="E267" s="102">
        <v>44</v>
      </c>
      <c r="F267" s="102">
        <v>44</v>
      </c>
      <c r="G267" s="102">
        <v>44</v>
      </c>
      <c r="H267" s="102">
        <v>44</v>
      </c>
      <c r="I267" s="102">
        <v>44</v>
      </c>
      <c r="J267" s="102">
        <v>44</v>
      </c>
      <c r="K267" s="102">
        <v>44</v>
      </c>
    </row>
    <row r="268" spans="1:12" ht="15" customHeight="1" x14ac:dyDescent="0.3">
      <c r="A268" s="145"/>
      <c r="B268" s="145"/>
      <c r="C268" s="98" t="s">
        <v>33</v>
      </c>
      <c r="D268" s="102">
        <v>350</v>
      </c>
      <c r="E268" s="102">
        <v>350</v>
      </c>
      <c r="F268" s="102">
        <v>350</v>
      </c>
      <c r="G268" s="102">
        <v>350</v>
      </c>
      <c r="H268" s="102">
        <v>350</v>
      </c>
      <c r="I268" s="102">
        <v>350</v>
      </c>
      <c r="J268" s="102">
        <v>350</v>
      </c>
      <c r="K268" s="102">
        <v>350</v>
      </c>
    </row>
    <row r="269" spans="1:12" ht="15" customHeight="1" x14ac:dyDescent="0.3">
      <c r="A269" s="145"/>
      <c r="B269" s="145"/>
      <c r="C269" s="98" t="s">
        <v>34</v>
      </c>
      <c r="D269" s="102">
        <v>1050</v>
      </c>
      <c r="E269" s="102">
        <v>1050</v>
      </c>
      <c r="F269" s="102">
        <v>1050</v>
      </c>
      <c r="G269" s="102">
        <v>1050</v>
      </c>
      <c r="H269" s="102">
        <v>1050</v>
      </c>
      <c r="I269" s="102">
        <v>1050</v>
      </c>
      <c r="J269" s="102">
        <v>1050</v>
      </c>
      <c r="K269" s="102">
        <v>1050</v>
      </c>
    </row>
    <row r="270" spans="1:12" ht="15" customHeight="1" x14ac:dyDescent="0.3">
      <c r="A270" s="145" t="s">
        <v>549</v>
      </c>
      <c r="B270" s="145"/>
      <c r="C270" s="98" t="s">
        <v>32</v>
      </c>
      <c r="D270" s="102">
        <v>40</v>
      </c>
      <c r="E270" s="102">
        <v>40</v>
      </c>
      <c r="F270" s="102">
        <v>40</v>
      </c>
      <c r="G270" s="102">
        <v>40</v>
      </c>
      <c r="H270" s="102">
        <v>40</v>
      </c>
      <c r="I270" s="102">
        <v>40</v>
      </c>
      <c r="J270" s="102">
        <v>40</v>
      </c>
      <c r="K270" s="102">
        <v>40</v>
      </c>
    </row>
    <row r="271" spans="1:12" ht="15" customHeight="1" x14ac:dyDescent="0.3">
      <c r="A271" s="145"/>
      <c r="B271" s="145"/>
      <c r="C271" s="98" t="s">
        <v>33</v>
      </c>
      <c r="D271" s="102">
        <v>320</v>
      </c>
      <c r="E271" s="102">
        <v>320</v>
      </c>
      <c r="F271" s="102">
        <v>320</v>
      </c>
      <c r="G271" s="102">
        <v>320</v>
      </c>
      <c r="H271" s="102">
        <v>320</v>
      </c>
      <c r="I271" s="102">
        <v>320</v>
      </c>
      <c r="J271" s="102">
        <v>320</v>
      </c>
      <c r="K271" s="102">
        <v>320</v>
      </c>
    </row>
    <row r="272" spans="1:12" ht="15" customHeight="1" x14ac:dyDescent="0.3">
      <c r="A272" s="145"/>
      <c r="B272" s="145"/>
      <c r="C272" s="98" t="s">
        <v>34</v>
      </c>
      <c r="D272" s="102">
        <v>1120</v>
      </c>
      <c r="E272" s="102">
        <v>1120</v>
      </c>
      <c r="F272" s="102">
        <v>1120</v>
      </c>
      <c r="G272" s="102">
        <v>1120</v>
      </c>
      <c r="H272" s="102">
        <v>1120</v>
      </c>
      <c r="I272" s="102">
        <v>1120</v>
      </c>
      <c r="J272" s="102">
        <v>1120</v>
      </c>
      <c r="K272" s="102">
        <v>1120</v>
      </c>
    </row>
    <row r="273" spans="1:11" ht="15" customHeight="1" x14ac:dyDescent="0.3">
      <c r="A273" s="145" t="s">
        <v>550</v>
      </c>
      <c r="B273" s="145"/>
      <c r="C273" s="98" t="s">
        <v>32</v>
      </c>
      <c r="D273" s="102">
        <v>60</v>
      </c>
      <c r="E273" s="102">
        <v>60</v>
      </c>
      <c r="F273" s="102">
        <v>60</v>
      </c>
      <c r="G273" s="102">
        <v>60</v>
      </c>
      <c r="H273" s="102">
        <v>60</v>
      </c>
      <c r="I273" s="102">
        <v>60</v>
      </c>
      <c r="J273" s="102">
        <v>60</v>
      </c>
      <c r="K273" s="102">
        <v>60</v>
      </c>
    </row>
    <row r="274" spans="1:11" ht="15" customHeight="1" x14ac:dyDescent="0.3">
      <c r="A274" s="145"/>
      <c r="B274" s="145"/>
      <c r="C274" s="98" t="s">
        <v>33</v>
      </c>
      <c r="D274" s="102">
        <v>475</v>
      </c>
      <c r="E274" s="102">
        <v>475</v>
      </c>
      <c r="F274" s="102">
        <v>475</v>
      </c>
      <c r="G274" s="102">
        <v>475</v>
      </c>
      <c r="H274" s="102">
        <v>475</v>
      </c>
      <c r="I274" s="102">
        <v>475</v>
      </c>
      <c r="J274" s="102">
        <v>475</v>
      </c>
      <c r="K274" s="102">
        <v>475</v>
      </c>
    </row>
    <row r="275" spans="1:11" ht="15" customHeight="1" x14ac:dyDescent="0.3">
      <c r="A275" s="145"/>
      <c r="B275" s="145"/>
      <c r="C275" s="98" t="s">
        <v>34</v>
      </c>
      <c r="D275" s="102">
        <v>1475</v>
      </c>
      <c r="E275" s="102">
        <v>1475</v>
      </c>
      <c r="F275" s="102">
        <v>1475</v>
      </c>
      <c r="G275" s="102">
        <v>1475</v>
      </c>
      <c r="H275" s="102">
        <v>1475</v>
      </c>
      <c r="I275" s="102">
        <v>1475</v>
      </c>
      <c r="J275" s="102">
        <v>1475</v>
      </c>
      <c r="K275" s="102">
        <v>1475</v>
      </c>
    </row>
    <row r="276" spans="1:11" ht="15" customHeight="1" x14ac:dyDescent="0.3">
      <c r="A276" s="145" t="s">
        <v>551</v>
      </c>
      <c r="B276" s="145"/>
      <c r="C276" s="98" t="s">
        <v>32</v>
      </c>
      <c r="D276" s="102">
        <v>92.5</v>
      </c>
      <c r="E276" s="102">
        <v>92.5</v>
      </c>
      <c r="F276" s="102">
        <v>92.5</v>
      </c>
      <c r="G276" s="102">
        <v>92.5</v>
      </c>
      <c r="H276" s="102">
        <v>92.5</v>
      </c>
      <c r="I276" s="102">
        <v>92.5</v>
      </c>
      <c r="J276" s="102">
        <v>92.5</v>
      </c>
      <c r="K276" s="102">
        <v>92.5</v>
      </c>
    </row>
    <row r="277" spans="1:11" ht="15" customHeight="1" x14ac:dyDescent="0.3">
      <c r="A277" s="145"/>
      <c r="B277" s="145"/>
      <c r="C277" s="98" t="s">
        <v>33</v>
      </c>
      <c r="D277" s="102">
        <v>740</v>
      </c>
      <c r="E277" s="102">
        <v>740</v>
      </c>
      <c r="F277" s="102">
        <v>740</v>
      </c>
      <c r="G277" s="102">
        <v>740</v>
      </c>
      <c r="H277" s="102">
        <v>740</v>
      </c>
      <c r="I277" s="102">
        <v>740</v>
      </c>
      <c r="J277" s="102">
        <v>740</v>
      </c>
      <c r="K277" s="102">
        <v>740</v>
      </c>
    </row>
    <row r="278" spans="1:11" ht="15" customHeight="1" x14ac:dyDescent="0.3">
      <c r="A278" s="145"/>
      <c r="B278" s="145"/>
      <c r="C278" s="98" t="s">
        <v>34</v>
      </c>
      <c r="D278" s="102">
        <v>2220</v>
      </c>
      <c r="E278" s="102">
        <v>2220</v>
      </c>
      <c r="F278" s="102">
        <v>2220</v>
      </c>
      <c r="G278" s="102">
        <v>2220</v>
      </c>
      <c r="H278" s="102">
        <v>2220</v>
      </c>
      <c r="I278" s="102">
        <v>2220</v>
      </c>
      <c r="J278" s="102">
        <v>2220</v>
      </c>
      <c r="K278" s="102">
        <v>2220</v>
      </c>
    </row>
    <row r="279" spans="1:11" ht="15" customHeight="1" x14ac:dyDescent="0.3">
      <c r="A279" s="145" t="s">
        <v>341</v>
      </c>
      <c r="B279" s="145"/>
      <c r="C279" s="98" t="s">
        <v>32</v>
      </c>
      <c r="D279" s="102">
        <v>80</v>
      </c>
      <c r="E279" s="102">
        <v>80</v>
      </c>
      <c r="F279" s="102">
        <v>80</v>
      </c>
      <c r="G279" s="102">
        <v>80</v>
      </c>
      <c r="H279" s="102">
        <v>80</v>
      </c>
      <c r="I279" s="102">
        <v>80</v>
      </c>
      <c r="J279" s="102">
        <v>80</v>
      </c>
      <c r="K279" s="102">
        <v>80</v>
      </c>
    </row>
    <row r="280" spans="1:11" ht="15" customHeight="1" x14ac:dyDescent="0.3">
      <c r="A280" s="145"/>
      <c r="B280" s="145"/>
      <c r="C280" s="98" t="s">
        <v>33</v>
      </c>
      <c r="D280" s="102">
        <v>400</v>
      </c>
      <c r="E280" s="102">
        <v>400</v>
      </c>
      <c r="F280" s="102">
        <v>400</v>
      </c>
      <c r="G280" s="102">
        <v>400</v>
      </c>
      <c r="H280" s="102">
        <v>400</v>
      </c>
      <c r="I280" s="102">
        <v>400</v>
      </c>
      <c r="J280" s="102">
        <v>400</v>
      </c>
      <c r="K280" s="102">
        <v>400</v>
      </c>
    </row>
    <row r="281" spans="1:11" ht="15" customHeight="1" x14ac:dyDescent="0.3">
      <c r="A281" s="145"/>
      <c r="B281" s="145"/>
      <c r="C281" s="98" t="s">
        <v>34</v>
      </c>
      <c r="D281" s="102">
        <v>1600</v>
      </c>
      <c r="E281" s="102">
        <v>1600</v>
      </c>
      <c r="F281" s="102">
        <v>1600</v>
      </c>
      <c r="G281" s="102">
        <v>1600</v>
      </c>
      <c r="H281" s="102">
        <v>1600</v>
      </c>
      <c r="I281" s="102">
        <v>1600</v>
      </c>
      <c r="J281" s="102">
        <v>1600</v>
      </c>
      <c r="K281" s="102">
        <v>1600</v>
      </c>
    </row>
    <row r="282" spans="1:11" ht="15" customHeight="1" x14ac:dyDescent="0.3">
      <c r="A282" s="145" t="s">
        <v>256</v>
      </c>
      <c r="B282" s="145"/>
      <c r="C282" s="98" t="s">
        <v>32</v>
      </c>
      <c r="D282" s="102">
        <v>39</v>
      </c>
      <c r="E282" s="102">
        <v>39</v>
      </c>
      <c r="F282" s="102">
        <v>39</v>
      </c>
      <c r="G282" s="102">
        <v>39</v>
      </c>
      <c r="H282" s="102">
        <v>39</v>
      </c>
      <c r="I282" s="102">
        <v>39</v>
      </c>
      <c r="J282" s="102">
        <v>39</v>
      </c>
      <c r="K282" s="102">
        <v>39</v>
      </c>
    </row>
    <row r="283" spans="1:11" ht="15" customHeight="1" x14ac:dyDescent="0.3">
      <c r="A283" s="145"/>
      <c r="B283" s="145"/>
      <c r="C283" s="98" t="s">
        <v>33</v>
      </c>
      <c r="D283" s="102">
        <v>310</v>
      </c>
      <c r="E283" s="102">
        <v>310</v>
      </c>
      <c r="F283" s="102">
        <v>310</v>
      </c>
      <c r="G283" s="102">
        <v>310</v>
      </c>
      <c r="H283" s="102">
        <v>310</v>
      </c>
      <c r="I283" s="102">
        <v>310</v>
      </c>
      <c r="J283" s="102">
        <v>310</v>
      </c>
      <c r="K283" s="102">
        <v>310</v>
      </c>
    </row>
    <row r="284" spans="1:11" ht="15" customHeight="1" x14ac:dyDescent="0.3">
      <c r="A284" s="145"/>
      <c r="B284" s="145"/>
      <c r="C284" s="98" t="s">
        <v>34</v>
      </c>
      <c r="D284" s="102">
        <v>969</v>
      </c>
      <c r="E284" s="102">
        <v>969</v>
      </c>
      <c r="F284" s="102">
        <v>969</v>
      </c>
      <c r="G284" s="102">
        <v>969</v>
      </c>
      <c r="H284" s="102">
        <v>969</v>
      </c>
      <c r="I284" s="102">
        <v>969</v>
      </c>
      <c r="J284" s="102">
        <v>969</v>
      </c>
      <c r="K284" s="102">
        <v>969</v>
      </c>
    </row>
    <row r="285" spans="1:11" ht="15" customHeight="1" x14ac:dyDescent="0.3">
      <c r="A285" s="145" t="s">
        <v>272</v>
      </c>
      <c r="B285" s="145"/>
      <c r="C285" s="98" t="s">
        <v>32</v>
      </c>
      <c r="D285" s="102">
        <v>10</v>
      </c>
      <c r="E285" s="102">
        <v>10</v>
      </c>
      <c r="F285" s="102">
        <v>10</v>
      </c>
      <c r="G285" s="102">
        <v>10</v>
      </c>
      <c r="H285" s="102">
        <v>10</v>
      </c>
      <c r="I285" s="102">
        <v>10</v>
      </c>
      <c r="J285" s="102">
        <v>10</v>
      </c>
      <c r="K285" s="102">
        <v>10</v>
      </c>
    </row>
    <row r="286" spans="1:11" ht="15" customHeight="1" x14ac:dyDescent="0.3">
      <c r="A286" s="145"/>
      <c r="B286" s="145"/>
      <c r="C286" s="98" t="s">
        <v>33</v>
      </c>
      <c r="D286" s="102">
        <v>65</v>
      </c>
      <c r="E286" s="102">
        <v>65</v>
      </c>
      <c r="F286" s="102">
        <v>65</v>
      </c>
      <c r="G286" s="102">
        <v>65</v>
      </c>
      <c r="H286" s="102">
        <v>65</v>
      </c>
      <c r="I286" s="102">
        <v>65</v>
      </c>
      <c r="J286" s="102">
        <v>65</v>
      </c>
      <c r="K286" s="102">
        <v>65</v>
      </c>
    </row>
    <row r="287" spans="1:11" ht="15" customHeight="1" x14ac:dyDescent="0.3">
      <c r="A287" s="145"/>
      <c r="B287" s="145"/>
      <c r="C287" s="98" t="s">
        <v>34</v>
      </c>
      <c r="D287" s="102">
        <v>195</v>
      </c>
      <c r="E287" s="102">
        <v>195</v>
      </c>
      <c r="F287" s="102">
        <v>195</v>
      </c>
      <c r="G287" s="102">
        <v>195</v>
      </c>
      <c r="H287" s="102">
        <v>195</v>
      </c>
      <c r="I287" s="102">
        <v>195</v>
      </c>
      <c r="J287" s="102">
        <v>195</v>
      </c>
      <c r="K287" s="102">
        <v>195</v>
      </c>
    </row>
    <row r="288" spans="1:11" ht="15" customHeight="1" x14ac:dyDescent="0.3">
      <c r="A288" s="145" t="s">
        <v>552</v>
      </c>
      <c r="B288" s="145"/>
      <c r="C288" s="98" t="s">
        <v>32</v>
      </c>
      <c r="D288" s="102">
        <v>35</v>
      </c>
      <c r="E288" s="102">
        <v>35</v>
      </c>
      <c r="F288" s="102">
        <v>35</v>
      </c>
      <c r="G288" s="102">
        <v>35</v>
      </c>
      <c r="H288" s="102">
        <v>35</v>
      </c>
      <c r="I288" s="102">
        <v>35</v>
      </c>
      <c r="J288" s="102">
        <v>35</v>
      </c>
      <c r="K288" s="102">
        <v>35</v>
      </c>
    </row>
    <row r="289" spans="1:11" ht="15" customHeight="1" x14ac:dyDescent="0.3">
      <c r="A289" s="145"/>
      <c r="B289" s="145"/>
      <c r="C289" s="98" t="s">
        <v>33</v>
      </c>
      <c r="D289" s="102">
        <v>274</v>
      </c>
      <c r="E289" s="102">
        <v>274</v>
      </c>
      <c r="F289" s="102">
        <v>274</v>
      </c>
      <c r="G289" s="102">
        <v>274</v>
      </c>
      <c r="H289" s="102">
        <v>274</v>
      </c>
      <c r="I289" s="102">
        <v>274</v>
      </c>
      <c r="J289" s="102">
        <v>274</v>
      </c>
      <c r="K289" s="102">
        <v>274</v>
      </c>
    </row>
    <row r="290" spans="1:11" ht="15" customHeight="1" x14ac:dyDescent="0.3">
      <c r="A290" s="145"/>
      <c r="B290" s="145"/>
      <c r="C290" s="98" t="s">
        <v>34</v>
      </c>
      <c r="D290" s="102">
        <v>822</v>
      </c>
      <c r="E290" s="102">
        <v>822</v>
      </c>
      <c r="F290" s="102">
        <v>822</v>
      </c>
      <c r="G290" s="102">
        <v>822</v>
      </c>
      <c r="H290" s="102">
        <v>822</v>
      </c>
      <c r="I290" s="102">
        <v>822</v>
      </c>
      <c r="J290" s="102">
        <v>822</v>
      </c>
      <c r="K290" s="102">
        <v>822</v>
      </c>
    </row>
    <row r="291" spans="1:11" ht="15" customHeight="1" x14ac:dyDescent="0.3">
      <c r="A291" s="145" t="s">
        <v>553</v>
      </c>
      <c r="B291" s="145"/>
      <c r="C291" s="98" t="s">
        <v>32</v>
      </c>
      <c r="D291" s="102">
        <v>50</v>
      </c>
      <c r="E291" s="102">
        <v>50</v>
      </c>
      <c r="F291" s="102">
        <v>50</v>
      </c>
      <c r="G291" s="102">
        <v>50</v>
      </c>
      <c r="H291" s="102">
        <v>50</v>
      </c>
      <c r="I291" s="102">
        <v>50</v>
      </c>
      <c r="J291" s="102">
        <v>50</v>
      </c>
      <c r="K291" s="102">
        <v>50</v>
      </c>
    </row>
    <row r="292" spans="1:11" ht="15" customHeight="1" x14ac:dyDescent="0.3">
      <c r="A292" s="145"/>
      <c r="B292" s="145"/>
      <c r="C292" s="98" t="s">
        <v>33</v>
      </c>
      <c r="D292" s="102">
        <v>400</v>
      </c>
      <c r="E292" s="102">
        <v>400</v>
      </c>
      <c r="F292" s="102">
        <v>400</v>
      </c>
      <c r="G292" s="102">
        <v>400</v>
      </c>
      <c r="H292" s="102">
        <v>400</v>
      </c>
      <c r="I292" s="102">
        <v>400</v>
      </c>
      <c r="J292" s="102">
        <v>400</v>
      </c>
      <c r="K292" s="102">
        <v>400</v>
      </c>
    </row>
    <row r="293" spans="1:11" ht="15" customHeight="1" x14ac:dyDescent="0.3">
      <c r="A293" s="145"/>
      <c r="B293" s="145"/>
      <c r="C293" s="98" t="s">
        <v>34</v>
      </c>
      <c r="D293" s="102">
        <v>900</v>
      </c>
      <c r="E293" s="102">
        <v>900</v>
      </c>
      <c r="F293" s="102">
        <v>900</v>
      </c>
      <c r="G293" s="102">
        <v>900</v>
      </c>
      <c r="H293" s="102">
        <v>900</v>
      </c>
      <c r="I293" s="102">
        <v>900</v>
      </c>
      <c r="J293" s="102">
        <v>900</v>
      </c>
      <c r="K293" s="102">
        <v>900</v>
      </c>
    </row>
    <row r="294" spans="1:11" ht="15" customHeight="1" x14ac:dyDescent="0.3">
      <c r="A294" s="145" t="s">
        <v>554</v>
      </c>
      <c r="B294" s="145"/>
      <c r="C294" s="98" t="s">
        <v>32</v>
      </c>
      <c r="D294" s="102">
        <v>46</v>
      </c>
      <c r="E294" s="102">
        <v>46</v>
      </c>
      <c r="F294" s="102">
        <v>46</v>
      </c>
      <c r="G294" s="102">
        <v>46</v>
      </c>
      <c r="H294" s="102">
        <v>46</v>
      </c>
      <c r="I294" s="102">
        <v>46</v>
      </c>
      <c r="J294" s="102">
        <v>46</v>
      </c>
      <c r="K294" s="102">
        <v>46</v>
      </c>
    </row>
    <row r="295" spans="1:11" ht="15" customHeight="1" x14ac:dyDescent="0.3">
      <c r="A295" s="145"/>
      <c r="B295" s="145"/>
      <c r="C295" s="98" t="s">
        <v>33</v>
      </c>
      <c r="D295" s="102">
        <v>325</v>
      </c>
      <c r="E295" s="102">
        <v>325</v>
      </c>
      <c r="F295" s="102">
        <v>325</v>
      </c>
      <c r="G295" s="102">
        <v>325</v>
      </c>
      <c r="H295" s="102">
        <v>325</v>
      </c>
      <c r="I295" s="102">
        <v>325</v>
      </c>
      <c r="J295" s="102">
        <v>325</v>
      </c>
      <c r="K295" s="102">
        <v>325</v>
      </c>
    </row>
    <row r="296" spans="1:11" ht="15" customHeight="1" x14ac:dyDescent="0.3">
      <c r="A296" s="145"/>
      <c r="B296" s="145"/>
      <c r="C296" s="98" t="s">
        <v>34</v>
      </c>
      <c r="D296" s="102">
        <v>862</v>
      </c>
      <c r="E296" s="102">
        <v>862</v>
      </c>
      <c r="F296" s="102">
        <v>862</v>
      </c>
      <c r="G296" s="102">
        <v>862</v>
      </c>
      <c r="H296" s="102">
        <v>862</v>
      </c>
      <c r="I296" s="102">
        <v>862</v>
      </c>
      <c r="J296" s="102">
        <v>862</v>
      </c>
      <c r="K296" s="102">
        <v>862</v>
      </c>
    </row>
    <row r="297" spans="1:11" ht="15" customHeight="1" x14ac:dyDescent="0.3">
      <c r="A297" s="146"/>
      <c r="B297" s="147"/>
      <c r="C297" s="147"/>
      <c r="D297" s="147"/>
      <c r="E297" s="147"/>
      <c r="F297" s="147"/>
      <c r="G297" s="147"/>
      <c r="H297" s="147"/>
      <c r="I297" s="147"/>
      <c r="J297" s="147"/>
      <c r="K297" s="148"/>
    </row>
  </sheetData>
  <sheetProtection selectLockedCells="1"/>
  <mergeCells count="119">
    <mergeCell ref="A1:K1"/>
    <mergeCell ref="A2:K2"/>
    <mergeCell ref="A3:C3"/>
    <mergeCell ref="D3:K3"/>
    <mergeCell ref="A4:C4"/>
    <mergeCell ref="A39:B41"/>
    <mergeCell ref="A6:B8"/>
    <mergeCell ref="A9:B11"/>
    <mergeCell ref="A12:B14"/>
    <mergeCell ref="A15:B17"/>
    <mergeCell ref="A18:B20"/>
    <mergeCell ref="A21:B23"/>
    <mergeCell ref="A24:B26"/>
    <mergeCell ref="A27:B29"/>
    <mergeCell ref="A30:B32"/>
    <mergeCell ref="A33:B35"/>
    <mergeCell ref="A36:B38"/>
    <mergeCell ref="A51:C51"/>
    <mergeCell ref="D51:K51"/>
    <mergeCell ref="A52:B54"/>
    <mergeCell ref="A55:B57"/>
    <mergeCell ref="A58:B60"/>
    <mergeCell ref="A5:C5"/>
    <mergeCell ref="D5:K5"/>
    <mergeCell ref="A49:C49"/>
    <mergeCell ref="D49:K49"/>
    <mergeCell ref="A50:C50"/>
    <mergeCell ref="A42:B44"/>
    <mergeCell ref="A45:B47"/>
    <mergeCell ref="A48:K48"/>
    <mergeCell ref="A76:B78"/>
    <mergeCell ref="A79:B81"/>
    <mergeCell ref="A82:B84"/>
    <mergeCell ref="A85:B87"/>
    <mergeCell ref="A88:B90"/>
    <mergeCell ref="A61:B63"/>
    <mergeCell ref="A64:B66"/>
    <mergeCell ref="A67:B69"/>
    <mergeCell ref="A70:B72"/>
    <mergeCell ref="A73:B75"/>
    <mergeCell ref="A91:B93"/>
    <mergeCell ref="A94:B96"/>
    <mergeCell ref="A256:K256"/>
    <mergeCell ref="A97:B99"/>
    <mergeCell ref="A100:B102"/>
    <mergeCell ref="A103:B105"/>
    <mergeCell ref="A106:B108"/>
    <mergeCell ref="A109:B111"/>
    <mergeCell ref="A112:B114"/>
    <mergeCell ref="A115:B117"/>
    <mergeCell ref="A118:B120"/>
    <mergeCell ref="A121:B123"/>
    <mergeCell ref="A124:B126"/>
    <mergeCell ref="A127:B129"/>
    <mergeCell ref="A130:B132"/>
    <mergeCell ref="A148:B150"/>
    <mergeCell ref="A151:B153"/>
    <mergeCell ref="A154:B156"/>
    <mergeCell ref="A157:B159"/>
    <mergeCell ref="A160:B162"/>
    <mergeCell ref="A133:B135"/>
    <mergeCell ref="A136:B138"/>
    <mergeCell ref="A139:B141"/>
    <mergeCell ref="A142:B144"/>
    <mergeCell ref="A145:B147"/>
    <mergeCell ref="A178:B180"/>
    <mergeCell ref="A181:B183"/>
    <mergeCell ref="A184:B186"/>
    <mergeCell ref="A187:B189"/>
    <mergeCell ref="A190:B192"/>
    <mergeCell ref="A163:B165"/>
    <mergeCell ref="A166:B168"/>
    <mergeCell ref="A169:B171"/>
    <mergeCell ref="A172:B174"/>
    <mergeCell ref="A175:B177"/>
    <mergeCell ref="A208:B210"/>
    <mergeCell ref="A211:B213"/>
    <mergeCell ref="A214:B216"/>
    <mergeCell ref="A217:B219"/>
    <mergeCell ref="A220:B222"/>
    <mergeCell ref="A193:B195"/>
    <mergeCell ref="A196:B198"/>
    <mergeCell ref="A199:B201"/>
    <mergeCell ref="A202:B204"/>
    <mergeCell ref="A205:B207"/>
    <mergeCell ref="A238:B240"/>
    <mergeCell ref="A241:B243"/>
    <mergeCell ref="A244:B246"/>
    <mergeCell ref="A247:B249"/>
    <mergeCell ref="A250:B252"/>
    <mergeCell ref="A223:B225"/>
    <mergeCell ref="A226:B228"/>
    <mergeCell ref="A229:B231"/>
    <mergeCell ref="A232:B234"/>
    <mergeCell ref="A235:B237"/>
    <mergeCell ref="A260:B262"/>
    <mergeCell ref="A263:K263"/>
    <mergeCell ref="A264:C264"/>
    <mergeCell ref="D264:K264"/>
    <mergeCell ref="A265:C265"/>
    <mergeCell ref="A253:B255"/>
    <mergeCell ref="A257:C257"/>
    <mergeCell ref="D257:K257"/>
    <mergeCell ref="A258:C258"/>
    <mergeCell ref="A259:C259"/>
    <mergeCell ref="D259:K259"/>
    <mergeCell ref="A297:K297"/>
    <mergeCell ref="A291:B293"/>
    <mergeCell ref="A294:B296"/>
    <mergeCell ref="A276:B278"/>
    <mergeCell ref="A279:B281"/>
    <mergeCell ref="A282:B284"/>
    <mergeCell ref="A285:B287"/>
    <mergeCell ref="A288:B290"/>
    <mergeCell ref="A266:C266"/>
    <mergeCell ref="D266:K266"/>
    <mergeCell ref="A267:B269"/>
    <mergeCell ref="A270:B272"/>
    <mergeCell ref="A273:B275"/>
  </mergeCells>
  <pageMargins left="0.2" right="0.2" top="0.25" bottom="0.25" header="0.3" footer="0.3"/>
  <pageSetup scale="9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FF008C-E263-4515-8FBC-31C864433631}">
  <ds:schemaRefs>
    <ds:schemaRef ds:uri="http://schemas.microsoft.com/sharepoint/v3/contenttype/forms"/>
  </ds:schemaRefs>
</ds:datastoreItem>
</file>

<file path=customXml/itemProps2.xml><?xml version="1.0" encoding="utf-8"?>
<ds:datastoreItem xmlns:ds="http://schemas.openxmlformats.org/officeDocument/2006/customXml" ds:itemID="{1D90D947-D3BC-4FE7-84DE-D88D659D92DD}"/>
</file>

<file path=customXml/itemProps3.xml><?xml version="1.0" encoding="utf-8"?>
<ds:datastoreItem xmlns:ds="http://schemas.openxmlformats.org/officeDocument/2006/customXml" ds:itemID="{51F02C2F-7F7A-4531-82E4-8C4AAA688F0B}">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a2368ab-a432-4923-944c-869de255f87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Vendors</vt:lpstr>
      <vt:lpstr>References</vt:lpstr>
      <vt:lpstr>Vendor Contacts</vt:lpstr>
      <vt:lpstr>D1 Labor Rates</vt:lpstr>
      <vt:lpstr>D1 Equipment Rates</vt:lpstr>
      <vt:lpstr>D2 Labor Rates</vt:lpstr>
      <vt:lpstr>D2 Equipment Rates</vt:lpstr>
      <vt:lpstr>D6 Labor Rates</vt:lpstr>
      <vt:lpstr>D6 Equipment Rates</vt:lpstr>
      <vt:lpstr>D7 Labor Rates</vt:lpstr>
      <vt:lpstr>D7 Equipment Rates</vt:lpstr>
      <vt:lpstr>D8 Labor Rates</vt:lpstr>
      <vt:lpstr>D8 Equipment Rates</vt:lpstr>
      <vt:lpstr>General Maintenance Worksheet</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115Pricing</dc:title>
  <dc:subject>Service Contract for Building Improvements</dc:subject>
  <dc:creator>Timothy Brunney</dc:creator>
  <cp:lastModifiedBy>Todd Vankirk</cp:lastModifiedBy>
  <cp:lastPrinted>2018-07-26T14:14:54Z</cp:lastPrinted>
  <dcterms:created xsi:type="dcterms:W3CDTF">2012-07-12T15:24:42Z</dcterms:created>
  <dcterms:modified xsi:type="dcterms:W3CDTF">2020-09-23T15:51:46Z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