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itcfs007\HOME\My Documents\2 Statewide Contracts\115 CO-D5-D9-D10-D11 General Maintenance\115-22 Documents\"/>
    </mc:Choice>
  </mc:AlternateContent>
  <xr:revisionPtr revIDLastSave="0" documentId="8_{56584829-9846-43B7-87EF-328EBAA4BBBB}" xr6:coauthVersionLast="47" xr6:coauthVersionMax="47" xr10:uidLastSave="{00000000-0000-0000-0000-000000000000}"/>
  <bookViews>
    <workbookView xWindow="-120" yWindow="-120" windowWidth="29040" windowHeight="15840" tabRatio="790" xr2:uid="{00000000-000D-0000-FFFF-FFFF00000000}"/>
  </bookViews>
  <sheets>
    <sheet name="Vendors" sheetId="18" r:id="rId1"/>
    <sheet name="References" sheetId="2" r:id="rId2"/>
    <sheet name="Vendor Contacts" sheetId="3" r:id="rId3"/>
    <sheet name="CO Labor" sheetId="5" r:id="rId4"/>
    <sheet name="CO Equipment" sheetId="7" r:id="rId5"/>
    <sheet name="D5 Labor" sheetId="6" r:id="rId6"/>
    <sheet name="D5 Equipment" sheetId="9" r:id="rId7"/>
    <sheet name="D9 Labor" sheetId="11" r:id="rId8"/>
    <sheet name="D9 Equipment" sheetId="12" r:id="rId9"/>
    <sheet name="D10 Labor" sheetId="13" r:id="rId10"/>
    <sheet name="D10 Equipment" sheetId="14" r:id="rId11"/>
    <sheet name="D11 Labor" sheetId="15" r:id="rId12"/>
    <sheet name="D11 Equipment" sheetId="16" r:id="rId13"/>
    <sheet name="General Maintenance Worksheet" sheetId="17"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4" l="1"/>
  <c r="D17" i="14"/>
  <c r="D20" i="13"/>
  <c r="D35" i="13"/>
  <c r="D5" i="13"/>
  <c r="D3" i="12"/>
  <c r="D10" i="12"/>
  <c r="D5" i="11"/>
  <c r="D19" i="11"/>
  <c r="D211" i="9"/>
  <c r="D248" i="9"/>
  <c r="D255" i="9"/>
  <c r="D18" i="6"/>
  <c r="D31" i="6"/>
  <c r="D44" i="6"/>
  <c r="B211" i="7"/>
  <c r="B248" i="7"/>
  <c r="B255" i="7"/>
  <c r="D26" i="5"/>
  <c r="D19" i="5"/>
  <c r="D12" i="5"/>
  <c r="B24" i="3"/>
  <c r="B17" i="3"/>
  <c r="B11" i="3"/>
  <c r="F60" i="17" l="1"/>
  <c r="F59" i="17"/>
  <c r="F61" i="17" s="1"/>
  <c r="F55" i="17"/>
  <c r="D46" i="17"/>
  <c r="E46" i="17" s="1"/>
  <c r="F46" i="17" s="1"/>
  <c r="D45" i="17"/>
  <c r="E45" i="17" s="1"/>
  <c r="F45" i="17" s="1"/>
  <c r="D44" i="17"/>
  <c r="E44" i="17" s="1"/>
  <c r="F44" i="17" s="1"/>
  <c r="E43" i="17"/>
  <c r="F43" i="17" s="1"/>
  <c r="D43" i="17"/>
  <c r="D42" i="17"/>
  <c r="E42" i="17" s="1"/>
  <c r="F42" i="17" s="1"/>
  <c r="D41" i="17"/>
  <c r="E41" i="17" s="1"/>
  <c r="F41" i="17" s="1"/>
  <c r="D40" i="17"/>
  <c r="E40" i="17" s="1"/>
  <c r="F40" i="17" s="1"/>
  <c r="D39" i="17"/>
  <c r="E39" i="17" s="1"/>
  <c r="F39" i="17" s="1"/>
  <c r="D38" i="17"/>
  <c r="E38" i="17" s="1"/>
  <c r="F38" i="17" s="1"/>
  <c r="D37" i="17"/>
  <c r="E37" i="17" s="1"/>
  <c r="F37" i="17" s="1"/>
  <c r="D36" i="17"/>
  <c r="E36" i="17" s="1"/>
  <c r="F36" i="17" s="1"/>
  <c r="E35" i="17"/>
  <c r="F35" i="17" s="1"/>
  <c r="D35" i="17"/>
  <c r="D34" i="17"/>
  <c r="E34" i="17" s="1"/>
  <c r="F34" i="17" s="1"/>
  <c r="D33" i="17"/>
  <c r="E33" i="17" s="1"/>
  <c r="F33" i="17" s="1"/>
  <c r="D32" i="17"/>
  <c r="E32" i="17" s="1"/>
  <c r="F32" i="17" s="1"/>
  <c r="D31" i="17"/>
  <c r="F27" i="17"/>
  <c r="F23" i="17"/>
  <c r="F18" i="17"/>
  <c r="F17" i="17"/>
  <c r="F16" i="17"/>
  <c r="F15" i="17"/>
  <c r="D11" i="17"/>
  <c r="F10" i="17"/>
  <c r="F9" i="17"/>
  <c r="F8" i="17"/>
  <c r="F7" i="17"/>
  <c r="F6" i="17"/>
  <c r="F5" i="17"/>
  <c r="F4" i="17"/>
  <c r="F3" i="17"/>
  <c r="D47" i="17" l="1"/>
  <c r="F11" i="17"/>
  <c r="E31" i="17"/>
  <c r="F31" i="17" s="1"/>
  <c r="F47" i="17" s="1"/>
  <c r="F63" i="17" s="1"/>
  <c r="F19" i="17"/>
  <c r="D3" i="16" l="1"/>
  <c r="A1" i="16"/>
  <c r="D5" i="15"/>
  <c r="A1" i="15"/>
  <c r="D3" i="14" l="1"/>
  <c r="A1" i="14"/>
  <c r="A1" i="13"/>
  <c r="A1" i="12"/>
  <c r="A1" i="11"/>
  <c r="B3" i="7" l="1"/>
  <c r="D3" i="9" l="1"/>
  <c r="A1" i="9"/>
  <c r="A1" i="7"/>
  <c r="D5" i="6"/>
  <c r="A1" i="6"/>
  <c r="A1" i="5" l="1"/>
  <c r="D5" i="5" l="1"/>
  <c r="B3" i="3"/>
  <c r="A1" i="3"/>
</calcChain>
</file>

<file path=xl/sharedStrings.xml><?xml version="1.0" encoding="utf-8"?>
<sst xmlns="http://schemas.openxmlformats.org/spreadsheetml/2006/main" count="2354" uniqueCount="410">
  <si>
    <t>Vendor Name:</t>
  </si>
  <si>
    <t>Vendor References</t>
  </si>
  <si>
    <t>Name</t>
  </si>
  <si>
    <t>Email Address</t>
  </si>
  <si>
    <t>Organization</t>
  </si>
  <si>
    <t>Address</t>
  </si>
  <si>
    <t>Telephone Number</t>
  </si>
  <si>
    <t>Apprentice Electrician</t>
  </si>
  <si>
    <t>Plumber</t>
  </si>
  <si>
    <t>Painter</t>
  </si>
  <si>
    <t>Supervisor</t>
  </si>
  <si>
    <t>Iron Worker</t>
  </si>
  <si>
    <t>Mason</t>
  </si>
  <si>
    <t>Cement Finisher</t>
  </si>
  <si>
    <t>Laborer</t>
  </si>
  <si>
    <t>Roofer</t>
  </si>
  <si>
    <t>Construction Discipline</t>
  </si>
  <si>
    <t>Journeyman Electrician</t>
  </si>
  <si>
    <t>Heavy Equipment Operator</t>
  </si>
  <si>
    <t>Item Number</t>
  </si>
  <si>
    <t>All parts supplied by the vendor shall be considered "on contract".  The Department will pay the awarded vendor the actual cost for all parts utilized in the performance of this contract, plus the vendor specified markup not to exceed 15%</t>
  </si>
  <si>
    <t>Parts % Markup (no more than 15%)</t>
  </si>
  <si>
    <t>Position/Function</t>
  </si>
  <si>
    <t>Alternate/Other Telephone Number</t>
  </si>
  <si>
    <t>Vendor Contacts</t>
  </si>
  <si>
    <t xml:space="preserve">These wage rates are applicable to projects with a total cost of less than $75,000 </t>
  </si>
  <si>
    <t>See Section 7.5 of the Specifications for payment of State Prevailing Wages for projects with a total cost over $75,000</t>
  </si>
  <si>
    <t>Carpenter</t>
  </si>
  <si>
    <t>Plasterer/Drywall Finisher</t>
  </si>
  <si>
    <t>Equipment Description</t>
  </si>
  <si>
    <t>County Where Equipment Will Be Utilized</t>
  </si>
  <si>
    <t>Hourly</t>
  </si>
  <si>
    <t>Daily</t>
  </si>
  <si>
    <t>Weekly</t>
  </si>
  <si>
    <t>EQUPMENT RATES INCLUDING MOBILIZATION WITHOUT OPERATOR</t>
  </si>
  <si>
    <t>Central Office Project Labor Rates and Material Markup Pricing</t>
  </si>
  <si>
    <t>Franklin County Standard Wage Rate</t>
  </si>
  <si>
    <t>FRANKLIN</t>
  </si>
  <si>
    <t>EQUIPMENT RATES INCLUDING MOBILIZATION WITHOUT OPERATOR</t>
  </si>
  <si>
    <t>DISTRICT 5 Project Labor Rates and Material Markup Pricing</t>
  </si>
  <si>
    <t>Coshocton County Standard Wage Rate</t>
  </si>
  <si>
    <t>Fairfield County Standard Wage Rate</t>
  </si>
  <si>
    <t>Guernsey County  Standard Wage Rate</t>
  </si>
  <si>
    <t>Knox County Standard Wage Rate</t>
  </si>
  <si>
    <t>Licking County Standard Wage Rate</t>
  </si>
  <si>
    <t>Muskingum County Standard Wage Rate</t>
  </si>
  <si>
    <t>Perry County Standard Wage Rate</t>
  </si>
  <si>
    <t>COSHOCTON</t>
  </si>
  <si>
    <t>FAIRFIELD</t>
  </si>
  <si>
    <t>GUERNSEY</t>
  </si>
  <si>
    <t>KNOX</t>
  </si>
  <si>
    <t>LICKING</t>
  </si>
  <si>
    <t>MUSKINGUM</t>
  </si>
  <si>
    <t>PERRY</t>
  </si>
  <si>
    <t>DISTRICT 5 VENDOR OWNED EQUIPMENT RATES</t>
  </si>
  <si>
    <t>ADAMS</t>
  </si>
  <si>
    <t>BROWN</t>
  </si>
  <si>
    <t>HIGHLAND</t>
  </si>
  <si>
    <t>JACKSON</t>
  </si>
  <si>
    <t>LAWRENCE</t>
  </si>
  <si>
    <t>PIKE</t>
  </si>
  <si>
    <t>ROSS</t>
  </si>
  <si>
    <t>SCIOTO</t>
  </si>
  <si>
    <t>DISTRICT 9 VENDOR OWNED EQUIPMENT RATES</t>
  </si>
  <si>
    <t>DISTRICT 9 Project Labor Rates and Material Markup Pricing</t>
  </si>
  <si>
    <t>DISTRICT 10 VENDOR OWNED EQUIPMENT RATES</t>
  </si>
  <si>
    <t>DISTRICT 10 Project Labor Rates and Material Markup Pricing</t>
  </si>
  <si>
    <t>ATHENS</t>
  </si>
  <si>
    <t>GALLIA</t>
  </si>
  <si>
    <t>HOCKING</t>
  </si>
  <si>
    <t>MEIGS</t>
  </si>
  <si>
    <t>MONROE</t>
  </si>
  <si>
    <t>MORGAN</t>
  </si>
  <si>
    <t>NOBLE</t>
  </si>
  <si>
    <t>VINTON</t>
  </si>
  <si>
    <t>WASHINGTON</t>
  </si>
  <si>
    <t>Athens County Standard Wage Rate</t>
  </si>
  <si>
    <t>Gallia County Standard Wage Rate</t>
  </si>
  <si>
    <t>Hocking County  Standard Wage Rate</t>
  </si>
  <si>
    <t>Meigs County Standard Wage Rate</t>
  </si>
  <si>
    <t>Monroe County Standard Wage Rate</t>
  </si>
  <si>
    <t>Morgan County Standard Wage Rate</t>
  </si>
  <si>
    <t>Noble County Standard Wage Rate</t>
  </si>
  <si>
    <t>Vinton County Standard Wage Rate</t>
  </si>
  <si>
    <t>Washington County Standard Wage Rate</t>
  </si>
  <si>
    <t>Adams County Standard Wage Rate</t>
  </si>
  <si>
    <t>Brown County Standard Wage Rate</t>
  </si>
  <si>
    <t>Highland County  Standard Wage Rate</t>
  </si>
  <si>
    <t>Jackson County Standard Wage Rate</t>
  </si>
  <si>
    <t>Lawrence County Standard Wage Rate</t>
  </si>
  <si>
    <t>Pike County Standard Wage Rate</t>
  </si>
  <si>
    <t>Ross County Standard Wage Rate</t>
  </si>
  <si>
    <t>Scioto County Standard Wage Rate</t>
  </si>
  <si>
    <t>DISTRICT 11 Project Labor Rates and Material Markup Pricing</t>
  </si>
  <si>
    <t>Belmont County Standard Wage Rate</t>
  </si>
  <si>
    <t>Carroll County Standard Wage Rate</t>
  </si>
  <si>
    <t>Columbiana County  Standard Wage Rate</t>
  </si>
  <si>
    <t>Harrison County Standard Wage Rate</t>
  </si>
  <si>
    <t>Jefferson County Standard Wage Rate</t>
  </si>
  <si>
    <t>Tuscarawas County Standard Wage Rate</t>
  </si>
  <si>
    <t>Holmes County Standard Wage Rate</t>
  </si>
  <si>
    <t>BELMONT</t>
  </si>
  <si>
    <t>CARROLL</t>
  </si>
  <si>
    <t>COLUMBIANA</t>
  </si>
  <si>
    <t>HARRISON</t>
  </si>
  <si>
    <t>HOLMES</t>
  </si>
  <si>
    <t>JEFFERSON</t>
  </si>
  <si>
    <t>TUSCARAWAS</t>
  </si>
  <si>
    <t>DISTRICT 11 VENDOR OWNED EQUIPMENT RATES</t>
  </si>
  <si>
    <t>CENTRAL OFFICE VENDOR OWNED EQUIPMENT RATES</t>
  </si>
  <si>
    <t>For projects subject to prevailing wages, the vendor shall pay the awarded vendor the appropriate prevailing wage rate plus the % of bid rates allotted for Overhead</t>
  </si>
  <si>
    <t>% of Bid Rates for Overhead</t>
  </si>
  <si>
    <t>ITEM 15</t>
  </si>
  <si>
    <t>ITEM 14</t>
  </si>
  <si>
    <t>Submit below the the name, email address, organization name, address, telephone numbers of at least three (3) references with whom they have provided public improvement and emergency maintenance and/or repairs to in the last five (5) years (see Section 11 of the Specifications).</t>
  </si>
  <si>
    <t>115-22 CENTRAL OFFICE, DISTRICT 5, DISTRICT 9, DISTRICT 10 AND DISTRICT 11 GENERAL MAINTENANCE CONTRACT  04/27/2021</t>
  </si>
  <si>
    <t>Labor</t>
  </si>
  <si>
    <t>Hours</t>
  </si>
  <si>
    <t>Rate</t>
  </si>
  <si>
    <t>Total</t>
  </si>
  <si>
    <t>Total Labor</t>
  </si>
  <si>
    <t>Rented Equipment</t>
  </si>
  <si>
    <t>Total Cost</t>
  </si>
  <si>
    <t>Total Rented Equipment</t>
  </si>
  <si>
    <t>Vendor Owned Equipment</t>
  </si>
  <si>
    <t>Qty</t>
  </si>
  <si>
    <t>Total Owned Equipment</t>
  </si>
  <si>
    <t>Materials</t>
  </si>
  <si>
    <t>Markup %</t>
  </si>
  <si>
    <t>Cost</t>
  </si>
  <si>
    <t>Ext. Cost</t>
  </si>
  <si>
    <t>Markup $</t>
  </si>
  <si>
    <t>Total Materials</t>
  </si>
  <si>
    <t>Subcontractors</t>
  </si>
  <si>
    <t>Work</t>
  </si>
  <si>
    <t>Vendor</t>
  </si>
  <si>
    <t>Total Subcontractors</t>
  </si>
  <si>
    <t>Mobilization/Service Call Fee</t>
  </si>
  <si>
    <t>Total Mobilization/Service Call Fee</t>
  </si>
  <si>
    <t>TOTAL PROJECT AMOUNT</t>
  </si>
  <si>
    <t>STATE OF OHIO</t>
  </si>
  <si>
    <t>Director of Transportation</t>
  </si>
  <si>
    <t>Award Date</t>
  </si>
  <si>
    <t>Invitation</t>
  </si>
  <si>
    <t>115-22</t>
  </si>
  <si>
    <t>Multiple</t>
  </si>
  <si>
    <t>Opened</t>
  </si>
  <si>
    <t>Location</t>
  </si>
  <si>
    <t>C.O., D5, D9, D10 &amp; D11</t>
  </si>
  <si>
    <t>Commodity</t>
  </si>
  <si>
    <t>General Building Maintenance for ODOT Central Office, District 5, District 9, District 10 and District 11</t>
  </si>
  <si>
    <t>Threshold</t>
  </si>
  <si>
    <t>Vendor Information</t>
  </si>
  <si>
    <t>Remit to Address</t>
  </si>
  <si>
    <t>Link to Bid</t>
  </si>
  <si>
    <t>Robertson Construction Services Inc.</t>
  </si>
  <si>
    <t>1801 Thornwood Drive</t>
  </si>
  <si>
    <t>Heath, OH 43056</t>
  </si>
  <si>
    <t>Christian H. Robertson</t>
  </si>
  <si>
    <t>740-929-1000</t>
  </si>
  <si>
    <t>OAKS ID: 0000060804</t>
  </si>
  <si>
    <t>crobertson@robertsonconstruction.net</t>
  </si>
  <si>
    <t>Rockwood Builders, LTD.</t>
  </si>
  <si>
    <t>5050 Medallion Dr. W.</t>
  </si>
  <si>
    <t>Westerville, OH 43082</t>
  </si>
  <si>
    <t>Brandon Pho</t>
  </si>
  <si>
    <t>614-901-8610</t>
  </si>
  <si>
    <t>OAKS ID: 0000057396</t>
  </si>
  <si>
    <t>brandon@rockwoodbuilders.com</t>
  </si>
  <si>
    <t>Setterlin Building Co.</t>
  </si>
  <si>
    <t>560 Harmon Ave.</t>
  </si>
  <si>
    <t>Columbus, OH 43223</t>
  </si>
  <si>
    <t>Rick Martine</t>
  </si>
  <si>
    <t>614-459-7077</t>
  </si>
  <si>
    <t>OAKS ID: 0000043524</t>
  </si>
  <si>
    <t>r.martine@setterlin.com</t>
  </si>
  <si>
    <t>Sunrush Construction Company Inc.</t>
  </si>
  <si>
    <t>1988 Western Ave</t>
  </si>
  <si>
    <t>Chillicothe, OH 45601</t>
  </si>
  <si>
    <t>Chris Miller</t>
  </si>
  <si>
    <t>740-775-1300</t>
  </si>
  <si>
    <t>OAKS ID: 0000207743</t>
  </si>
  <si>
    <t>cmiller@sunrushconstruction.com</t>
  </si>
  <si>
    <t xml:space="preserve">Robertson Construction Services, Inc. </t>
  </si>
  <si>
    <t>Dale Koski</t>
  </si>
  <si>
    <t>dlkoski@aep.com</t>
  </si>
  <si>
    <t>AEP</t>
  </si>
  <si>
    <t>777 Hopewell Drive Heath, Ohio 43056</t>
  </si>
  <si>
    <t>740-349-4082</t>
  </si>
  <si>
    <t>John Gordon</t>
  </si>
  <si>
    <t>jgordon@englefieldoil.com</t>
  </si>
  <si>
    <t>Englefield Oil</t>
  </si>
  <si>
    <t>1935 James Parkway Heath, Ohio 43056</t>
  </si>
  <si>
    <t>740-928-8215</t>
  </si>
  <si>
    <t>Frank Rosato</t>
  </si>
  <si>
    <t>frank@southgatecorporation.com</t>
  </si>
  <si>
    <t>Southgate Corporation</t>
  </si>
  <si>
    <t>114 West Main Street Newark, Ohio 43055</t>
  </si>
  <si>
    <t>740-522-2151</t>
  </si>
  <si>
    <t>Special Projects Coordinator</t>
  </si>
  <si>
    <t>Andy Dorans</t>
  </si>
  <si>
    <t>adorans@robertsonconstruction.net</t>
  </si>
  <si>
    <t>740-404-0146</t>
  </si>
  <si>
    <t>Project Engineer</t>
  </si>
  <si>
    <t>Shaun Turner</t>
  </si>
  <si>
    <t>sturner@robertsonconstruction.net</t>
  </si>
  <si>
    <t>740-777-2584</t>
  </si>
  <si>
    <t>Concrete Superintendent</t>
  </si>
  <si>
    <t>Brandt Mason</t>
  </si>
  <si>
    <t>bmason@robertsonconstruction.net</t>
  </si>
  <si>
    <t>740-777-7910</t>
  </si>
  <si>
    <t xml:space="preserve">Ecavating and Waterline Superintendent       </t>
  </si>
  <si>
    <t>Brent Bigler</t>
  </si>
  <si>
    <t>bbigler@robertsonconstruction.net</t>
  </si>
  <si>
    <t>614-332-1744</t>
  </si>
  <si>
    <t>Industrial Superintendent</t>
  </si>
  <si>
    <t xml:space="preserve">Jim Hillberry </t>
  </si>
  <si>
    <t>jhillberry@robertsonconstruction.net</t>
  </si>
  <si>
    <t>740-404-1587</t>
  </si>
  <si>
    <t>N/A</t>
  </si>
  <si>
    <t>Backhoe 4WD Extended</t>
  </si>
  <si>
    <t>Loader Backhoe 4WD fixed stic</t>
  </si>
  <si>
    <t>Loader Backhoe 4WD extended hoe</t>
  </si>
  <si>
    <t>Hoe Ram</t>
  </si>
  <si>
    <t>Dozer (223)</t>
  </si>
  <si>
    <t>Dozer (Crawler)</t>
  </si>
  <si>
    <t>Dozer, 85 HP w/ Canopy</t>
  </si>
  <si>
    <t>Vibratory Roller (Compactor) smooth drum</t>
  </si>
  <si>
    <t>Vibratory Roller (Compactor) pad foot</t>
  </si>
  <si>
    <t>Crane                                                                   Carry Deck</t>
  </si>
  <si>
    <t>Crane                                                                   644B</t>
  </si>
  <si>
    <t>Dump Truck 20 ton</t>
  </si>
  <si>
    <t>Dump Truck 10 ton</t>
  </si>
  <si>
    <t>Dump Truck Triaxle</t>
  </si>
  <si>
    <t xml:space="preserve">Dump Truck Tandem </t>
  </si>
  <si>
    <t xml:space="preserve">Dump Truck </t>
  </si>
  <si>
    <t xml:space="preserve">Excavator mini track </t>
  </si>
  <si>
    <t>Excavator Mini</t>
  </si>
  <si>
    <t>Excavator track (241) 20,000lbs. 12", 24"</t>
  </si>
  <si>
    <t>Excavator track w/ Hyd Thumb</t>
  </si>
  <si>
    <t>Excavator track</t>
  </si>
  <si>
    <t>Forklift 3,500lb</t>
  </si>
  <si>
    <t>Forklift w/o cab 8,000lb</t>
  </si>
  <si>
    <t>Forklift w/o cab (330) 10,000lb</t>
  </si>
  <si>
    <t>Forklift w/o cab (331) 7,000lb</t>
  </si>
  <si>
    <t xml:space="preserve">Forklift with cab 10,000lb 55' lift  </t>
  </si>
  <si>
    <t>Forklift with cab 12,000lb 55' lift</t>
  </si>
  <si>
    <t>Forklift 15,000lb</t>
  </si>
  <si>
    <t>Electric Forklift</t>
  </si>
  <si>
    <t>Scissor Lift 19'</t>
  </si>
  <si>
    <t>Scissor Lift 20'</t>
  </si>
  <si>
    <t>Man Lift Single</t>
  </si>
  <si>
    <t>Scissor Lift 4WD</t>
  </si>
  <si>
    <t>Lift Telescoping 4x4</t>
  </si>
  <si>
    <t>Lift Telescoping 4x4, 80'</t>
  </si>
  <si>
    <t>Box Grader</t>
  </si>
  <si>
    <t>Skid Steer Loader</t>
  </si>
  <si>
    <t>Skid Steer (397)  ST</t>
  </si>
  <si>
    <t>Skid Steer Loader WT</t>
  </si>
  <si>
    <t>Skid Steer Tracked</t>
  </si>
  <si>
    <t>Skid Steer Loader w/78" bucket</t>
  </si>
  <si>
    <t>Skid Steer  Compact Track Loader</t>
  </si>
  <si>
    <t>Skid Steer Broom</t>
  </si>
  <si>
    <t>Skid Steer Concrete Bucket</t>
  </si>
  <si>
    <t>Truck Utility</t>
  </si>
  <si>
    <t>Truck Stake bed 12'</t>
  </si>
  <si>
    <t xml:space="preserve">Truck 4x4 Super Duty </t>
  </si>
  <si>
    <t xml:space="preserve">Express Van </t>
  </si>
  <si>
    <t>Weld Truck</t>
  </si>
  <si>
    <t>Utility Van</t>
  </si>
  <si>
    <t>Super Int. Truck</t>
  </si>
  <si>
    <t>Concrete Truck</t>
  </si>
  <si>
    <t>Truck Stake Bed 12'</t>
  </si>
  <si>
    <t>Passenger Bus</t>
  </si>
  <si>
    <t>Truck Stake bed 20' w/ lift gate</t>
  </si>
  <si>
    <t>Truck - Flatbed</t>
  </si>
  <si>
    <t>Semi Tractor</t>
  </si>
  <si>
    <t>Trailer 10 ton</t>
  </si>
  <si>
    <t>Trailer 5 ton</t>
  </si>
  <si>
    <t>Trailer tilt 5 ton</t>
  </si>
  <si>
    <t>Trailer Tandem Form (416) 16'</t>
  </si>
  <si>
    <t>Trailer Tandem Form</t>
  </si>
  <si>
    <t>Trailer Triaxle 50 ton</t>
  </si>
  <si>
    <t>Trailer Flat Bed 45'</t>
  </si>
  <si>
    <t>Trailer Landscape</t>
  </si>
  <si>
    <t>Trailer 24' No Ramp</t>
  </si>
  <si>
    <t>Trailer Tandem, 15K, 16'</t>
  </si>
  <si>
    <t>Rockwood Builders, Ltd.</t>
  </si>
  <si>
    <t>Todd Efkeman</t>
  </si>
  <si>
    <t>Todd.Efkeman@dot.ohio.gov</t>
  </si>
  <si>
    <t>Ohio Dept of Transportation</t>
  </si>
  <si>
    <t>1980 W. Broad St. Columbus, OH 43223</t>
  </si>
  <si>
    <t xml:space="preserve">614-466-3381 </t>
  </si>
  <si>
    <t>Brendan Flaherty</t>
  </si>
  <si>
    <t>flaherty.12@osu.edu</t>
  </si>
  <si>
    <t>The Ohio State University</t>
  </si>
  <si>
    <t>660 Ackerman Rd. 
Columbus OH 43202</t>
  </si>
  <si>
    <t>614-685-9964</t>
  </si>
  <si>
    <t>Chris Lee</t>
  </si>
  <si>
    <t>cclee@dps.state.oh.us</t>
  </si>
  <si>
    <t>Dept of Public Safety</t>
  </si>
  <si>
    <t>1970 W. Broad Street
Columbus OH 43222</t>
  </si>
  <si>
    <t>614-995-3713</t>
  </si>
  <si>
    <t>Aaron Lichtenauer</t>
  </si>
  <si>
    <t>Aaron.Lichtenauer@dodd.ohio.gov</t>
  </si>
  <si>
    <t>Dept of Developmental Disabilities</t>
  </si>
  <si>
    <t>1601 W. Broad Street
Columbus OH 43222</t>
  </si>
  <si>
    <t>614-496-6278</t>
  </si>
  <si>
    <t>GM</t>
  </si>
  <si>
    <t>614-286-2871</t>
  </si>
  <si>
    <t>Project Mgr</t>
  </si>
  <si>
    <t>Kevin Lei</t>
  </si>
  <si>
    <t>kevin@rockwoodbuilders.com</t>
  </si>
  <si>
    <t>614-767-9888</t>
  </si>
  <si>
    <t>Field Superintendent</t>
  </si>
  <si>
    <t>Chris Park</t>
  </si>
  <si>
    <t>park4670@gmail.com</t>
  </si>
  <si>
    <t>614-286-2450</t>
  </si>
  <si>
    <t>Pickup Truck</t>
  </si>
  <si>
    <t>Elec scissor lift narrow</t>
  </si>
  <si>
    <t>Skidsteer</t>
  </si>
  <si>
    <t>Diesel air compressor</t>
  </si>
  <si>
    <t>Floor stripper</t>
  </si>
  <si>
    <t>Lighty Duty Box Truck</t>
  </si>
  <si>
    <t>Excavator</t>
  </si>
  <si>
    <t>Cut-Off Saw</t>
  </si>
  <si>
    <t>Power washer</t>
  </si>
  <si>
    <t>Dump Truck</t>
  </si>
  <si>
    <t>Forklift</t>
  </si>
  <si>
    <t>Setterlin Building Company</t>
  </si>
  <si>
    <t>Eric Schoppelrei</t>
  </si>
  <si>
    <t>elschoppelrei@dps.ohio.gov</t>
  </si>
  <si>
    <t>ODPS</t>
  </si>
  <si>
    <t>1970 W. Broad St., Columbus, OH 43223</t>
  </si>
  <si>
    <t>(614) 738-6939</t>
  </si>
  <si>
    <t>Steve Alvarez</t>
  </si>
  <si>
    <t>sealvarez@columbus.gov</t>
  </si>
  <si>
    <t>City of Columbus</t>
  </si>
  <si>
    <t>90 W. Broad St., Columbus, OH 43215</t>
  </si>
  <si>
    <t>(614) 645-8679</t>
  </si>
  <si>
    <t>Aldino Stazzone</t>
  </si>
  <si>
    <t>stazzone1@osu.edu</t>
  </si>
  <si>
    <t>Ohio State University</t>
  </si>
  <si>
    <t>400 Enarson Classroom, 2009 Millikin Road, Columbus, OH 43210</t>
  </si>
  <si>
    <t>(614) 292-1082</t>
  </si>
  <si>
    <t>VP of Special Projects</t>
  </si>
  <si>
    <t>(614) 586-4223</t>
  </si>
  <si>
    <t>(614) 570-5048</t>
  </si>
  <si>
    <t>Special Projects Project Manager</t>
  </si>
  <si>
    <t>Tom Ray</t>
  </si>
  <si>
    <t>t.ray@setterlin.com</t>
  </si>
  <si>
    <t>(614) 407-7672</t>
  </si>
  <si>
    <t>(614) 752-1250</t>
  </si>
  <si>
    <t>Tony Dunnagan</t>
  </si>
  <si>
    <t>t.dunnagan@setterlin.com</t>
  </si>
  <si>
    <t>(614) 586-0247</t>
  </si>
  <si>
    <t>(614) 554-6940</t>
  </si>
  <si>
    <t>President</t>
  </si>
  <si>
    <t>Mark Setterlin</t>
  </si>
  <si>
    <t>m.setterlin@setterlin.com</t>
  </si>
  <si>
    <t>(614) 586-0233</t>
  </si>
  <si>
    <t>(614) 886-5883</t>
  </si>
  <si>
    <t>Any and all equipment required will be rented at the current rate plus delivery/pickup/fuel/tax plus 15% markup</t>
  </si>
  <si>
    <t>EDWARD COX</t>
  </si>
  <si>
    <t>edward.cox@dot.ohio.gov</t>
  </si>
  <si>
    <t>ODOT District 09</t>
  </si>
  <si>
    <t>650 Eastern Ave.    Chillicothe, OH 45601</t>
  </si>
  <si>
    <t>70-774-8917</t>
  </si>
  <si>
    <t>TIM MARTY</t>
  </si>
  <si>
    <t>timothy.marty@dot.ohio.gov</t>
  </si>
  <si>
    <t>ODOT District 10</t>
  </si>
  <si>
    <t>338 Muskingum Drive    Marietta, OH 45750</t>
  </si>
  <si>
    <t>740-568-3924</t>
  </si>
  <si>
    <t>BOB ROAHRIG</t>
  </si>
  <si>
    <t>bob.roahrig@dot.ohio.gov</t>
  </si>
  <si>
    <t>ODOT District 05</t>
  </si>
  <si>
    <t>9600 Jacksontown Rd Jacksontown,  OH 43030</t>
  </si>
  <si>
    <t>740-323-5150</t>
  </si>
  <si>
    <t>SUNRUSH CONSTRUCTION COMPANY INC</t>
  </si>
  <si>
    <t>Greg Wells</t>
  </si>
  <si>
    <t>gwells@sunrushconstruction.com</t>
  </si>
  <si>
    <t>Project Manager</t>
  </si>
  <si>
    <t>740-253-3100</t>
  </si>
  <si>
    <t>Office Manager</t>
  </si>
  <si>
    <t>Judy Shoemaker</t>
  </si>
  <si>
    <t>jshoemaker@sunrushconstruction.com</t>
  </si>
  <si>
    <t>SERVICE TRUCK</t>
  </si>
  <si>
    <t>ROUGH TERRAIN MATERIAL HANDLER</t>
  </si>
  <si>
    <t>WHEELED SKIDSTEER</t>
  </si>
  <si>
    <t>SINGLE AXLE DUMP TRUCK</t>
  </si>
  <si>
    <t>ELECTRIC SCISSOR LIFT</t>
  </si>
  <si>
    <t>40' BOOM LIFT</t>
  </si>
  <si>
    <t>GAS FLOOR SAW</t>
  </si>
  <si>
    <t>PROPANE FORKLIFT</t>
  </si>
  <si>
    <t>PLATE COMPACTOR WALK BEHIND</t>
  </si>
  <si>
    <t>PORTABLE WELDER</t>
  </si>
  <si>
    <t>GAS POWER WASHER</t>
  </si>
  <si>
    <t>GRACO COATINGS SPRAYER</t>
  </si>
  <si>
    <t>SHOT BLASTING MACHINE WALK BEHIND</t>
  </si>
  <si>
    <t>PAINT STRIPING MACHINE</t>
  </si>
  <si>
    <t>GAS CUT OFF SAWS / CHAIN SAWS</t>
  </si>
  <si>
    <t>DECKOVER / TILT TRAILERS</t>
  </si>
  <si>
    <t>BOX TRAILERS</t>
  </si>
  <si>
    <t>GAS GENERATOR / AIR COMPRESSOR</t>
  </si>
  <si>
    <t>47..14</t>
  </si>
  <si>
    <t>-</t>
  </si>
  <si>
    <t>UNGROUP BY CLICKING "+" SIGN TO LEFT</t>
  </si>
  <si>
    <t>Award as noted on recommendation</t>
  </si>
  <si>
    <t>SMALL HYDRAULIC EXCAVATOR</t>
  </si>
  <si>
    <t>Site Truck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</si>
</sst>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theme="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0"/>
      <color indexed="8"/>
      <name val="Arial"/>
      <family val="2"/>
    </font>
    <font>
      <sz val="16"/>
      <color rgb="FFFF0000"/>
      <name val="Arial"/>
      <family val="2"/>
    </font>
    <font>
      <sz val="10"/>
      <color indexed="8"/>
      <name val="Arial"/>
      <family val="2"/>
    </font>
    <font>
      <b/>
      <sz val="10"/>
      <color theme="1"/>
      <name val="Arial"/>
      <family val="2"/>
    </font>
    <font>
      <b/>
      <sz val="12"/>
      <name val="Arial"/>
      <family val="2"/>
    </font>
    <font>
      <u/>
      <sz val="11"/>
      <color theme="1"/>
      <name val="Calibri"/>
      <family val="2"/>
      <scheme val="minor"/>
    </font>
    <font>
      <b/>
      <i/>
      <sz val="11"/>
      <color theme="1"/>
      <name val="Calibri"/>
      <family val="2"/>
      <scheme val="minor"/>
    </font>
    <font>
      <b/>
      <sz val="14"/>
      <color theme="1"/>
      <name val="Calibri"/>
      <family val="2"/>
      <scheme val="minor"/>
    </font>
    <font>
      <sz val="10"/>
      <color theme="1"/>
      <name val="Arial"/>
      <family val="2"/>
    </font>
    <font>
      <sz val="8"/>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u/>
      <sz val="10"/>
      <color indexed="12"/>
      <name val="Arial"/>
      <family val="2"/>
    </font>
    <font>
      <sz val="12"/>
      <color rgb="FFFF0000"/>
      <name val="Arial"/>
      <family val="2"/>
    </font>
  </fonts>
  <fills count="43">
    <fill>
      <patternFill patternType="none"/>
    </fill>
    <fill>
      <patternFill patternType="gray125"/>
    </fill>
    <fill>
      <patternFill patternType="solid">
        <fgColor rgb="FFCCCCFF"/>
        <bgColor indexed="64"/>
      </patternFill>
    </fill>
    <fill>
      <patternFill patternType="solid">
        <fgColor indexed="54"/>
        <bgColor indexed="64"/>
      </patternFill>
    </fill>
    <fill>
      <patternFill patternType="solid">
        <fgColor indexed="31"/>
        <bgColor indexed="64"/>
      </patternFill>
    </fill>
    <fill>
      <patternFill patternType="solid">
        <fgColor rgb="FF6666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s>
  <cellStyleXfs count="4399">
    <xf numFmtId="0" fontId="0" fillId="0" borderId="0"/>
    <xf numFmtId="0" fontId="6" fillId="0" borderId="0" applyNumberFormat="0" applyFill="0" applyBorder="0" applyAlignment="0" applyProtection="0"/>
    <xf numFmtId="0" fontId="4" fillId="0" borderId="0"/>
    <xf numFmtId="9" fontId="4" fillId="0" borderId="0" applyFont="0" applyFill="0" applyBorder="0" applyAlignment="0" applyProtection="0"/>
    <xf numFmtId="0" fontId="7" fillId="0" borderId="0"/>
    <xf numFmtId="44" fontId="7" fillId="0" borderId="0" applyFont="0" applyFill="0" applyBorder="0" applyAlignment="0" applyProtection="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8" applyNumberFormat="0" applyAlignment="0" applyProtection="0"/>
    <xf numFmtId="0" fontId="16" fillId="10" borderId="9" applyNumberFormat="0" applyAlignment="0" applyProtection="0"/>
    <xf numFmtId="0" fontId="17" fillId="10" borderId="8" applyNumberFormat="0" applyAlignment="0" applyProtection="0"/>
    <xf numFmtId="0" fontId="18" fillId="0" borderId="10" applyNumberFormat="0" applyFill="0" applyAlignment="0" applyProtection="0"/>
    <xf numFmtId="0" fontId="19" fillId="11"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36" borderId="0" applyNumberFormat="0" applyBorder="0" applyAlignment="0" applyProtection="0"/>
    <xf numFmtId="0" fontId="4" fillId="0" borderId="0"/>
    <xf numFmtId="0" fontId="3"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14" borderId="0" applyNumberFormat="0" applyBorder="0" applyAlignment="0" applyProtection="0"/>
    <xf numFmtId="0" fontId="3" fillId="14"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0" borderId="0"/>
    <xf numFmtId="0" fontId="3" fillId="12" borderId="12" applyNumberFormat="0" applyFont="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12" applyNumberFormat="0" applyFont="0" applyAlignment="0" applyProtection="0"/>
    <xf numFmtId="0" fontId="3" fillId="0" borderId="0"/>
    <xf numFmtId="0" fontId="3" fillId="12" borderId="12"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xf numFmtId="0" fontId="2" fillId="0" borderId="0"/>
    <xf numFmtId="9" fontId="2" fillId="0" borderId="0" applyFont="0" applyFill="0" applyBorder="0" applyAlignment="0" applyProtection="0"/>
    <xf numFmtId="44" fontId="4" fillId="0" borderId="0" applyFont="0" applyFill="0" applyBorder="0" applyAlignment="0" applyProtection="0"/>
    <xf numFmtId="0" fontId="42" fillId="0" borderId="0" applyNumberFormat="0" applyFill="0" applyBorder="0" applyAlignment="0" applyProtection="0">
      <alignment vertical="top"/>
      <protection locked="0"/>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0" borderId="0"/>
    <xf numFmtId="0" fontId="1" fillId="12" borderId="12"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62">
    <xf numFmtId="0" fontId="0" fillId="0" borderId="0" xfId="0"/>
    <xf numFmtId="0" fontId="5" fillId="0" borderId="3"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xf numFmtId="0" fontId="5" fillId="0" borderId="0" xfId="0" applyFont="1" applyAlignment="1">
      <alignment horizontal="left" textRotation="80" wrapText="1"/>
    </xf>
    <xf numFmtId="0" fontId="5" fillId="0" borderId="0" xfId="0" applyFont="1" applyAlignment="1">
      <alignment horizontal="center" vertical="center" wrapText="1" readingOrder="1"/>
    </xf>
    <xf numFmtId="0" fontId="5" fillId="0" borderId="0" xfId="0" applyFont="1" applyAlignment="1">
      <alignment wrapText="1"/>
    </xf>
    <xf numFmtId="0" fontId="0" fillId="0" borderId="0" xfId="0" applyAlignment="1">
      <alignment vertical="center"/>
    </xf>
    <xf numFmtId="0" fontId="25" fillId="0" borderId="3" xfId="0" applyFont="1" applyBorder="1" applyAlignment="1" applyProtection="1">
      <alignment horizontal="right" vertical="center"/>
      <protection hidden="1"/>
    </xf>
    <xf numFmtId="0" fontId="25" fillId="37" borderId="3" xfId="0" applyFont="1" applyFill="1" applyBorder="1" applyAlignment="1" applyProtection="1">
      <alignment horizontal="center" vertical="center" wrapText="1"/>
      <protection hidden="1"/>
    </xf>
    <xf numFmtId="0" fontId="28" fillId="37" borderId="3" xfId="2214" applyFont="1" applyFill="1" applyBorder="1" applyAlignment="1">
      <alignment horizontal="center" vertical="center" wrapText="1"/>
    </xf>
    <xf numFmtId="0" fontId="28" fillId="37" borderId="3" xfId="2214" applyFont="1" applyFill="1" applyBorder="1" applyAlignment="1">
      <alignment horizontal="center" vertical="center"/>
    </xf>
    <xf numFmtId="0" fontId="25" fillId="0" borderId="3" xfId="0" applyFont="1" applyBorder="1" applyAlignment="1">
      <alignment horizontal="right" vertical="center"/>
    </xf>
    <xf numFmtId="0" fontId="0" fillId="0" borderId="3" xfId="0" applyBorder="1" applyAlignment="1" applyProtection="1">
      <alignment horizontal="center" vertical="center" wrapText="1" readingOrder="1"/>
      <protection hidden="1"/>
    </xf>
    <xf numFmtId="0" fontId="0" fillId="0" borderId="3" xfId="0" applyBorder="1" applyAlignment="1">
      <alignment vertical="center" wrapText="1"/>
    </xf>
    <xf numFmtId="0" fontId="0" fillId="0" borderId="3" xfId="0" applyBorder="1" applyAlignment="1">
      <alignment horizontal="center" vertical="center" wrapText="1"/>
    </xf>
    <xf numFmtId="0" fontId="24" fillId="0" borderId="3" xfId="0" applyFont="1" applyBorder="1" applyAlignment="1">
      <alignment horizontal="right" vertical="center"/>
    </xf>
    <xf numFmtId="44" fontId="24" fillId="0" borderId="3" xfId="0" applyNumberFormat="1" applyFont="1" applyBorder="1" applyAlignment="1">
      <alignment horizontal="center" vertical="center"/>
    </xf>
    <xf numFmtId="0" fontId="24" fillId="0" borderId="3" xfId="0" applyFont="1" applyBorder="1" applyAlignment="1">
      <alignment horizontal="center" vertical="center" wrapText="1"/>
    </xf>
    <xf numFmtId="0" fontId="0" fillId="0" borderId="3" xfId="0" applyBorder="1" applyAlignment="1" applyProtection="1">
      <alignment horizontal="center" textRotation="90" wrapText="1"/>
      <protection hidden="1"/>
    </xf>
    <xf numFmtId="0" fontId="0" fillId="0" borderId="3" xfId="0" applyBorder="1" applyAlignment="1">
      <alignment horizontal="center" vertical="center" textRotation="90" wrapText="1"/>
    </xf>
    <xf numFmtId="0" fontId="22" fillId="0" borderId="1" xfId="2218" applyFont="1" applyBorder="1"/>
    <xf numFmtId="0" fontId="2" fillId="0" borderId="4" xfId="2218" applyBorder="1"/>
    <xf numFmtId="0" fontId="2" fillId="0" borderId="2" xfId="2218" applyBorder="1" applyAlignment="1">
      <alignment horizontal="right" vertical="center"/>
    </xf>
    <xf numFmtId="0" fontId="2" fillId="0" borderId="0" xfId="2218"/>
    <xf numFmtId="0" fontId="2" fillId="0" borderId="16" xfId="2218" applyBorder="1"/>
    <xf numFmtId="0" fontId="30" fillId="0" borderId="0" xfId="2218" applyFont="1" applyAlignment="1">
      <alignment horizontal="center" vertical="center"/>
    </xf>
    <xf numFmtId="0" fontId="30" fillId="0" borderId="17" xfId="2218" applyFont="1" applyBorder="1" applyAlignment="1">
      <alignment horizontal="right" vertical="center"/>
    </xf>
    <xf numFmtId="0" fontId="2" fillId="0" borderId="0" xfId="2218" applyAlignment="1">
      <alignment horizontal="center" vertical="center"/>
    </xf>
    <xf numFmtId="164" fontId="2" fillId="0" borderId="0" xfId="2218" applyNumberFormat="1" applyAlignment="1">
      <alignment horizontal="center" vertical="center"/>
    </xf>
    <xf numFmtId="164" fontId="2" fillId="0" borderId="17" xfId="2218" applyNumberFormat="1" applyBorder="1" applyAlignment="1">
      <alignment horizontal="right" vertical="center"/>
    </xf>
    <xf numFmtId="0" fontId="31" fillId="0" borderId="18" xfId="2218" applyFont="1" applyBorder="1"/>
    <xf numFmtId="0" fontId="31" fillId="0" borderId="20" xfId="2218" applyFont="1" applyBorder="1" applyAlignment="1">
      <alignment horizontal="center" vertical="center"/>
    </xf>
    <xf numFmtId="164" fontId="31" fillId="0" borderId="19" xfId="2218" applyNumberFormat="1" applyFont="1" applyBorder="1" applyAlignment="1">
      <alignment horizontal="right" vertical="center"/>
    </xf>
    <xf numFmtId="0" fontId="2" fillId="0" borderId="17" xfId="2218" applyBorder="1" applyAlignment="1">
      <alignment horizontal="right" vertical="center"/>
    </xf>
    <xf numFmtId="0" fontId="2" fillId="0" borderId="0" xfId="2218" applyAlignment="1">
      <alignment horizontal="right" vertical="center"/>
    </xf>
    <xf numFmtId="0" fontId="22" fillId="0" borderId="4" xfId="2218" applyFont="1" applyBorder="1" applyAlignment="1">
      <alignment horizontal="center" vertical="center"/>
    </xf>
    <xf numFmtId="10" fontId="22" fillId="39" borderId="4" xfId="2219" applyNumberFormat="1" applyFont="1" applyFill="1" applyBorder="1" applyAlignment="1">
      <alignment horizontal="center" vertical="center"/>
    </xf>
    <xf numFmtId="0" fontId="2" fillId="0" borderId="4" xfId="2218" applyBorder="1" applyAlignment="1">
      <alignment horizontal="center" vertical="center"/>
    </xf>
    <xf numFmtId="0" fontId="2" fillId="0" borderId="16" xfId="2218" applyBorder="1" applyAlignment="1">
      <alignment horizontal="left" vertical="center"/>
    </xf>
    <xf numFmtId="0" fontId="31" fillId="0" borderId="18" xfId="2218" applyFont="1" applyBorder="1" applyAlignment="1">
      <alignment horizontal="left" vertical="center"/>
    </xf>
    <xf numFmtId="164" fontId="31" fillId="0" borderId="20" xfId="2218" applyNumberFormat="1" applyFont="1" applyBorder="1" applyAlignment="1">
      <alignment horizontal="center" vertical="center"/>
    </xf>
    <xf numFmtId="0" fontId="30" fillId="0" borderId="16" xfId="2218" applyFont="1" applyBorder="1"/>
    <xf numFmtId="0" fontId="30" fillId="0" borderId="21" xfId="2218" applyFont="1" applyBorder="1" applyAlignment="1">
      <alignment horizontal="center" vertical="center"/>
    </xf>
    <xf numFmtId="44" fontId="2" fillId="0" borderId="0" xfId="2218" applyNumberFormat="1" applyAlignment="1">
      <alignment horizontal="center" vertical="center"/>
    </xf>
    <xf numFmtId="0" fontId="32" fillId="0" borderId="22" xfId="2218" applyFont="1" applyBorder="1"/>
    <xf numFmtId="164" fontId="32" fillId="0" borderId="22" xfId="2218" applyNumberFormat="1" applyFont="1" applyBorder="1" applyAlignment="1">
      <alignment horizontal="right" vertical="center"/>
    </xf>
    <xf numFmtId="0" fontId="34" fillId="0" borderId="3" xfId="0" applyFont="1" applyBorder="1"/>
    <xf numFmtId="49" fontId="0" fillId="0" borderId="0" xfId="0" applyNumberFormat="1" applyAlignment="1">
      <alignment horizontal="left"/>
    </xf>
    <xf numFmtId="164" fontId="0" fillId="0" borderId="3" xfId="0" applyNumberFormat="1" applyBorder="1" applyAlignment="1">
      <alignment horizontal="center" vertical="center"/>
    </xf>
    <xf numFmtId="44" fontId="0" fillId="0" borderId="3" xfId="0" applyNumberFormat="1" applyBorder="1" applyAlignment="1">
      <alignment horizontal="center" vertical="center"/>
    </xf>
    <xf numFmtId="44" fontId="0" fillId="0" borderId="3" xfId="0" applyNumberFormat="1" applyBorder="1" applyAlignment="1">
      <alignment vertical="center"/>
    </xf>
    <xf numFmtId="0" fontId="6" fillId="0" borderId="3" xfId="1" applyBorder="1" applyAlignment="1" applyProtection="1">
      <alignment horizontal="left" vertical="center" wrapText="1"/>
      <protection locked="0"/>
    </xf>
    <xf numFmtId="49" fontId="27" fillId="0" borderId="3" xfId="0" applyNumberFormat="1" applyFont="1" applyBorder="1" applyAlignment="1" applyProtection="1">
      <alignment horizontal="left" vertical="center" wrapText="1"/>
      <protection locked="0"/>
    </xf>
    <xf numFmtId="49" fontId="6" fillId="0" borderId="3" xfId="1" applyNumberFormat="1" applyFill="1" applyBorder="1" applyAlignment="1" applyProtection="1">
      <alignment horizontal="left" vertical="center" wrapText="1"/>
      <protection locked="0"/>
    </xf>
    <xf numFmtId="49" fontId="27" fillId="0" borderId="3" xfId="0" applyNumberFormat="1" applyFont="1" applyBorder="1" applyAlignment="1" applyProtection="1">
      <alignment horizontal="center" vertical="center" wrapText="1"/>
      <protection locked="0"/>
    </xf>
    <xf numFmtId="44" fontId="0" fillId="0" borderId="3" xfId="0" applyNumberFormat="1" applyBorder="1" applyAlignment="1" applyProtection="1">
      <alignment horizontal="center" vertical="center"/>
      <protection locked="0" hidden="1"/>
    </xf>
    <xf numFmtId="44" fontId="0" fillId="0" borderId="3" xfId="2220" applyFont="1" applyBorder="1" applyAlignment="1" applyProtection="1">
      <alignment horizontal="center" vertical="center"/>
      <protection locked="0"/>
    </xf>
    <xf numFmtId="44" fontId="33" fillId="0" borderId="3" xfId="2220" applyFont="1" applyBorder="1" applyAlignment="1" applyProtection="1">
      <alignment horizontal="center" vertical="center"/>
      <protection locked="0"/>
    </xf>
    <xf numFmtId="49" fontId="6" fillId="0" borderId="3" xfId="1" applyNumberFormat="1" applyBorder="1" applyAlignment="1" applyProtection="1">
      <alignment horizontal="left" vertical="center" wrapText="1"/>
      <protection locked="0"/>
    </xf>
    <xf numFmtId="49" fontId="4" fillId="0" borderId="3" xfId="1" applyNumberFormat="1" applyFont="1" applyFill="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0" fillId="0" borderId="3" xfId="0" applyBorder="1" applyAlignment="1" applyProtection="1">
      <alignment vertical="center" wrapText="1"/>
      <protection locked="0"/>
    </xf>
    <xf numFmtId="44" fontId="0" fillId="0" borderId="3" xfId="0" applyNumberFormat="1" applyBorder="1" applyAlignment="1" applyProtection="1">
      <alignment horizontal="center" vertical="center"/>
      <protection locked="0"/>
    </xf>
    <xf numFmtId="49" fontId="5" fillId="0" borderId="3"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center" vertical="center" wrapText="1"/>
      <protection locked="0"/>
    </xf>
    <xf numFmtId="0" fontId="36" fillId="0" borderId="3" xfId="0" applyFont="1" applyBorder="1" applyAlignment="1">
      <alignment vertical="center"/>
    </xf>
    <xf numFmtId="0" fontId="42" fillId="0" borderId="3" xfId="2221" applyBorder="1" applyAlignment="1" applyProtection="1">
      <alignment vertical="center"/>
    </xf>
    <xf numFmtId="14" fontId="38" fillId="0" borderId="3" xfId="0" applyNumberFormat="1" applyFont="1" applyBorder="1" applyAlignment="1">
      <alignment vertical="center"/>
    </xf>
    <xf numFmtId="0" fontId="41" fillId="0" borderId="3" xfId="0" applyFont="1" applyBorder="1" applyAlignment="1">
      <alignment vertical="center"/>
    </xf>
    <xf numFmtId="44" fontId="0" fillId="0" borderId="3" xfId="0" applyNumberFormat="1" applyBorder="1" applyAlignment="1" applyProtection="1">
      <alignment horizontal="right" vertical="center"/>
      <protection locked="0"/>
    </xf>
    <xf numFmtId="164" fontId="0" fillId="0" borderId="3" xfId="0" applyNumberFormat="1" applyBorder="1" applyAlignment="1" applyProtection="1">
      <alignment horizontal="right" vertical="center"/>
      <protection locked="0"/>
    </xf>
    <xf numFmtId="0" fontId="37" fillId="0" borderId="3" xfId="0" applyFont="1" applyBorder="1" applyAlignment="1">
      <alignment vertical="center"/>
    </xf>
    <xf numFmtId="0" fontId="38" fillId="0" borderId="3" xfId="0" applyFont="1" applyBorder="1" applyAlignment="1">
      <alignment vertical="center" wrapText="1"/>
    </xf>
    <xf numFmtId="0" fontId="0" fillId="0" borderId="3" xfId="0" applyBorder="1"/>
    <xf numFmtId="0" fontId="38" fillId="0" borderId="3" xfId="0" applyFont="1" applyBorder="1" applyAlignment="1">
      <alignment vertical="center"/>
    </xf>
    <xf numFmtId="0" fontId="43" fillId="0" borderId="3" xfId="0" applyFont="1" applyBorder="1"/>
    <xf numFmtId="0" fontId="40" fillId="0" borderId="3" xfId="0" applyFont="1" applyBorder="1" applyAlignment="1">
      <alignment vertical="center"/>
    </xf>
    <xf numFmtId="0" fontId="39" fillId="0" borderId="3" xfId="0" applyFont="1" applyBorder="1" applyAlignment="1">
      <alignment vertical="center"/>
    </xf>
    <xf numFmtId="0" fontId="35" fillId="0" borderId="3" xfId="0" applyFont="1" applyBorder="1" applyAlignment="1">
      <alignment vertical="center"/>
    </xf>
    <xf numFmtId="44" fontId="0" fillId="40" borderId="3" xfId="0" applyNumberFormat="1" applyFill="1" applyBorder="1" applyAlignment="1" applyProtection="1">
      <alignment horizontal="center" vertical="center"/>
      <protection locked="0" hidden="1"/>
    </xf>
    <xf numFmtId="164" fontId="0" fillId="0" borderId="3" xfId="0" applyNumberFormat="1" applyBorder="1" applyAlignment="1" applyProtection="1">
      <alignment horizontal="center" vertical="center"/>
      <protection locked="0"/>
    </xf>
    <xf numFmtId="44" fontId="0" fillId="0" borderId="3" xfId="0" applyNumberFormat="1" applyBorder="1" applyAlignment="1" applyProtection="1">
      <alignment vertical="center"/>
      <protection locked="0"/>
    </xf>
    <xf numFmtId="44" fontId="33" fillId="0" borderId="3" xfId="0" applyNumberFormat="1" applyFont="1" applyBorder="1" applyAlignment="1">
      <alignment horizontal="center" vertical="center"/>
    </xf>
    <xf numFmtId="44" fontId="33" fillId="0" borderId="3" xfId="0" applyNumberFormat="1" applyFont="1" applyBorder="1" applyAlignment="1">
      <alignment vertical="center"/>
    </xf>
    <xf numFmtId="0" fontId="0" fillId="0" borderId="3" xfId="0" applyBorder="1" applyAlignment="1">
      <alignment horizontal="center"/>
    </xf>
    <xf numFmtId="0" fontId="24" fillId="0" borderId="3" xfId="0" applyFont="1" applyBorder="1" applyAlignment="1">
      <alignment horizontal="center"/>
    </xf>
    <xf numFmtId="0" fontId="34" fillId="0" borderId="3" xfId="0" applyFont="1" applyBorder="1" applyAlignment="1">
      <alignment horizontal="center" vertical="top"/>
    </xf>
    <xf numFmtId="0" fontId="5" fillId="3" borderId="3" xfId="0" applyFont="1" applyFill="1" applyBorder="1" applyProtection="1">
      <protection hidden="1"/>
    </xf>
    <xf numFmtId="0" fontId="25" fillId="37" borderId="3" xfId="0" applyFont="1" applyFill="1" applyBorder="1" applyAlignment="1">
      <alignment horizontal="center" vertical="center" wrapText="1"/>
    </xf>
    <xf numFmtId="0" fontId="0" fillId="37" borderId="3" xfId="0" applyFill="1" applyBorder="1" applyAlignment="1">
      <alignment horizontal="center" vertical="center" wrapText="1"/>
    </xf>
    <xf numFmtId="0" fontId="26" fillId="0" borderId="1"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4" fillId="2" borderId="1"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2" xfId="0" applyFont="1" applyFill="1" applyBorder="1" applyAlignment="1">
      <alignment horizontal="center" vertical="center"/>
    </xf>
    <xf numFmtId="0" fontId="25" fillId="4" borderId="3" xfId="0" applyFont="1"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5" fillId="3" borderId="3" xfId="0" applyFont="1" applyFill="1" applyBorder="1"/>
    <xf numFmtId="0" fontId="26" fillId="0" borderId="1" xfId="0" applyFont="1" applyBorder="1" applyAlignment="1">
      <alignment horizontal="left" vertical="center"/>
    </xf>
    <xf numFmtId="0" fontId="26" fillId="0" borderId="4" xfId="0" applyFont="1" applyBorder="1" applyAlignment="1">
      <alignment horizontal="left" vertical="center"/>
    </xf>
    <xf numFmtId="0" fontId="26" fillId="0" borderId="2" xfId="0" applyFont="1" applyBorder="1" applyAlignment="1">
      <alignment horizontal="left" vertical="center"/>
    </xf>
    <xf numFmtId="0" fontId="25" fillId="2" borderId="1" xfId="2" applyFont="1" applyFill="1" applyBorder="1" applyAlignment="1">
      <alignment horizontal="center" vertical="center"/>
    </xf>
    <xf numFmtId="0" fontId="25" fillId="2" borderId="4" xfId="2" applyFont="1" applyFill="1" applyBorder="1" applyAlignment="1">
      <alignment horizontal="center" vertical="center"/>
    </xf>
    <xf numFmtId="0" fontId="25" fillId="2" borderId="2" xfId="2" applyFont="1" applyFill="1" applyBorder="1" applyAlignment="1">
      <alignment horizontal="center" vertical="center"/>
    </xf>
    <xf numFmtId="0" fontId="0" fillId="5" borderId="3" xfId="0" applyFill="1" applyBorder="1" applyAlignment="1" applyProtection="1">
      <alignment horizontal="center"/>
      <protection hidden="1"/>
    </xf>
    <xf numFmtId="0" fontId="24" fillId="0" borderId="3" xfId="0" applyFont="1" applyBorder="1" applyAlignment="1" applyProtection="1">
      <alignment horizontal="left" vertical="center" wrapText="1"/>
      <protection hidden="1"/>
    </xf>
    <xf numFmtId="0" fontId="24" fillId="37" borderId="3" xfId="0" applyFont="1" applyFill="1" applyBorder="1" applyAlignment="1">
      <alignment horizontal="center" vertical="center" wrapText="1"/>
    </xf>
    <xf numFmtId="44" fontId="24" fillId="0" borderId="1" xfId="0" applyNumberFormat="1" applyFont="1" applyBorder="1" applyAlignment="1">
      <alignment horizontal="center" vertical="center" wrapText="1"/>
    </xf>
    <xf numFmtId="44" fontId="24" fillId="0" borderId="4" xfId="0" applyNumberFormat="1" applyFont="1" applyBorder="1" applyAlignment="1">
      <alignment horizontal="center" vertical="center" wrapText="1"/>
    </xf>
    <xf numFmtId="10" fontId="24" fillId="0" borderId="3" xfId="0" applyNumberFormat="1" applyFont="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pplyProtection="1">
      <alignment horizontal="right" vertical="center"/>
      <protection hidden="1"/>
    </xf>
    <xf numFmtId="0" fontId="26" fillId="0" borderId="3" xfId="0" applyFont="1" applyBorder="1" applyAlignment="1" applyProtection="1">
      <alignment horizontal="left" vertical="center"/>
      <protection hidden="1"/>
    </xf>
    <xf numFmtId="0" fontId="0" fillId="0" borderId="3" xfId="0" applyBorder="1" applyAlignment="1" applyProtection="1">
      <alignment horizontal="center" vertical="center" wrapText="1"/>
      <protection hidden="1"/>
    </xf>
    <xf numFmtId="0" fontId="0" fillId="0" borderId="3" xfId="0" applyBorder="1" applyAlignment="1" applyProtection="1">
      <alignment horizontal="right" vertical="center" wrapText="1" readingOrder="1"/>
      <protection hidden="1"/>
    </xf>
    <xf numFmtId="0" fontId="24" fillId="2" borderId="3" xfId="0" applyFont="1" applyFill="1" applyBorder="1" applyAlignment="1" applyProtection="1">
      <alignment horizontal="center" vertical="center"/>
      <protection hidden="1"/>
    </xf>
    <xf numFmtId="0" fontId="24" fillId="41" borderId="1" xfId="0" applyFont="1" applyFill="1" applyBorder="1" applyAlignment="1">
      <alignment horizontal="left" vertical="center"/>
    </xf>
    <xf numFmtId="0" fontId="24" fillId="41" borderId="2" xfId="0" applyFont="1" applyFill="1" applyBorder="1" applyAlignment="1">
      <alignment horizontal="left" vertical="center"/>
    </xf>
    <xf numFmtId="0" fontId="0" fillId="5" borderId="1" xfId="0" applyFill="1" applyBorder="1" applyAlignment="1">
      <alignment horizontal="center"/>
    </xf>
    <xf numFmtId="0" fontId="0" fillId="5" borderId="2" xfId="0" applyFill="1" applyBorder="1" applyAlignment="1">
      <alignment horizontal="center"/>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9" fillId="38" borderId="1" xfId="0" applyFont="1" applyFill="1" applyBorder="1" applyAlignment="1">
      <alignment horizontal="center" vertical="center" wrapText="1" readingOrder="1"/>
    </xf>
    <xf numFmtId="0" fontId="29" fillId="38" borderId="2" xfId="0" applyFont="1" applyFill="1" applyBorder="1" applyAlignment="1">
      <alignment horizontal="center" vertical="center" wrapText="1" readingOrder="1"/>
    </xf>
    <xf numFmtId="0" fontId="0" fillId="5" borderId="3" xfId="0" applyFill="1" applyBorder="1" applyAlignment="1">
      <alignment horizontal="center"/>
    </xf>
    <xf numFmtId="0" fontId="0" fillId="0" borderId="3" xfId="0" applyBorder="1" applyAlignment="1">
      <alignment horizontal="center" vertical="center" wrapText="1"/>
    </xf>
    <xf numFmtId="0" fontId="0" fillId="0" borderId="1" xfId="0" applyBorder="1" applyAlignment="1">
      <alignment horizontal="center" vertical="center" wrapText="1" readingOrder="1"/>
    </xf>
    <xf numFmtId="0" fontId="0" fillId="0" borderId="2" xfId="0" applyBorder="1" applyAlignment="1">
      <alignment horizontal="center" vertical="center" wrapText="1" readingOrder="1"/>
    </xf>
    <xf numFmtId="0" fontId="24" fillId="2" borderId="3" xfId="0" applyFont="1" applyFill="1" applyBorder="1" applyAlignment="1">
      <alignment horizontal="center" vertical="center" wrapText="1"/>
    </xf>
    <xf numFmtId="0" fontId="24" fillId="2" borderId="3" xfId="0" applyFont="1" applyFill="1" applyBorder="1" applyAlignment="1">
      <alignment horizontal="center" vertical="center"/>
    </xf>
    <xf numFmtId="0" fontId="0" fillId="0" borderId="14" xfId="0" applyBorder="1" applyAlignment="1">
      <alignment horizontal="left" vertical="center" wrapText="1"/>
    </xf>
    <xf numFmtId="44" fontId="0" fillId="5" borderId="3" xfId="0" applyNumberFormat="1" applyFill="1" applyBorder="1" applyAlignment="1">
      <alignment horizontal="center"/>
    </xf>
    <xf numFmtId="0" fontId="24" fillId="41" borderId="4" xfId="0" applyFont="1" applyFill="1" applyBorder="1" applyAlignment="1">
      <alignment horizontal="left" vertical="center"/>
    </xf>
    <xf numFmtId="0" fontId="0" fillId="0" borderId="1" xfId="0" applyBorder="1" applyAlignment="1">
      <alignment horizontal="left" vertical="center" wrapText="1" readingOrder="1"/>
    </xf>
    <xf numFmtId="0" fontId="0" fillId="0" borderId="4" xfId="0" applyBorder="1" applyAlignment="1">
      <alignment horizontal="left" vertical="center" wrapText="1" readingOrder="1"/>
    </xf>
    <xf numFmtId="0" fontId="0" fillId="0" borderId="2" xfId="0" applyBorder="1" applyAlignment="1">
      <alignment horizontal="left" vertical="center" wrapText="1" readingOrder="1"/>
    </xf>
    <xf numFmtId="0" fontId="29" fillId="38" borderId="3" xfId="0" applyFont="1" applyFill="1" applyBorder="1" applyAlignment="1">
      <alignment horizontal="center" vertical="center" wrapText="1" readingOrder="1"/>
    </xf>
    <xf numFmtId="0" fontId="24" fillId="0" borderId="3" xfId="0" applyFont="1" applyBorder="1" applyAlignment="1">
      <alignment horizontal="right" vertical="center"/>
    </xf>
    <xf numFmtId="0" fontId="26" fillId="0" borderId="3" xfId="0" applyFont="1" applyBorder="1" applyAlignment="1">
      <alignment horizontal="left" vertical="center"/>
    </xf>
    <xf numFmtId="0" fontId="24" fillId="0" borderId="1" xfId="0" applyFont="1" applyBorder="1" applyAlignment="1" applyProtection="1">
      <alignment horizontal="left" vertical="center" wrapText="1"/>
      <protection hidden="1"/>
    </xf>
    <xf numFmtId="0" fontId="24" fillId="0" borderId="4" xfId="0" applyFont="1" applyBorder="1" applyAlignment="1" applyProtection="1">
      <alignment horizontal="left" vertical="center" wrapText="1"/>
      <protection hidden="1"/>
    </xf>
    <xf numFmtId="0" fontId="24" fillId="0" borderId="2" xfId="0" applyFont="1" applyBorder="1" applyAlignment="1" applyProtection="1">
      <alignment horizontal="left" vertical="center" wrapText="1"/>
      <protection hidden="1"/>
    </xf>
    <xf numFmtId="0" fontId="2" fillId="0" borderId="16" xfId="2218" applyBorder="1" applyAlignment="1">
      <alignment horizontal="left"/>
    </xf>
    <xf numFmtId="0" fontId="2" fillId="0" borderId="0" xfId="2218" applyAlignment="1">
      <alignment horizontal="left"/>
    </xf>
    <xf numFmtId="0" fontId="2" fillId="0" borderId="16" xfId="2218" applyBorder="1"/>
    <xf numFmtId="0" fontId="2" fillId="0" borderId="0" xfId="2218"/>
    <xf numFmtId="0" fontId="2" fillId="0" borderId="0" xfId="2218" applyAlignment="1">
      <alignment horizontal="left" vertical="center"/>
    </xf>
    <xf numFmtId="0" fontId="30" fillId="0" borderId="21" xfId="2218" applyFont="1" applyBorder="1" applyAlignment="1">
      <alignment horizontal="center" vertical="center"/>
    </xf>
    <xf numFmtId="44" fontId="0" fillId="42" borderId="3" xfId="0" applyNumberFormat="1" applyFill="1" applyBorder="1" applyAlignment="1" applyProtection="1">
      <alignment horizontal="center" vertical="center"/>
      <protection locked="0"/>
    </xf>
    <xf numFmtId="44" fontId="0" fillId="42" borderId="3" xfId="0" applyNumberFormat="1" applyFill="1" applyBorder="1" applyAlignment="1" applyProtection="1">
      <alignment horizontal="right" vertical="center"/>
      <protection locked="0"/>
    </xf>
  </cellXfs>
  <cellStyles count="4399">
    <cellStyle name="20% - Accent1" xfId="23" builtinId="30" customBuiltin="1"/>
    <cellStyle name="20% - Accent1 10" xfId="1241" xr:uid="{00000000-0005-0000-0000-000001000000}"/>
    <cellStyle name="20% - Accent1 10 2" xfId="3423" xr:uid="{8390F38A-7B88-4F75-912C-D0AE71B617C9}"/>
    <cellStyle name="20% - Accent1 11" xfId="1869" xr:uid="{00000000-0005-0000-0000-000002000000}"/>
    <cellStyle name="20% - Accent1 11 2" xfId="4051" xr:uid="{1EA631E6-EE04-4FFF-ABBE-5C7F1516AD14}"/>
    <cellStyle name="20% - Accent1 12" xfId="613" xr:uid="{00000000-0005-0000-0000-000003000000}"/>
    <cellStyle name="20% - Accent1 12 2" xfId="2795" xr:uid="{62B968A9-DF73-4966-8D86-0AFA2CE7B803}"/>
    <cellStyle name="20% - Accent1 13" xfId="2222" xr:uid="{75F123A7-89F1-4FCB-B7BD-3D2E9CEDA539}"/>
    <cellStyle name="20% - Accent1 2" xfId="57" xr:uid="{00000000-0005-0000-0000-000004000000}"/>
    <cellStyle name="20% - Accent1 2 2" xfId="105" xr:uid="{00000000-0005-0000-0000-000005000000}"/>
    <cellStyle name="20% - Accent1 2 2 2" xfId="249" xr:uid="{00000000-0005-0000-0000-000006000000}"/>
    <cellStyle name="20% - Accent1 2 2 2 2" xfId="850" xr:uid="{00000000-0005-0000-0000-000007000000}"/>
    <cellStyle name="20% - Accent1 2 2 2 2 2" xfId="1478" xr:uid="{00000000-0005-0000-0000-000008000000}"/>
    <cellStyle name="20% - Accent1 2 2 2 2 2 2" xfId="3660" xr:uid="{A64724D3-ADB3-4908-8F5F-22D0286FAC6D}"/>
    <cellStyle name="20% - Accent1 2 2 2 2 3" xfId="2106" xr:uid="{00000000-0005-0000-0000-000009000000}"/>
    <cellStyle name="20% - Accent1 2 2 2 2 3 2" xfId="4288" xr:uid="{FA114D48-2E2A-4CD9-9755-99205C3590BF}"/>
    <cellStyle name="20% - Accent1 2 2 2 2 4" xfId="3032" xr:uid="{BEC53057-EB67-4592-A547-FB6895BCDDFC}"/>
    <cellStyle name="20% - Accent1 2 2 2 3" xfId="1164" xr:uid="{00000000-0005-0000-0000-00000A000000}"/>
    <cellStyle name="20% - Accent1 2 2 2 3 2" xfId="3346" xr:uid="{F3437B2D-7654-40E5-AB0A-BD5DA6A18BE1}"/>
    <cellStyle name="20% - Accent1 2 2 2 4" xfId="1792" xr:uid="{00000000-0005-0000-0000-00000B000000}"/>
    <cellStyle name="20% - Accent1 2 2 2 4 2" xfId="3974" xr:uid="{2B02D174-4FF7-4EB9-8C36-1B921410A937}"/>
    <cellStyle name="20% - Accent1 2 2 2 5" xfId="536" xr:uid="{00000000-0005-0000-0000-00000C000000}"/>
    <cellStyle name="20% - Accent1 2 2 2 5 2" xfId="2718" xr:uid="{9E16F44A-A136-4F62-9E3B-13AC3A962116}"/>
    <cellStyle name="20% - Accent1 2 2 2 6" xfId="2431" xr:uid="{0FC893FE-129B-4C59-AF8D-A74641500503}"/>
    <cellStyle name="20% - Accent1 2 2 3" xfId="707" xr:uid="{00000000-0005-0000-0000-00000D000000}"/>
    <cellStyle name="20% - Accent1 2 2 3 2" xfId="1335" xr:uid="{00000000-0005-0000-0000-00000E000000}"/>
    <cellStyle name="20% - Accent1 2 2 3 2 2" xfId="3517" xr:uid="{91CD70F5-C6FE-430E-BC5F-22BCC03C8791}"/>
    <cellStyle name="20% - Accent1 2 2 3 3" xfId="1963" xr:uid="{00000000-0005-0000-0000-00000F000000}"/>
    <cellStyle name="20% - Accent1 2 2 3 3 2" xfId="4145" xr:uid="{FDEF1036-328C-48E6-8418-BAA2E7279672}"/>
    <cellStyle name="20% - Accent1 2 2 3 4" xfId="2889" xr:uid="{B8545E3E-D217-4EB3-A93F-789ADB62DBB5}"/>
    <cellStyle name="20% - Accent1 2 2 4" xfId="1021" xr:uid="{00000000-0005-0000-0000-000010000000}"/>
    <cellStyle name="20% - Accent1 2 2 4 2" xfId="3203" xr:uid="{A2D351F0-7F59-4881-8AC8-7A44CF507655}"/>
    <cellStyle name="20% - Accent1 2 2 5" xfId="1649" xr:uid="{00000000-0005-0000-0000-000011000000}"/>
    <cellStyle name="20% - Accent1 2 2 5 2" xfId="3831" xr:uid="{60CBBFBB-FD8A-4351-86A4-209D4E8B63A5}"/>
    <cellStyle name="20% - Accent1 2 2 6" xfId="393" xr:uid="{00000000-0005-0000-0000-000012000000}"/>
    <cellStyle name="20% - Accent1 2 2 6 2" xfId="2575" xr:uid="{9FFFEB3E-6E93-42D2-B81A-C56A380DD966}"/>
    <cellStyle name="20% - Accent1 2 2 7" xfId="2288" xr:uid="{E77A9C8F-225C-42AE-8939-5078D032EC7B}"/>
    <cellStyle name="20% - Accent1 2 3" xfId="104" xr:uid="{00000000-0005-0000-0000-000013000000}"/>
    <cellStyle name="20% - Accent1 2 3 2" xfId="248" xr:uid="{00000000-0005-0000-0000-000014000000}"/>
    <cellStyle name="20% - Accent1 2 3 2 2" xfId="849" xr:uid="{00000000-0005-0000-0000-000015000000}"/>
    <cellStyle name="20% - Accent1 2 3 2 2 2" xfId="1477" xr:uid="{00000000-0005-0000-0000-000016000000}"/>
    <cellStyle name="20% - Accent1 2 3 2 2 2 2" xfId="3659" xr:uid="{728D6EE4-672C-408E-BDF8-464306064D0E}"/>
    <cellStyle name="20% - Accent1 2 3 2 2 3" xfId="2105" xr:uid="{00000000-0005-0000-0000-000017000000}"/>
    <cellStyle name="20% - Accent1 2 3 2 2 3 2" xfId="4287" xr:uid="{34E45989-08D8-468F-A92F-B948D40504FD}"/>
    <cellStyle name="20% - Accent1 2 3 2 2 4" xfId="3031" xr:uid="{1098B42F-C0C8-4633-92A7-E38FB688C2BF}"/>
    <cellStyle name="20% - Accent1 2 3 2 3" xfId="1163" xr:uid="{00000000-0005-0000-0000-000018000000}"/>
    <cellStyle name="20% - Accent1 2 3 2 3 2" xfId="3345" xr:uid="{7871B5DB-BEB6-4654-86B7-9D7E82D2A5D3}"/>
    <cellStyle name="20% - Accent1 2 3 2 4" xfId="1791" xr:uid="{00000000-0005-0000-0000-000019000000}"/>
    <cellStyle name="20% - Accent1 2 3 2 4 2" xfId="3973" xr:uid="{539FDB5C-8484-421D-8FC8-7ADF480F437A}"/>
    <cellStyle name="20% - Accent1 2 3 2 5" xfId="535" xr:uid="{00000000-0005-0000-0000-00001A000000}"/>
    <cellStyle name="20% - Accent1 2 3 2 5 2" xfId="2717" xr:uid="{D7DD8E12-1622-4B05-9D27-212EADB45DE1}"/>
    <cellStyle name="20% - Accent1 2 3 2 6" xfId="2430" xr:uid="{3AAC236A-048F-4E7D-862F-0E057CFEC853}"/>
    <cellStyle name="20% - Accent1 2 3 3" xfId="706" xr:uid="{00000000-0005-0000-0000-00001B000000}"/>
    <cellStyle name="20% - Accent1 2 3 3 2" xfId="1334" xr:uid="{00000000-0005-0000-0000-00001C000000}"/>
    <cellStyle name="20% - Accent1 2 3 3 2 2" xfId="3516" xr:uid="{3729C960-5A5F-404C-A7EE-ECB0544FBB95}"/>
    <cellStyle name="20% - Accent1 2 3 3 3" xfId="1962" xr:uid="{00000000-0005-0000-0000-00001D000000}"/>
    <cellStyle name="20% - Accent1 2 3 3 3 2" xfId="4144" xr:uid="{C0277B7E-038F-4CC7-B32A-78C95035BEC7}"/>
    <cellStyle name="20% - Accent1 2 3 3 4" xfId="2888" xr:uid="{38A98C5E-961B-492A-98AC-7E02207DF3DE}"/>
    <cellStyle name="20% - Accent1 2 3 4" xfId="1020" xr:uid="{00000000-0005-0000-0000-00001E000000}"/>
    <cellStyle name="20% - Accent1 2 3 4 2" xfId="3202" xr:uid="{53205E81-502C-469C-9B1A-AD1D51CAD725}"/>
    <cellStyle name="20% - Accent1 2 3 5" xfId="1648" xr:uid="{00000000-0005-0000-0000-00001F000000}"/>
    <cellStyle name="20% - Accent1 2 3 5 2" xfId="3830" xr:uid="{88F884B6-FA4D-4325-A29D-1C1733981583}"/>
    <cellStyle name="20% - Accent1 2 3 6" xfId="392" xr:uid="{00000000-0005-0000-0000-000020000000}"/>
    <cellStyle name="20% - Accent1 2 3 6 2" xfId="2574" xr:uid="{7EC767B2-F9BD-4502-B994-567ED35F1165}"/>
    <cellStyle name="20% - Accent1 2 3 7" xfId="2287" xr:uid="{7442ED94-8344-48E3-A9D0-8FA5F0299821}"/>
    <cellStyle name="20% - Accent1 2 4" xfId="201" xr:uid="{00000000-0005-0000-0000-000021000000}"/>
    <cellStyle name="20% - Accent1 2 4 2" xfId="802" xr:uid="{00000000-0005-0000-0000-000022000000}"/>
    <cellStyle name="20% - Accent1 2 4 2 2" xfId="1430" xr:uid="{00000000-0005-0000-0000-000023000000}"/>
    <cellStyle name="20% - Accent1 2 4 2 2 2" xfId="3612" xr:uid="{03321159-193A-42E5-BF36-B4A33EF06BC0}"/>
    <cellStyle name="20% - Accent1 2 4 2 3" xfId="2058" xr:uid="{00000000-0005-0000-0000-000024000000}"/>
    <cellStyle name="20% - Accent1 2 4 2 3 2" xfId="4240" xr:uid="{36313415-51C1-4A50-B188-13F9DA5475A6}"/>
    <cellStyle name="20% - Accent1 2 4 2 4" xfId="2984" xr:uid="{49CDD226-79EA-4A7A-94D5-EB6D9E74CBE5}"/>
    <cellStyle name="20% - Accent1 2 4 3" xfId="1116" xr:uid="{00000000-0005-0000-0000-000025000000}"/>
    <cellStyle name="20% - Accent1 2 4 3 2" xfId="3298" xr:uid="{2FCA67BD-950B-4492-A556-351286C87684}"/>
    <cellStyle name="20% - Accent1 2 4 4" xfId="1744" xr:uid="{00000000-0005-0000-0000-000026000000}"/>
    <cellStyle name="20% - Accent1 2 4 4 2" xfId="3926" xr:uid="{4D67B130-699F-4655-BBA3-C957E25093CF}"/>
    <cellStyle name="20% - Accent1 2 4 5" xfId="488" xr:uid="{00000000-0005-0000-0000-000027000000}"/>
    <cellStyle name="20% - Accent1 2 4 5 2" xfId="2670" xr:uid="{F398663B-7B39-4945-B832-CF3BF9761875}"/>
    <cellStyle name="20% - Accent1 2 4 6" xfId="2383" xr:uid="{778873AF-A537-4496-96F7-6F0B97C4AE3F}"/>
    <cellStyle name="20% - Accent1 2 5" xfId="662" xr:uid="{00000000-0005-0000-0000-000028000000}"/>
    <cellStyle name="20% - Accent1 2 5 2" xfId="1290" xr:uid="{00000000-0005-0000-0000-000029000000}"/>
    <cellStyle name="20% - Accent1 2 5 2 2" xfId="3472" xr:uid="{D378827E-F606-4DC3-A37F-F6D00628488E}"/>
    <cellStyle name="20% - Accent1 2 5 3" xfId="1918" xr:uid="{00000000-0005-0000-0000-00002A000000}"/>
    <cellStyle name="20% - Accent1 2 5 3 2" xfId="4100" xr:uid="{300E30B7-A216-4D8A-920A-EA9146F68DA8}"/>
    <cellStyle name="20% - Accent1 2 5 4" xfId="2844" xr:uid="{27809864-5D61-4577-93C1-800A7276FA39}"/>
    <cellStyle name="20% - Accent1 2 6" xfId="976" xr:uid="{00000000-0005-0000-0000-00002B000000}"/>
    <cellStyle name="20% - Accent1 2 6 2" xfId="3158" xr:uid="{5FA8892C-3E98-4D14-BC8D-8606D8CB17FB}"/>
    <cellStyle name="20% - Accent1 2 7" xfId="1604" xr:uid="{00000000-0005-0000-0000-00002C000000}"/>
    <cellStyle name="20% - Accent1 2 7 2" xfId="3786" xr:uid="{74AD63DC-4694-4B9A-AD10-E0744D4879FE}"/>
    <cellStyle name="20% - Accent1 2 8" xfId="348" xr:uid="{00000000-0005-0000-0000-00002D000000}"/>
    <cellStyle name="20% - Accent1 2 8 2" xfId="2530" xr:uid="{8CC68469-A112-4CDE-AB7B-13578B05A37C}"/>
    <cellStyle name="20% - Accent1 2 9" xfId="2240" xr:uid="{BEB3B063-F034-48DC-ABDE-1A70DB08D769}"/>
    <cellStyle name="20% - Accent1 3" xfId="75" xr:uid="{00000000-0005-0000-0000-00002E000000}"/>
    <cellStyle name="20% - Accent1 3 2" xfId="101" xr:uid="{00000000-0005-0000-0000-00002F000000}"/>
    <cellStyle name="20% - Accent1 3 2 2" xfId="245" xr:uid="{00000000-0005-0000-0000-000030000000}"/>
    <cellStyle name="20% - Accent1 3 2 2 2" xfId="846" xr:uid="{00000000-0005-0000-0000-000031000000}"/>
    <cellStyle name="20% - Accent1 3 2 2 2 2" xfId="1474" xr:uid="{00000000-0005-0000-0000-000032000000}"/>
    <cellStyle name="20% - Accent1 3 2 2 2 2 2" xfId="3656" xr:uid="{3BB13DEF-9E5A-453A-B847-2D5769BC10A2}"/>
    <cellStyle name="20% - Accent1 3 2 2 2 3" xfId="2102" xr:uid="{00000000-0005-0000-0000-000033000000}"/>
    <cellStyle name="20% - Accent1 3 2 2 2 3 2" xfId="4284" xr:uid="{F6F4250E-657F-4C54-957F-85FD3C89A614}"/>
    <cellStyle name="20% - Accent1 3 2 2 2 4" xfId="3028" xr:uid="{C8750DBB-3F90-429C-AC6C-A6D14E76FE08}"/>
    <cellStyle name="20% - Accent1 3 2 2 3" xfId="1160" xr:uid="{00000000-0005-0000-0000-000034000000}"/>
    <cellStyle name="20% - Accent1 3 2 2 3 2" xfId="3342" xr:uid="{1254B8B2-ED5B-43AB-B4E9-8F1D6BEE2542}"/>
    <cellStyle name="20% - Accent1 3 2 2 4" xfId="1788" xr:uid="{00000000-0005-0000-0000-000035000000}"/>
    <cellStyle name="20% - Accent1 3 2 2 4 2" xfId="3970" xr:uid="{176A76EE-BB6C-45C4-91E4-9DC5E8B198D6}"/>
    <cellStyle name="20% - Accent1 3 2 2 5" xfId="532" xr:uid="{00000000-0005-0000-0000-000036000000}"/>
    <cellStyle name="20% - Accent1 3 2 2 5 2" xfId="2714" xr:uid="{95CEC9A1-FBB0-40C0-BBEE-7DCB3B7DBD44}"/>
    <cellStyle name="20% - Accent1 3 2 2 6" xfId="2427" xr:uid="{B1E800B6-C6BC-4229-8B20-F17723CA887B}"/>
    <cellStyle name="20% - Accent1 3 2 3" xfId="703" xr:uid="{00000000-0005-0000-0000-000037000000}"/>
    <cellStyle name="20% - Accent1 3 2 3 2" xfId="1331" xr:uid="{00000000-0005-0000-0000-000038000000}"/>
    <cellStyle name="20% - Accent1 3 2 3 2 2" xfId="3513" xr:uid="{CA0969CA-3279-4ADC-A682-B19FA5DD8AE8}"/>
    <cellStyle name="20% - Accent1 3 2 3 3" xfId="1959" xr:uid="{00000000-0005-0000-0000-000039000000}"/>
    <cellStyle name="20% - Accent1 3 2 3 3 2" xfId="4141" xr:uid="{0865AE4A-0559-449B-B744-3466274AF2E3}"/>
    <cellStyle name="20% - Accent1 3 2 3 4" xfId="2885" xr:uid="{488AA797-EA48-42F9-8B13-127AB918F54A}"/>
    <cellStyle name="20% - Accent1 3 2 4" xfId="1017" xr:uid="{00000000-0005-0000-0000-00003A000000}"/>
    <cellStyle name="20% - Accent1 3 2 4 2" xfId="3199" xr:uid="{CDDCE4B5-F1FE-4D8D-8BFF-08829ACDBF7A}"/>
    <cellStyle name="20% - Accent1 3 2 5" xfId="1645" xr:uid="{00000000-0005-0000-0000-00003B000000}"/>
    <cellStyle name="20% - Accent1 3 2 5 2" xfId="3827" xr:uid="{D70236D8-7297-4765-B829-355A47618BE4}"/>
    <cellStyle name="20% - Accent1 3 2 6" xfId="389" xr:uid="{00000000-0005-0000-0000-00003C000000}"/>
    <cellStyle name="20% - Accent1 3 2 6 2" xfId="2571" xr:uid="{2DFD176C-8062-4A23-8557-C7485892ECAA}"/>
    <cellStyle name="20% - Accent1 3 2 7" xfId="2284" xr:uid="{91C0BD74-75CA-4B1E-95B4-729CEF2625B7}"/>
    <cellStyle name="20% - Accent1 3 3" xfId="102" xr:uid="{00000000-0005-0000-0000-00003D000000}"/>
    <cellStyle name="20% - Accent1 3 3 2" xfId="246" xr:uid="{00000000-0005-0000-0000-00003E000000}"/>
    <cellStyle name="20% - Accent1 3 3 2 2" xfId="847" xr:uid="{00000000-0005-0000-0000-00003F000000}"/>
    <cellStyle name="20% - Accent1 3 3 2 2 2" xfId="1475" xr:uid="{00000000-0005-0000-0000-000040000000}"/>
    <cellStyle name="20% - Accent1 3 3 2 2 2 2" xfId="3657" xr:uid="{A474CEE5-4BEC-42A0-AD06-9ADED3C54FC3}"/>
    <cellStyle name="20% - Accent1 3 3 2 2 3" xfId="2103" xr:uid="{00000000-0005-0000-0000-000041000000}"/>
    <cellStyle name="20% - Accent1 3 3 2 2 3 2" xfId="4285" xr:uid="{ECBE5667-1A50-4813-B663-3CFD29293345}"/>
    <cellStyle name="20% - Accent1 3 3 2 2 4" xfId="3029" xr:uid="{3624E6B9-0237-4379-BD3D-05D9FBD292A4}"/>
    <cellStyle name="20% - Accent1 3 3 2 3" xfId="1161" xr:uid="{00000000-0005-0000-0000-000042000000}"/>
    <cellStyle name="20% - Accent1 3 3 2 3 2" xfId="3343" xr:uid="{BB34EE79-ECA8-43A9-B4AE-F6477C78A639}"/>
    <cellStyle name="20% - Accent1 3 3 2 4" xfId="1789" xr:uid="{00000000-0005-0000-0000-000043000000}"/>
    <cellStyle name="20% - Accent1 3 3 2 4 2" xfId="3971" xr:uid="{07DB2C67-C6A7-4625-90BB-207B6A52921F}"/>
    <cellStyle name="20% - Accent1 3 3 2 5" xfId="533" xr:uid="{00000000-0005-0000-0000-000044000000}"/>
    <cellStyle name="20% - Accent1 3 3 2 5 2" xfId="2715" xr:uid="{846F81C9-53CD-4775-9CC8-567A702E053F}"/>
    <cellStyle name="20% - Accent1 3 3 2 6" xfId="2428" xr:uid="{2084490F-FF16-4A7B-A4B0-0CDF769EFB36}"/>
    <cellStyle name="20% - Accent1 3 3 3" xfId="704" xr:uid="{00000000-0005-0000-0000-000045000000}"/>
    <cellStyle name="20% - Accent1 3 3 3 2" xfId="1332" xr:uid="{00000000-0005-0000-0000-000046000000}"/>
    <cellStyle name="20% - Accent1 3 3 3 2 2" xfId="3514" xr:uid="{61ED4C4E-D45E-4925-98FA-07C1ABA76E78}"/>
    <cellStyle name="20% - Accent1 3 3 3 3" xfId="1960" xr:uid="{00000000-0005-0000-0000-000047000000}"/>
    <cellStyle name="20% - Accent1 3 3 3 3 2" xfId="4142" xr:uid="{69CF5EDB-BA72-4A9C-A563-0726D2059EF9}"/>
    <cellStyle name="20% - Accent1 3 3 3 4" xfId="2886" xr:uid="{C24D401A-1109-4EA2-8484-EA21509BD22F}"/>
    <cellStyle name="20% - Accent1 3 3 4" xfId="1018" xr:uid="{00000000-0005-0000-0000-000048000000}"/>
    <cellStyle name="20% - Accent1 3 3 4 2" xfId="3200" xr:uid="{17F306CF-BF05-45F5-85CE-60142B95EDD9}"/>
    <cellStyle name="20% - Accent1 3 3 5" xfId="1646" xr:uid="{00000000-0005-0000-0000-000049000000}"/>
    <cellStyle name="20% - Accent1 3 3 5 2" xfId="3828" xr:uid="{71332A27-E457-461B-A52F-F514B609E900}"/>
    <cellStyle name="20% - Accent1 3 3 6" xfId="390" xr:uid="{00000000-0005-0000-0000-00004A000000}"/>
    <cellStyle name="20% - Accent1 3 3 6 2" xfId="2572" xr:uid="{874F41D4-B0E8-4270-AEFD-0B88DA360925}"/>
    <cellStyle name="20% - Accent1 3 3 7" xfId="2285" xr:uid="{DC980C1C-E552-47DD-AF3D-8E1D39CFF91A}"/>
    <cellStyle name="20% - Accent1 3 4" xfId="219" xr:uid="{00000000-0005-0000-0000-00004B000000}"/>
    <cellStyle name="20% - Accent1 3 4 2" xfId="820" xr:uid="{00000000-0005-0000-0000-00004C000000}"/>
    <cellStyle name="20% - Accent1 3 4 2 2" xfId="1448" xr:uid="{00000000-0005-0000-0000-00004D000000}"/>
    <cellStyle name="20% - Accent1 3 4 2 2 2" xfId="3630" xr:uid="{F6C1A9A1-B6E2-435A-B2D5-64C2973D6319}"/>
    <cellStyle name="20% - Accent1 3 4 2 3" xfId="2076" xr:uid="{00000000-0005-0000-0000-00004E000000}"/>
    <cellStyle name="20% - Accent1 3 4 2 3 2" xfId="4258" xr:uid="{F720262C-D446-4E5F-9C76-4E3C97F6CCFD}"/>
    <cellStyle name="20% - Accent1 3 4 2 4" xfId="3002" xr:uid="{15190821-E41A-4EED-BC0B-367CC989AF66}"/>
    <cellStyle name="20% - Accent1 3 4 3" xfId="1134" xr:uid="{00000000-0005-0000-0000-00004F000000}"/>
    <cellStyle name="20% - Accent1 3 4 3 2" xfId="3316" xr:uid="{BE7AF6A9-FBF2-49F1-9120-F112CF353974}"/>
    <cellStyle name="20% - Accent1 3 4 4" xfId="1762" xr:uid="{00000000-0005-0000-0000-000050000000}"/>
    <cellStyle name="20% - Accent1 3 4 4 2" xfId="3944" xr:uid="{B51C6780-8D5D-44E9-9D48-EC4B13D84A1B}"/>
    <cellStyle name="20% - Accent1 3 4 5" xfId="506" xr:uid="{00000000-0005-0000-0000-000051000000}"/>
    <cellStyle name="20% - Accent1 3 4 5 2" xfId="2688" xr:uid="{0624ED4A-EEC3-4543-B150-0F9AE1D3ABD6}"/>
    <cellStyle name="20% - Accent1 3 4 6" xfId="2401" xr:uid="{10116904-D7D6-41B0-987A-784A03976BC3}"/>
    <cellStyle name="20% - Accent1 3 5" xfId="678" xr:uid="{00000000-0005-0000-0000-000052000000}"/>
    <cellStyle name="20% - Accent1 3 5 2" xfId="1306" xr:uid="{00000000-0005-0000-0000-000053000000}"/>
    <cellStyle name="20% - Accent1 3 5 2 2" xfId="3488" xr:uid="{93D8530D-03C2-4DDE-9A71-C9A8470D710F}"/>
    <cellStyle name="20% - Accent1 3 5 3" xfId="1934" xr:uid="{00000000-0005-0000-0000-000054000000}"/>
    <cellStyle name="20% - Accent1 3 5 3 2" xfId="4116" xr:uid="{1EE0F05B-5984-486E-97A4-D860FE5BAF7B}"/>
    <cellStyle name="20% - Accent1 3 5 4" xfId="2860" xr:uid="{B3A3BA16-D117-467A-963A-50C51E4DA9CB}"/>
    <cellStyle name="20% - Accent1 3 6" xfId="992" xr:uid="{00000000-0005-0000-0000-000055000000}"/>
    <cellStyle name="20% - Accent1 3 6 2" xfId="3174" xr:uid="{0C54ED78-7597-4684-8DF9-948821D213BE}"/>
    <cellStyle name="20% - Accent1 3 7" xfId="1620" xr:uid="{00000000-0005-0000-0000-000056000000}"/>
    <cellStyle name="20% - Accent1 3 7 2" xfId="3802" xr:uid="{EDDC5898-15A5-4108-9719-9FD068E2C1F8}"/>
    <cellStyle name="20% - Accent1 3 8" xfId="364" xr:uid="{00000000-0005-0000-0000-000057000000}"/>
    <cellStyle name="20% - Accent1 3 8 2" xfId="2546" xr:uid="{1054CA80-E115-4048-B1E5-6342BA6CD8AD}"/>
    <cellStyle name="20% - Accent1 3 9" xfId="2258" xr:uid="{42BE96F3-4AF4-4BC3-80F1-9874BA929BB6}"/>
    <cellStyle name="20% - Accent1 4" xfId="89" xr:uid="{00000000-0005-0000-0000-000058000000}"/>
    <cellStyle name="20% - Accent1 4 2" xfId="233" xr:uid="{00000000-0005-0000-0000-000059000000}"/>
    <cellStyle name="20% - Accent1 4 2 2" xfId="834" xr:uid="{00000000-0005-0000-0000-00005A000000}"/>
    <cellStyle name="20% - Accent1 4 2 2 2" xfId="1462" xr:uid="{00000000-0005-0000-0000-00005B000000}"/>
    <cellStyle name="20% - Accent1 4 2 2 2 2" xfId="3644" xr:uid="{39DBD0F6-88A0-413E-859D-1F53952244D1}"/>
    <cellStyle name="20% - Accent1 4 2 2 3" xfId="2090" xr:uid="{00000000-0005-0000-0000-00005C000000}"/>
    <cellStyle name="20% - Accent1 4 2 2 3 2" xfId="4272" xr:uid="{7FE51D9F-1D5B-4BB0-977A-D2D357DDF5A5}"/>
    <cellStyle name="20% - Accent1 4 2 2 4" xfId="3016" xr:uid="{3DFE3B73-EBFA-4E23-887A-5011AFD22C03}"/>
    <cellStyle name="20% - Accent1 4 2 3" xfId="1148" xr:uid="{00000000-0005-0000-0000-00005D000000}"/>
    <cellStyle name="20% - Accent1 4 2 3 2" xfId="3330" xr:uid="{84D24405-7009-46CB-8AD2-38CEEB35FDEA}"/>
    <cellStyle name="20% - Accent1 4 2 4" xfId="1776" xr:uid="{00000000-0005-0000-0000-00005E000000}"/>
    <cellStyle name="20% - Accent1 4 2 4 2" xfId="3958" xr:uid="{E8DCF06E-6B93-47BA-B32A-B729C5630AF2}"/>
    <cellStyle name="20% - Accent1 4 2 5" xfId="520" xr:uid="{00000000-0005-0000-0000-00005F000000}"/>
    <cellStyle name="20% - Accent1 4 2 5 2" xfId="2702" xr:uid="{3B024C6B-65B7-43F9-927C-E97061A4E298}"/>
    <cellStyle name="20% - Accent1 4 2 6" xfId="2415" xr:uid="{FE7255FF-F643-46B0-B72E-9AAD70456E28}"/>
    <cellStyle name="20% - Accent1 4 3" xfId="691" xr:uid="{00000000-0005-0000-0000-000060000000}"/>
    <cellStyle name="20% - Accent1 4 3 2" xfId="1319" xr:uid="{00000000-0005-0000-0000-000061000000}"/>
    <cellStyle name="20% - Accent1 4 3 2 2" xfId="3501" xr:uid="{A4514EB3-CDAF-4ED5-B83F-FE1E66AF3A47}"/>
    <cellStyle name="20% - Accent1 4 3 3" xfId="1947" xr:uid="{00000000-0005-0000-0000-000062000000}"/>
    <cellStyle name="20% - Accent1 4 3 3 2" xfId="4129" xr:uid="{31AE0799-62F8-4197-98A7-18715033457A}"/>
    <cellStyle name="20% - Accent1 4 3 4" xfId="2873" xr:uid="{780E735A-8857-4D89-ADE9-D87127001D90}"/>
    <cellStyle name="20% - Accent1 4 4" xfId="1005" xr:uid="{00000000-0005-0000-0000-000063000000}"/>
    <cellStyle name="20% - Accent1 4 4 2" xfId="3187" xr:uid="{AD8C3A6A-5F0F-4885-AF10-330C3B5242B1}"/>
    <cellStyle name="20% - Accent1 4 5" xfId="1633" xr:uid="{00000000-0005-0000-0000-000064000000}"/>
    <cellStyle name="20% - Accent1 4 5 2" xfId="3815" xr:uid="{5B410657-C37F-47E7-AFE8-46F762A639F6}"/>
    <cellStyle name="20% - Accent1 4 6" xfId="377" xr:uid="{00000000-0005-0000-0000-000065000000}"/>
    <cellStyle name="20% - Accent1 4 6 2" xfId="2559" xr:uid="{0C0498AD-3187-4743-9A5A-0BD9474389C4}"/>
    <cellStyle name="20% - Accent1 4 7" xfId="2272" xr:uid="{C38E9D27-9850-4F32-9AEF-C6173C3E080A}"/>
    <cellStyle name="20% - Accent1 5" xfId="120" xr:uid="{00000000-0005-0000-0000-000066000000}"/>
    <cellStyle name="20% - Accent1 5 2" xfId="264" xr:uid="{00000000-0005-0000-0000-000067000000}"/>
    <cellStyle name="20% - Accent1 5 2 2" xfId="865" xr:uid="{00000000-0005-0000-0000-000068000000}"/>
    <cellStyle name="20% - Accent1 5 2 2 2" xfId="1493" xr:uid="{00000000-0005-0000-0000-000069000000}"/>
    <cellStyle name="20% - Accent1 5 2 2 2 2" xfId="3675" xr:uid="{C404CEDF-33BE-4EF1-B9E3-F2DD2D2309FA}"/>
    <cellStyle name="20% - Accent1 5 2 2 3" xfId="2121" xr:uid="{00000000-0005-0000-0000-00006A000000}"/>
    <cellStyle name="20% - Accent1 5 2 2 3 2" xfId="4303" xr:uid="{7334B423-A142-4691-884D-005B3F5C41FD}"/>
    <cellStyle name="20% - Accent1 5 2 2 4" xfId="3047" xr:uid="{3484D8A9-717F-4E05-8D3F-11C0D2573EA5}"/>
    <cellStyle name="20% - Accent1 5 2 3" xfId="1179" xr:uid="{00000000-0005-0000-0000-00006B000000}"/>
    <cellStyle name="20% - Accent1 5 2 3 2" xfId="3361" xr:uid="{8157472E-8F4C-4992-9CC0-8AA243B3AA5D}"/>
    <cellStyle name="20% - Accent1 5 2 4" xfId="1807" xr:uid="{00000000-0005-0000-0000-00006C000000}"/>
    <cellStyle name="20% - Accent1 5 2 4 2" xfId="3989" xr:uid="{18BA4C8A-E191-4632-B589-6FDA1187BDA9}"/>
    <cellStyle name="20% - Accent1 5 2 5" xfId="551" xr:uid="{00000000-0005-0000-0000-00006D000000}"/>
    <cellStyle name="20% - Accent1 5 2 5 2" xfId="2733" xr:uid="{5BF080AC-D895-4F14-83A4-69BD0753BDED}"/>
    <cellStyle name="20% - Accent1 5 2 6" xfId="2446" xr:uid="{084EDC50-A3A0-4E79-9CF7-1AFBE0F8854C}"/>
    <cellStyle name="20% - Accent1 5 3" xfId="722" xr:uid="{00000000-0005-0000-0000-00006E000000}"/>
    <cellStyle name="20% - Accent1 5 3 2" xfId="1350" xr:uid="{00000000-0005-0000-0000-00006F000000}"/>
    <cellStyle name="20% - Accent1 5 3 2 2" xfId="3532" xr:uid="{E7401FDB-2985-4714-A4C0-76CAB3E1D411}"/>
    <cellStyle name="20% - Accent1 5 3 3" xfId="1978" xr:uid="{00000000-0005-0000-0000-000070000000}"/>
    <cellStyle name="20% - Accent1 5 3 3 2" xfId="4160" xr:uid="{5274F7F9-70DA-487B-952C-163392232F10}"/>
    <cellStyle name="20% - Accent1 5 3 4" xfId="2904" xr:uid="{BC7CE8B6-7962-4DC2-B29C-C298D7C5A0CE}"/>
    <cellStyle name="20% - Accent1 5 4" xfId="1036" xr:uid="{00000000-0005-0000-0000-000071000000}"/>
    <cellStyle name="20% - Accent1 5 4 2" xfId="3218" xr:uid="{8CC7348A-BAFF-4151-9464-BB85271D7859}"/>
    <cellStyle name="20% - Accent1 5 5" xfId="1664" xr:uid="{00000000-0005-0000-0000-000072000000}"/>
    <cellStyle name="20% - Accent1 5 5 2" xfId="3846" xr:uid="{E5808C11-8F9B-435E-8AB9-60B6562BCCE1}"/>
    <cellStyle name="20% - Accent1 5 6" xfId="408" xr:uid="{00000000-0005-0000-0000-000073000000}"/>
    <cellStyle name="20% - Accent1 5 6 2" xfId="2590" xr:uid="{1CF25916-34E2-4CD7-9422-9122D241EDD5}"/>
    <cellStyle name="20% - Accent1 5 7" xfId="2303" xr:uid="{00ADE22D-C92D-4D4D-9484-81DF70EF708E}"/>
    <cellStyle name="20% - Accent1 6" xfId="183" xr:uid="{00000000-0005-0000-0000-000074000000}"/>
    <cellStyle name="20% - Accent1 6 2" xfId="784" xr:uid="{00000000-0005-0000-0000-000075000000}"/>
    <cellStyle name="20% - Accent1 6 2 2" xfId="1412" xr:uid="{00000000-0005-0000-0000-000076000000}"/>
    <cellStyle name="20% - Accent1 6 2 2 2" xfId="3594" xr:uid="{4E0204A7-A273-4670-B91D-1FD596B2FE9C}"/>
    <cellStyle name="20% - Accent1 6 2 3" xfId="2040" xr:uid="{00000000-0005-0000-0000-000077000000}"/>
    <cellStyle name="20% - Accent1 6 2 3 2" xfId="4222" xr:uid="{9B7E7A78-F3AB-40AD-8554-46B19DDC4924}"/>
    <cellStyle name="20% - Accent1 6 2 4" xfId="2966" xr:uid="{16D3E4DE-68EF-449C-AC9B-1417F5D62BA4}"/>
    <cellStyle name="20% - Accent1 6 3" xfId="1098" xr:uid="{00000000-0005-0000-0000-000078000000}"/>
    <cellStyle name="20% - Accent1 6 3 2" xfId="3280" xr:uid="{7ED2E385-BEE9-4294-B676-7D424AABB761}"/>
    <cellStyle name="20% - Accent1 6 4" xfId="1726" xr:uid="{00000000-0005-0000-0000-000079000000}"/>
    <cellStyle name="20% - Accent1 6 4 2" xfId="3908" xr:uid="{5C861733-AC42-4A92-AAF3-1B744FFB6734}"/>
    <cellStyle name="20% - Accent1 6 5" xfId="470" xr:uid="{00000000-0005-0000-0000-00007A000000}"/>
    <cellStyle name="20% - Accent1 6 5 2" xfId="2652" xr:uid="{F904E653-2083-4C49-862B-A2DD3966B640}"/>
    <cellStyle name="20% - Accent1 6 6" xfId="2365" xr:uid="{9FDAE784-207D-40AC-9C27-EB32FD5F8EDE}"/>
    <cellStyle name="20% - Accent1 7" xfId="332" xr:uid="{00000000-0005-0000-0000-00007B000000}"/>
    <cellStyle name="20% - Accent1 7 2" xfId="646" xr:uid="{00000000-0005-0000-0000-00007C000000}"/>
    <cellStyle name="20% - Accent1 7 2 2" xfId="1274" xr:uid="{00000000-0005-0000-0000-00007D000000}"/>
    <cellStyle name="20% - Accent1 7 2 2 2" xfId="3456" xr:uid="{F93B2614-41C0-4945-8A0A-80171EFD95C8}"/>
    <cellStyle name="20% - Accent1 7 2 3" xfId="1902" xr:uid="{00000000-0005-0000-0000-00007E000000}"/>
    <cellStyle name="20% - Accent1 7 2 3 2" xfId="4084" xr:uid="{19EC23CF-C442-49A8-AFF6-2711FE83A5BA}"/>
    <cellStyle name="20% - Accent1 7 2 4" xfId="2828" xr:uid="{5858C78B-4A62-4DF4-96C2-2054A494DC09}"/>
    <cellStyle name="20% - Accent1 7 3" xfId="960" xr:uid="{00000000-0005-0000-0000-00007F000000}"/>
    <cellStyle name="20% - Accent1 7 3 2" xfId="3142" xr:uid="{A98E6DDB-5060-45B0-BDD8-B91E6C902CF2}"/>
    <cellStyle name="20% - Accent1 7 4" xfId="1588" xr:uid="{00000000-0005-0000-0000-000080000000}"/>
    <cellStyle name="20% - Accent1 7 4 2" xfId="3770" xr:uid="{30DF1DF0-21BB-4CE2-9B0F-282305984F0A}"/>
    <cellStyle name="20% - Accent1 7 5" xfId="2514" xr:uid="{7485B3E4-63A9-4AFB-9C36-8779320ACE68}"/>
    <cellStyle name="20% - Accent1 8" xfId="629" xr:uid="{00000000-0005-0000-0000-000081000000}"/>
    <cellStyle name="20% - Accent1 8 2" xfId="943" xr:uid="{00000000-0005-0000-0000-000082000000}"/>
    <cellStyle name="20% - Accent1 8 2 2" xfId="1571" xr:uid="{00000000-0005-0000-0000-000083000000}"/>
    <cellStyle name="20% - Accent1 8 2 2 2" xfId="3753" xr:uid="{56F8F2A1-F839-4998-8BCF-8A10BDEE3491}"/>
    <cellStyle name="20% - Accent1 8 2 3" xfId="2199" xr:uid="{00000000-0005-0000-0000-000084000000}"/>
    <cellStyle name="20% - Accent1 8 2 3 2" xfId="4381" xr:uid="{89D929B8-8092-4DB3-9881-5FB329600921}"/>
    <cellStyle name="20% - Accent1 8 2 4" xfId="3125" xr:uid="{EB7D9261-4CE6-4A24-8A23-4E1C40D62282}"/>
    <cellStyle name="20% - Accent1 8 3" xfId="1257" xr:uid="{00000000-0005-0000-0000-000085000000}"/>
    <cellStyle name="20% - Accent1 8 3 2" xfId="3439" xr:uid="{1860133C-5069-4C7A-9EDA-9FE8E3C4DAD7}"/>
    <cellStyle name="20% - Accent1 8 4" xfId="1885" xr:uid="{00000000-0005-0000-0000-000086000000}"/>
    <cellStyle name="20% - Accent1 8 4 2" xfId="4067" xr:uid="{96C002EF-D2A4-42E5-BE87-C56151E19FF8}"/>
    <cellStyle name="20% - Accent1 8 5" xfId="2811" xr:uid="{4B5943A4-E637-4E1D-A985-7BA8EAC6608E}"/>
    <cellStyle name="20% - Accent1 9" xfId="927" xr:uid="{00000000-0005-0000-0000-000087000000}"/>
    <cellStyle name="20% - Accent1 9 2" xfId="1555" xr:uid="{00000000-0005-0000-0000-000088000000}"/>
    <cellStyle name="20% - Accent1 9 2 2" xfId="3737" xr:uid="{39F07D9D-5DAA-4843-B207-EA9E410D0D97}"/>
    <cellStyle name="20% - Accent1 9 3" xfId="2183" xr:uid="{00000000-0005-0000-0000-000089000000}"/>
    <cellStyle name="20% - Accent1 9 3 2" xfId="4365" xr:uid="{93BAF322-35F7-496B-99DB-1A0BACF2167A}"/>
    <cellStyle name="20% - Accent1 9 4" xfId="3109" xr:uid="{43D07DB0-3585-48C1-9CAC-5360EB17E918}"/>
    <cellStyle name="20% - Accent2" xfId="27" builtinId="34" customBuiltin="1"/>
    <cellStyle name="20% - Accent2 10" xfId="1243" xr:uid="{00000000-0005-0000-0000-00008B000000}"/>
    <cellStyle name="20% - Accent2 10 2" xfId="3425" xr:uid="{C1B6B302-A9B6-41E3-9E42-602366E1F195}"/>
    <cellStyle name="20% - Accent2 11" xfId="1871" xr:uid="{00000000-0005-0000-0000-00008C000000}"/>
    <cellStyle name="20% - Accent2 11 2" xfId="4053" xr:uid="{E3891A41-CC9E-4695-A98E-3A6D54A9C3EC}"/>
    <cellStyle name="20% - Accent2 12" xfId="615" xr:uid="{00000000-0005-0000-0000-00008D000000}"/>
    <cellStyle name="20% - Accent2 12 2" xfId="2797" xr:uid="{F171E9A1-6356-47A5-8CD7-7B355F458CC9}"/>
    <cellStyle name="20% - Accent2 13" xfId="2224" xr:uid="{3DB37A83-FF17-4F77-83EC-9110CFDE6098}"/>
    <cellStyle name="20% - Accent2 2" xfId="59" xr:uid="{00000000-0005-0000-0000-00008E000000}"/>
    <cellStyle name="20% - Accent2 2 2" xfId="116" xr:uid="{00000000-0005-0000-0000-00008F000000}"/>
    <cellStyle name="20% - Accent2 2 2 2" xfId="260" xr:uid="{00000000-0005-0000-0000-000090000000}"/>
    <cellStyle name="20% - Accent2 2 2 2 2" xfId="861" xr:uid="{00000000-0005-0000-0000-000091000000}"/>
    <cellStyle name="20% - Accent2 2 2 2 2 2" xfId="1489" xr:uid="{00000000-0005-0000-0000-000092000000}"/>
    <cellStyle name="20% - Accent2 2 2 2 2 2 2" xfId="3671" xr:uid="{E72301D9-3997-4362-935A-F192FFBF00B3}"/>
    <cellStyle name="20% - Accent2 2 2 2 2 3" xfId="2117" xr:uid="{00000000-0005-0000-0000-000093000000}"/>
    <cellStyle name="20% - Accent2 2 2 2 2 3 2" xfId="4299" xr:uid="{516C96B5-276A-445E-9F26-F4C7966FACDF}"/>
    <cellStyle name="20% - Accent2 2 2 2 2 4" xfId="3043" xr:uid="{77845938-949E-444C-8C92-05868C7052D2}"/>
    <cellStyle name="20% - Accent2 2 2 2 3" xfId="1175" xr:uid="{00000000-0005-0000-0000-000094000000}"/>
    <cellStyle name="20% - Accent2 2 2 2 3 2" xfId="3357" xr:uid="{BF1EA5D7-DDC5-47A8-9159-FDC406C8104E}"/>
    <cellStyle name="20% - Accent2 2 2 2 4" xfId="1803" xr:uid="{00000000-0005-0000-0000-000095000000}"/>
    <cellStyle name="20% - Accent2 2 2 2 4 2" xfId="3985" xr:uid="{C771FAE6-C030-486D-A715-9DFAE8B9FB59}"/>
    <cellStyle name="20% - Accent2 2 2 2 5" xfId="547" xr:uid="{00000000-0005-0000-0000-000096000000}"/>
    <cellStyle name="20% - Accent2 2 2 2 5 2" xfId="2729" xr:uid="{C4A73ECE-E76C-4082-A866-AE61A3042846}"/>
    <cellStyle name="20% - Accent2 2 2 2 6" xfId="2442" xr:uid="{B80512F3-38E5-4085-BF6E-ABFEBAFA40C4}"/>
    <cellStyle name="20% - Accent2 2 2 3" xfId="718" xr:uid="{00000000-0005-0000-0000-000097000000}"/>
    <cellStyle name="20% - Accent2 2 2 3 2" xfId="1346" xr:uid="{00000000-0005-0000-0000-000098000000}"/>
    <cellStyle name="20% - Accent2 2 2 3 2 2" xfId="3528" xr:uid="{C643BEB5-A205-46B0-AB6F-01AAF3FAEE59}"/>
    <cellStyle name="20% - Accent2 2 2 3 3" xfId="1974" xr:uid="{00000000-0005-0000-0000-000099000000}"/>
    <cellStyle name="20% - Accent2 2 2 3 3 2" xfId="4156" xr:uid="{17640727-5926-4131-BB1B-65A00B92E851}"/>
    <cellStyle name="20% - Accent2 2 2 3 4" xfId="2900" xr:uid="{39BA6BD3-A654-442A-88CB-F1A0CA452912}"/>
    <cellStyle name="20% - Accent2 2 2 4" xfId="1032" xr:uid="{00000000-0005-0000-0000-00009A000000}"/>
    <cellStyle name="20% - Accent2 2 2 4 2" xfId="3214" xr:uid="{2C1A6DE4-B456-4376-824A-0E5980DDA979}"/>
    <cellStyle name="20% - Accent2 2 2 5" xfId="1660" xr:uid="{00000000-0005-0000-0000-00009B000000}"/>
    <cellStyle name="20% - Accent2 2 2 5 2" xfId="3842" xr:uid="{16A13589-04C7-40C1-B7CA-E059764527E3}"/>
    <cellStyle name="20% - Accent2 2 2 6" xfId="404" xr:uid="{00000000-0005-0000-0000-00009C000000}"/>
    <cellStyle name="20% - Accent2 2 2 6 2" xfId="2586" xr:uid="{0EAC8A0F-3560-4156-9CC4-DE1BC0B14E66}"/>
    <cellStyle name="20% - Accent2 2 2 7" xfId="2299" xr:uid="{9F158FD5-7F3B-44ED-AD95-65880DB2F406}"/>
    <cellStyle name="20% - Accent2 2 3" xfId="113" xr:uid="{00000000-0005-0000-0000-00009D000000}"/>
    <cellStyle name="20% - Accent2 2 3 2" xfId="257" xr:uid="{00000000-0005-0000-0000-00009E000000}"/>
    <cellStyle name="20% - Accent2 2 3 2 2" xfId="858" xr:uid="{00000000-0005-0000-0000-00009F000000}"/>
    <cellStyle name="20% - Accent2 2 3 2 2 2" xfId="1486" xr:uid="{00000000-0005-0000-0000-0000A0000000}"/>
    <cellStyle name="20% - Accent2 2 3 2 2 2 2" xfId="3668" xr:uid="{F34E06B0-031B-4760-AD80-318E7D51CF3B}"/>
    <cellStyle name="20% - Accent2 2 3 2 2 3" xfId="2114" xr:uid="{00000000-0005-0000-0000-0000A1000000}"/>
    <cellStyle name="20% - Accent2 2 3 2 2 3 2" xfId="4296" xr:uid="{CD6171AA-AB7E-4D1F-B994-1961A9AD4BBE}"/>
    <cellStyle name="20% - Accent2 2 3 2 2 4" xfId="3040" xr:uid="{FB32D9D6-DE93-47F9-BBB7-A18C4E6F8FBB}"/>
    <cellStyle name="20% - Accent2 2 3 2 3" xfId="1172" xr:uid="{00000000-0005-0000-0000-0000A2000000}"/>
    <cellStyle name="20% - Accent2 2 3 2 3 2" xfId="3354" xr:uid="{FDA2535C-A3CA-41A0-AF7B-9750684CF812}"/>
    <cellStyle name="20% - Accent2 2 3 2 4" xfId="1800" xr:uid="{00000000-0005-0000-0000-0000A3000000}"/>
    <cellStyle name="20% - Accent2 2 3 2 4 2" xfId="3982" xr:uid="{C2C77F03-C786-4C49-9C01-902791179046}"/>
    <cellStyle name="20% - Accent2 2 3 2 5" xfId="544" xr:uid="{00000000-0005-0000-0000-0000A4000000}"/>
    <cellStyle name="20% - Accent2 2 3 2 5 2" xfId="2726" xr:uid="{D427FD8E-9ED4-45BC-BE8A-832DABB27B40}"/>
    <cellStyle name="20% - Accent2 2 3 2 6" xfId="2439" xr:uid="{6EC37D15-46F8-4886-981D-865551755A8B}"/>
    <cellStyle name="20% - Accent2 2 3 3" xfId="715" xr:uid="{00000000-0005-0000-0000-0000A5000000}"/>
    <cellStyle name="20% - Accent2 2 3 3 2" xfId="1343" xr:uid="{00000000-0005-0000-0000-0000A6000000}"/>
    <cellStyle name="20% - Accent2 2 3 3 2 2" xfId="3525" xr:uid="{0E1A0BB7-52F6-4BCE-B134-E5AC0FA5BDE2}"/>
    <cellStyle name="20% - Accent2 2 3 3 3" xfId="1971" xr:uid="{00000000-0005-0000-0000-0000A7000000}"/>
    <cellStyle name="20% - Accent2 2 3 3 3 2" xfId="4153" xr:uid="{1F5CE418-24EF-4CAC-8DF4-FBC59F37A85F}"/>
    <cellStyle name="20% - Accent2 2 3 3 4" xfId="2897" xr:uid="{E9200FBC-EBA3-4B05-8C44-DFC253230D4B}"/>
    <cellStyle name="20% - Accent2 2 3 4" xfId="1029" xr:uid="{00000000-0005-0000-0000-0000A8000000}"/>
    <cellStyle name="20% - Accent2 2 3 4 2" xfId="3211" xr:uid="{12D4F681-0992-4E01-A822-141A4993B7FA}"/>
    <cellStyle name="20% - Accent2 2 3 5" xfId="1657" xr:uid="{00000000-0005-0000-0000-0000A9000000}"/>
    <cellStyle name="20% - Accent2 2 3 5 2" xfId="3839" xr:uid="{513971F9-B9E6-4060-BB0C-A4BCCC8E27D1}"/>
    <cellStyle name="20% - Accent2 2 3 6" xfId="401" xr:uid="{00000000-0005-0000-0000-0000AA000000}"/>
    <cellStyle name="20% - Accent2 2 3 6 2" xfId="2583" xr:uid="{3A4B6405-0E21-43CB-8DE8-616C394EBB2C}"/>
    <cellStyle name="20% - Accent2 2 3 7" xfId="2296" xr:uid="{0E70B9E5-5588-4436-A412-832A03F2ACB3}"/>
    <cellStyle name="20% - Accent2 2 4" xfId="203" xr:uid="{00000000-0005-0000-0000-0000AB000000}"/>
    <cellStyle name="20% - Accent2 2 4 2" xfId="804" xr:uid="{00000000-0005-0000-0000-0000AC000000}"/>
    <cellStyle name="20% - Accent2 2 4 2 2" xfId="1432" xr:uid="{00000000-0005-0000-0000-0000AD000000}"/>
    <cellStyle name="20% - Accent2 2 4 2 2 2" xfId="3614" xr:uid="{EDCC49EE-BEA5-49F3-AEF4-28AF90978E33}"/>
    <cellStyle name="20% - Accent2 2 4 2 3" xfId="2060" xr:uid="{00000000-0005-0000-0000-0000AE000000}"/>
    <cellStyle name="20% - Accent2 2 4 2 3 2" xfId="4242" xr:uid="{0CF482C4-402A-4CC2-ACAB-2B5748E7469B}"/>
    <cellStyle name="20% - Accent2 2 4 2 4" xfId="2986" xr:uid="{8EEC953A-E5F7-48CF-813D-ED2F0A9B7802}"/>
    <cellStyle name="20% - Accent2 2 4 3" xfId="1118" xr:uid="{00000000-0005-0000-0000-0000AF000000}"/>
    <cellStyle name="20% - Accent2 2 4 3 2" xfId="3300" xr:uid="{AC861D9A-E543-4E8D-BCA2-07577F62AA69}"/>
    <cellStyle name="20% - Accent2 2 4 4" xfId="1746" xr:uid="{00000000-0005-0000-0000-0000B0000000}"/>
    <cellStyle name="20% - Accent2 2 4 4 2" xfId="3928" xr:uid="{E521D5A2-B159-45AF-ABC7-4C2447E393A1}"/>
    <cellStyle name="20% - Accent2 2 4 5" xfId="490" xr:uid="{00000000-0005-0000-0000-0000B1000000}"/>
    <cellStyle name="20% - Accent2 2 4 5 2" xfId="2672" xr:uid="{63DCAD71-B29C-4DFB-AB3F-FDD7347F8B30}"/>
    <cellStyle name="20% - Accent2 2 4 6" xfId="2385" xr:uid="{47191CE0-3E85-4331-9328-383E01208563}"/>
    <cellStyle name="20% - Accent2 2 5" xfId="664" xr:uid="{00000000-0005-0000-0000-0000B2000000}"/>
    <cellStyle name="20% - Accent2 2 5 2" xfId="1292" xr:uid="{00000000-0005-0000-0000-0000B3000000}"/>
    <cellStyle name="20% - Accent2 2 5 2 2" xfId="3474" xr:uid="{6E2C2FAB-3E8D-421D-B6C9-95BB65C7360E}"/>
    <cellStyle name="20% - Accent2 2 5 3" xfId="1920" xr:uid="{00000000-0005-0000-0000-0000B4000000}"/>
    <cellStyle name="20% - Accent2 2 5 3 2" xfId="4102" xr:uid="{43529386-648B-4A66-A161-AE432940C5FF}"/>
    <cellStyle name="20% - Accent2 2 5 4" xfId="2846" xr:uid="{497C943B-5843-447D-AF76-2E2AE273EAAB}"/>
    <cellStyle name="20% - Accent2 2 6" xfId="978" xr:uid="{00000000-0005-0000-0000-0000B5000000}"/>
    <cellStyle name="20% - Accent2 2 6 2" xfId="3160" xr:uid="{3975CB73-1623-4832-B446-438D87F4A54E}"/>
    <cellStyle name="20% - Accent2 2 7" xfId="1606" xr:uid="{00000000-0005-0000-0000-0000B6000000}"/>
    <cellStyle name="20% - Accent2 2 7 2" xfId="3788" xr:uid="{4FAD185F-7061-4A2C-84C8-100A534531AD}"/>
    <cellStyle name="20% - Accent2 2 8" xfId="350" xr:uid="{00000000-0005-0000-0000-0000B7000000}"/>
    <cellStyle name="20% - Accent2 2 8 2" xfId="2532" xr:uid="{65973CEE-05BC-4618-BA6D-115CAA77640A}"/>
    <cellStyle name="20% - Accent2 2 9" xfId="2242" xr:uid="{A9BBF9D9-C482-4469-885A-5F71E2EA80E2}"/>
    <cellStyle name="20% - Accent2 3" xfId="77" xr:uid="{00000000-0005-0000-0000-0000B8000000}"/>
    <cellStyle name="20% - Accent2 3 2" xfId="110" xr:uid="{00000000-0005-0000-0000-0000B9000000}"/>
    <cellStyle name="20% - Accent2 3 2 2" xfId="254" xr:uid="{00000000-0005-0000-0000-0000BA000000}"/>
    <cellStyle name="20% - Accent2 3 2 2 2" xfId="855" xr:uid="{00000000-0005-0000-0000-0000BB000000}"/>
    <cellStyle name="20% - Accent2 3 2 2 2 2" xfId="1483" xr:uid="{00000000-0005-0000-0000-0000BC000000}"/>
    <cellStyle name="20% - Accent2 3 2 2 2 2 2" xfId="3665" xr:uid="{3B757899-195A-4304-A354-CE785D2ABA4D}"/>
    <cellStyle name="20% - Accent2 3 2 2 2 3" xfId="2111" xr:uid="{00000000-0005-0000-0000-0000BD000000}"/>
    <cellStyle name="20% - Accent2 3 2 2 2 3 2" xfId="4293" xr:uid="{D0C51DDA-048C-42B3-BBBA-F1642C761E6C}"/>
    <cellStyle name="20% - Accent2 3 2 2 2 4" xfId="3037" xr:uid="{FF59AA30-4029-438A-98DE-359701D653D3}"/>
    <cellStyle name="20% - Accent2 3 2 2 3" xfId="1169" xr:uid="{00000000-0005-0000-0000-0000BE000000}"/>
    <cellStyle name="20% - Accent2 3 2 2 3 2" xfId="3351" xr:uid="{55877F9B-ACC6-47A9-86B8-879A69E3F182}"/>
    <cellStyle name="20% - Accent2 3 2 2 4" xfId="1797" xr:uid="{00000000-0005-0000-0000-0000BF000000}"/>
    <cellStyle name="20% - Accent2 3 2 2 4 2" xfId="3979" xr:uid="{3A8B0256-693C-47EC-8CAA-F8F007B5F2DC}"/>
    <cellStyle name="20% - Accent2 3 2 2 5" xfId="541" xr:uid="{00000000-0005-0000-0000-0000C0000000}"/>
    <cellStyle name="20% - Accent2 3 2 2 5 2" xfId="2723" xr:uid="{E6270E39-6032-4A85-94EF-764CE6598C85}"/>
    <cellStyle name="20% - Accent2 3 2 2 6" xfId="2436" xr:uid="{59A2978C-5645-4246-B59A-E3DC51A8FC56}"/>
    <cellStyle name="20% - Accent2 3 2 3" xfId="712" xr:uid="{00000000-0005-0000-0000-0000C1000000}"/>
    <cellStyle name="20% - Accent2 3 2 3 2" xfId="1340" xr:uid="{00000000-0005-0000-0000-0000C2000000}"/>
    <cellStyle name="20% - Accent2 3 2 3 2 2" xfId="3522" xr:uid="{E7793DF2-4F05-4071-B5C7-FD4C4D41DB47}"/>
    <cellStyle name="20% - Accent2 3 2 3 3" xfId="1968" xr:uid="{00000000-0005-0000-0000-0000C3000000}"/>
    <cellStyle name="20% - Accent2 3 2 3 3 2" xfId="4150" xr:uid="{C913E1E5-9BE5-47F3-B17B-7CBCB4A922EE}"/>
    <cellStyle name="20% - Accent2 3 2 3 4" xfId="2894" xr:uid="{70BD4EC5-6594-48C8-9FC8-A8CE1D5150B4}"/>
    <cellStyle name="20% - Accent2 3 2 4" xfId="1026" xr:uid="{00000000-0005-0000-0000-0000C4000000}"/>
    <cellStyle name="20% - Accent2 3 2 4 2" xfId="3208" xr:uid="{EDD3278B-6626-4A43-B2BF-F18EFBD2F6B6}"/>
    <cellStyle name="20% - Accent2 3 2 5" xfId="1654" xr:uid="{00000000-0005-0000-0000-0000C5000000}"/>
    <cellStyle name="20% - Accent2 3 2 5 2" xfId="3836" xr:uid="{7BB4D8A9-FB05-48E0-B4E6-F7ECBC6280AE}"/>
    <cellStyle name="20% - Accent2 3 2 6" xfId="398" xr:uid="{00000000-0005-0000-0000-0000C6000000}"/>
    <cellStyle name="20% - Accent2 3 2 6 2" xfId="2580" xr:uid="{AF4CA59C-6C73-477F-8D84-B34787466ACB}"/>
    <cellStyle name="20% - Accent2 3 2 7" xfId="2293" xr:uid="{251F0B98-A6E6-4053-BC38-035BCCF22E2C}"/>
    <cellStyle name="20% - Accent2 3 3" xfId="114" xr:uid="{00000000-0005-0000-0000-0000C7000000}"/>
    <cellStyle name="20% - Accent2 3 3 2" xfId="258" xr:uid="{00000000-0005-0000-0000-0000C8000000}"/>
    <cellStyle name="20% - Accent2 3 3 2 2" xfId="859" xr:uid="{00000000-0005-0000-0000-0000C9000000}"/>
    <cellStyle name="20% - Accent2 3 3 2 2 2" xfId="1487" xr:uid="{00000000-0005-0000-0000-0000CA000000}"/>
    <cellStyle name="20% - Accent2 3 3 2 2 2 2" xfId="3669" xr:uid="{A1B51777-9065-429A-8AFE-C1D1A60B40A1}"/>
    <cellStyle name="20% - Accent2 3 3 2 2 3" xfId="2115" xr:uid="{00000000-0005-0000-0000-0000CB000000}"/>
    <cellStyle name="20% - Accent2 3 3 2 2 3 2" xfId="4297" xr:uid="{E4D57DC5-7DCF-4ECF-8747-F4937BE5A205}"/>
    <cellStyle name="20% - Accent2 3 3 2 2 4" xfId="3041" xr:uid="{378B053C-2C18-4E2E-B031-B062F1D3BB88}"/>
    <cellStyle name="20% - Accent2 3 3 2 3" xfId="1173" xr:uid="{00000000-0005-0000-0000-0000CC000000}"/>
    <cellStyle name="20% - Accent2 3 3 2 3 2" xfId="3355" xr:uid="{CE735E40-0032-439E-8A49-ED57E5B714AC}"/>
    <cellStyle name="20% - Accent2 3 3 2 4" xfId="1801" xr:uid="{00000000-0005-0000-0000-0000CD000000}"/>
    <cellStyle name="20% - Accent2 3 3 2 4 2" xfId="3983" xr:uid="{9F7BEE16-B57D-4096-A5C9-29368AC97E8B}"/>
    <cellStyle name="20% - Accent2 3 3 2 5" xfId="545" xr:uid="{00000000-0005-0000-0000-0000CE000000}"/>
    <cellStyle name="20% - Accent2 3 3 2 5 2" xfId="2727" xr:uid="{22C09D6E-32E1-4219-B537-F3CC5551E3FF}"/>
    <cellStyle name="20% - Accent2 3 3 2 6" xfId="2440" xr:uid="{64AA73D6-97EB-4DCD-8805-7532CEBCF45A}"/>
    <cellStyle name="20% - Accent2 3 3 3" xfId="716" xr:uid="{00000000-0005-0000-0000-0000CF000000}"/>
    <cellStyle name="20% - Accent2 3 3 3 2" xfId="1344" xr:uid="{00000000-0005-0000-0000-0000D0000000}"/>
    <cellStyle name="20% - Accent2 3 3 3 2 2" xfId="3526" xr:uid="{2C7818DC-FC91-46C7-8EE6-8F4227E8235C}"/>
    <cellStyle name="20% - Accent2 3 3 3 3" xfId="1972" xr:uid="{00000000-0005-0000-0000-0000D1000000}"/>
    <cellStyle name="20% - Accent2 3 3 3 3 2" xfId="4154" xr:uid="{E3F0C57B-1F1A-419A-960C-F444957E0758}"/>
    <cellStyle name="20% - Accent2 3 3 3 4" xfId="2898" xr:uid="{D835293E-6078-410D-AEDC-CD2319592275}"/>
    <cellStyle name="20% - Accent2 3 3 4" xfId="1030" xr:uid="{00000000-0005-0000-0000-0000D2000000}"/>
    <cellStyle name="20% - Accent2 3 3 4 2" xfId="3212" xr:uid="{7104AC79-E8C9-46C9-AA1E-3BE630E8FA64}"/>
    <cellStyle name="20% - Accent2 3 3 5" xfId="1658" xr:uid="{00000000-0005-0000-0000-0000D3000000}"/>
    <cellStyle name="20% - Accent2 3 3 5 2" xfId="3840" xr:uid="{C1E149D2-0556-489E-B776-7CC3A4CA1F4A}"/>
    <cellStyle name="20% - Accent2 3 3 6" xfId="402" xr:uid="{00000000-0005-0000-0000-0000D4000000}"/>
    <cellStyle name="20% - Accent2 3 3 6 2" xfId="2584" xr:uid="{D30E1F0C-2CFB-49D2-B87B-7695F9C0B509}"/>
    <cellStyle name="20% - Accent2 3 3 7" xfId="2297" xr:uid="{A893EF4D-A1F2-4F65-8250-EA13E877FB9C}"/>
    <cellStyle name="20% - Accent2 3 4" xfId="221" xr:uid="{00000000-0005-0000-0000-0000D5000000}"/>
    <cellStyle name="20% - Accent2 3 4 2" xfId="822" xr:uid="{00000000-0005-0000-0000-0000D6000000}"/>
    <cellStyle name="20% - Accent2 3 4 2 2" xfId="1450" xr:uid="{00000000-0005-0000-0000-0000D7000000}"/>
    <cellStyle name="20% - Accent2 3 4 2 2 2" xfId="3632" xr:uid="{B153DDD5-4121-4667-8725-0025BE42788F}"/>
    <cellStyle name="20% - Accent2 3 4 2 3" xfId="2078" xr:uid="{00000000-0005-0000-0000-0000D8000000}"/>
    <cellStyle name="20% - Accent2 3 4 2 3 2" xfId="4260" xr:uid="{5CFAB98E-D995-4932-9397-FE765412DF3A}"/>
    <cellStyle name="20% - Accent2 3 4 2 4" xfId="3004" xr:uid="{9BAEFE3D-78F5-438C-A323-A8630BA26F4F}"/>
    <cellStyle name="20% - Accent2 3 4 3" xfId="1136" xr:uid="{00000000-0005-0000-0000-0000D9000000}"/>
    <cellStyle name="20% - Accent2 3 4 3 2" xfId="3318" xr:uid="{392B086B-61BB-415B-93EE-757DA9F07D4D}"/>
    <cellStyle name="20% - Accent2 3 4 4" xfId="1764" xr:uid="{00000000-0005-0000-0000-0000DA000000}"/>
    <cellStyle name="20% - Accent2 3 4 4 2" xfId="3946" xr:uid="{FA6D9DB9-97C9-4BCF-BC6D-09BB93AEF7DE}"/>
    <cellStyle name="20% - Accent2 3 4 5" xfId="508" xr:uid="{00000000-0005-0000-0000-0000DB000000}"/>
    <cellStyle name="20% - Accent2 3 4 5 2" xfId="2690" xr:uid="{F8A3AF74-67BB-47E2-8E5A-33240C926215}"/>
    <cellStyle name="20% - Accent2 3 4 6" xfId="2403" xr:uid="{54AF8553-2610-45BD-98BC-7089CAB00674}"/>
    <cellStyle name="20% - Accent2 3 5" xfId="680" xr:uid="{00000000-0005-0000-0000-0000DC000000}"/>
    <cellStyle name="20% - Accent2 3 5 2" xfId="1308" xr:uid="{00000000-0005-0000-0000-0000DD000000}"/>
    <cellStyle name="20% - Accent2 3 5 2 2" xfId="3490" xr:uid="{5036C553-2AE6-4612-813B-DDAF5B90026D}"/>
    <cellStyle name="20% - Accent2 3 5 3" xfId="1936" xr:uid="{00000000-0005-0000-0000-0000DE000000}"/>
    <cellStyle name="20% - Accent2 3 5 3 2" xfId="4118" xr:uid="{FB0125C9-F67A-41C7-BE49-F3E51617470A}"/>
    <cellStyle name="20% - Accent2 3 5 4" xfId="2862" xr:uid="{549FE828-1243-469C-A367-608F97FCF635}"/>
    <cellStyle name="20% - Accent2 3 6" xfId="994" xr:uid="{00000000-0005-0000-0000-0000DF000000}"/>
    <cellStyle name="20% - Accent2 3 6 2" xfId="3176" xr:uid="{D2F30530-AD4B-46B9-95FF-63044046DF46}"/>
    <cellStyle name="20% - Accent2 3 7" xfId="1622" xr:uid="{00000000-0005-0000-0000-0000E0000000}"/>
    <cellStyle name="20% - Accent2 3 7 2" xfId="3804" xr:uid="{32364DEC-3472-4EF8-94CD-2CE0F0CCED3C}"/>
    <cellStyle name="20% - Accent2 3 8" xfId="366" xr:uid="{00000000-0005-0000-0000-0000E1000000}"/>
    <cellStyle name="20% - Accent2 3 8 2" xfId="2548" xr:uid="{FC7053E6-7BB5-445A-8FB4-F840FB4FDD00}"/>
    <cellStyle name="20% - Accent2 3 9" xfId="2260" xr:uid="{6FF24807-CFC2-4D04-8586-DE1B039149B1}"/>
    <cellStyle name="20% - Accent2 4" xfId="91" xr:uid="{00000000-0005-0000-0000-0000E2000000}"/>
    <cellStyle name="20% - Accent2 4 2" xfId="235" xr:uid="{00000000-0005-0000-0000-0000E3000000}"/>
    <cellStyle name="20% - Accent2 4 2 2" xfId="836" xr:uid="{00000000-0005-0000-0000-0000E4000000}"/>
    <cellStyle name="20% - Accent2 4 2 2 2" xfId="1464" xr:uid="{00000000-0005-0000-0000-0000E5000000}"/>
    <cellStyle name="20% - Accent2 4 2 2 2 2" xfId="3646" xr:uid="{D3E33FE0-0C01-40E4-9645-4C9239992E39}"/>
    <cellStyle name="20% - Accent2 4 2 2 3" xfId="2092" xr:uid="{00000000-0005-0000-0000-0000E6000000}"/>
    <cellStyle name="20% - Accent2 4 2 2 3 2" xfId="4274" xr:uid="{F40672F6-41B0-4697-A91D-8FEA58537F63}"/>
    <cellStyle name="20% - Accent2 4 2 2 4" xfId="3018" xr:uid="{AA885F36-5AE0-4CCA-AF13-E7AB73DA7A72}"/>
    <cellStyle name="20% - Accent2 4 2 3" xfId="1150" xr:uid="{00000000-0005-0000-0000-0000E7000000}"/>
    <cellStyle name="20% - Accent2 4 2 3 2" xfId="3332" xr:uid="{A041C773-DDD5-4913-BEF9-131B6AE0F7A0}"/>
    <cellStyle name="20% - Accent2 4 2 4" xfId="1778" xr:uid="{00000000-0005-0000-0000-0000E8000000}"/>
    <cellStyle name="20% - Accent2 4 2 4 2" xfId="3960" xr:uid="{712A30BB-9EC2-43D6-BA03-E4D0FEA6A92F}"/>
    <cellStyle name="20% - Accent2 4 2 5" xfId="522" xr:uid="{00000000-0005-0000-0000-0000E9000000}"/>
    <cellStyle name="20% - Accent2 4 2 5 2" xfId="2704" xr:uid="{9D04574D-BB53-4FDB-9BBB-504422142E09}"/>
    <cellStyle name="20% - Accent2 4 2 6" xfId="2417" xr:uid="{33479A77-9B3E-4868-9694-D603417D907D}"/>
    <cellStyle name="20% - Accent2 4 3" xfId="693" xr:uid="{00000000-0005-0000-0000-0000EA000000}"/>
    <cellStyle name="20% - Accent2 4 3 2" xfId="1321" xr:uid="{00000000-0005-0000-0000-0000EB000000}"/>
    <cellStyle name="20% - Accent2 4 3 2 2" xfId="3503" xr:uid="{0EC14805-0ECC-4006-9857-D7C2240B83B3}"/>
    <cellStyle name="20% - Accent2 4 3 3" xfId="1949" xr:uid="{00000000-0005-0000-0000-0000EC000000}"/>
    <cellStyle name="20% - Accent2 4 3 3 2" xfId="4131" xr:uid="{FCF5CCC2-FC57-4BAE-813F-2C16F6BD82D5}"/>
    <cellStyle name="20% - Accent2 4 3 4" xfId="2875" xr:uid="{FEE13F81-2641-44DC-98B2-505A9F1C927B}"/>
    <cellStyle name="20% - Accent2 4 4" xfId="1007" xr:uid="{00000000-0005-0000-0000-0000ED000000}"/>
    <cellStyle name="20% - Accent2 4 4 2" xfId="3189" xr:uid="{C4F4EAB2-7E94-4879-B5C9-5995967FA73D}"/>
    <cellStyle name="20% - Accent2 4 5" xfId="1635" xr:uid="{00000000-0005-0000-0000-0000EE000000}"/>
    <cellStyle name="20% - Accent2 4 5 2" xfId="3817" xr:uid="{4CE720A4-410D-455A-86FB-673F9005FD64}"/>
    <cellStyle name="20% - Accent2 4 6" xfId="379" xr:uid="{00000000-0005-0000-0000-0000EF000000}"/>
    <cellStyle name="20% - Accent2 4 6 2" xfId="2561" xr:uid="{1E0C9D5B-F66F-431E-A892-30093DCBB626}"/>
    <cellStyle name="20% - Accent2 4 7" xfId="2274" xr:uid="{963D54F5-E9C1-4235-87F3-2B79DA5B2D3A}"/>
    <cellStyle name="20% - Accent2 5" xfId="124" xr:uid="{00000000-0005-0000-0000-0000F0000000}"/>
    <cellStyle name="20% - Accent2 5 2" xfId="268" xr:uid="{00000000-0005-0000-0000-0000F1000000}"/>
    <cellStyle name="20% - Accent2 5 2 2" xfId="869" xr:uid="{00000000-0005-0000-0000-0000F2000000}"/>
    <cellStyle name="20% - Accent2 5 2 2 2" xfId="1497" xr:uid="{00000000-0005-0000-0000-0000F3000000}"/>
    <cellStyle name="20% - Accent2 5 2 2 2 2" xfId="3679" xr:uid="{91F6E52D-75BD-45D4-B9A5-A53612B27340}"/>
    <cellStyle name="20% - Accent2 5 2 2 3" xfId="2125" xr:uid="{00000000-0005-0000-0000-0000F4000000}"/>
    <cellStyle name="20% - Accent2 5 2 2 3 2" xfId="4307" xr:uid="{EA7C9B68-FA4A-4FE4-9FE7-63EC9A93BCDA}"/>
    <cellStyle name="20% - Accent2 5 2 2 4" xfId="3051" xr:uid="{5EB5F63A-4484-4B29-8D02-90DE7B8BAFAF}"/>
    <cellStyle name="20% - Accent2 5 2 3" xfId="1183" xr:uid="{00000000-0005-0000-0000-0000F5000000}"/>
    <cellStyle name="20% - Accent2 5 2 3 2" xfId="3365" xr:uid="{D3903890-358C-4623-BEB4-535A00F149E7}"/>
    <cellStyle name="20% - Accent2 5 2 4" xfId="1811" xr:uid="{00000000-0005-0000-0000-0000F6000000}"/>
    <cellStyle name="20% - Accent2 5 2 4 2" xfId="3993" xr:uid="{B48CE555-659C-42D7-9153-8B4DE5477E5F}"/>
    <cellStyle name="20% - Accent2 5 2 5" xfId="555" xr:uid="{00000000-0005-0000-0000-0000F7000000}"/>
    <cellStyle name="20% - Accent2 5 2 5 2" xfId="2737" xr:uid="{D3CB3845-5FBD-4A35-8845-DA4242EDD725}"/>
    <cellStyle name="20% - Accent2 5 2 6" xfId="2450" xr:uid="{CC6DE1C7-A100-4649-B36F-A632B02D3F95}"/>
    <cellStyle name="20% - Accent2 5 3" xfId="726" xr:uid="{00000000-0005-0000-0000-0000F8000000}"/>
    <cellStyle name="20% - Accent2 5 3 2" xfId="1354" xr:uid="{00000000-0005-0000-0000-0000F9000000}"/>
    <cellStyle name="20% - Accent2 5 3 2 2" xfId="3536" xr:uid="{B251BB0A-C1AC-4FEE-A481-D9C63FB6A3AA}"/>
    <cellStyle name="20% - Accent2 5 3 3" xfId="1982" xr:uid="{00000000-0005-0000-0000-0000FA000000}"/>
    <cellStyle name="20% - Accent2 5 3 3 2" xfId="4164" xr:uid="{2FBA5EAD-95FB-4F9B-B9F3-CEFABBEBAA6B}"/>
    <cellStyle name="20% - Accent2 5 3 4" xfId="2908" xr:uid="{09D766F1-AC0F-4D52-A543-FE66A76660CF}"/>
    <cellStyle name="20% - Accent2 5 4" xfId="1040" xr:uid="{00000000-0005-0000-0000-0000FB000000}"/>
    <cellStyle name="20% - Accent2 5 4 2" xfId="3222" xr:uid="{208DFC34-6399-4CD6-8EDE-8F1B44AE0D74}"/>
    <cellStyle name="20% - Accent2 5 5" xfId="1668" xr:uid="{00000000-0005-0000-0000-0000FC000000}"/>
    <cellStyle name="20% - Accent2 5 5 2" xfId="3850" xr:uid="{0AB64F28-6EB4-4ED1-8394-D24532ECCD78}"/>
    <cellStyle name="20% - Accent2 5 6" xfId="412" xr:uid="{00000000-0005-0000-0000-0000FD000000}"/>
    <cellStyle name="20% - Accent2 5 6 2" xfId="2594" xr:uid="{76B96C19-142C-4CD6-A582-1E0FDF95C16C}"/>
    <cellStyle name="20% - Accent2 5 7" xfId="2307" xr:uid="{D23F89D6-9893-4810-BCE3-B2D0A6CC4EBC}"/>
    <cellStyle name="20% - Accent2 6" xfId="185" xr:uid="{00000000-0005-0000-0000-0000FE000000}"/>
    <cellStyle name="20% - Accent2 6 2" xfId="786" xr:uid="{00000000-0005-0000-0000-0000FF000000}"/>
    <cellStyle name="20% - Accent2 6 2 2" xfId="1414" xr:uid="{00000000-0005-0000-0000-000000010000}"/>
    <cellStyle name="20% - Accent2 6 2 2 2" xfId="3596" xr:uid="{88D77168-AA7C-468E-8F8A-27962E036842}"/>
    <cellStyle name="20% - Accent2 6 2 3" xfId="2042" xr:uid="{00000000-0005-0000-0000-000001010000}"/>
    <cellStyle name="20% - Accent2 6 2 3 2" xfId="4224" xr:uid="{065B35B1-4A1E-45ED-8320-33B618DA433D}"/>
    <cellStyle name="20% - Accent2 6 2 4" xfId="2968" xr:uid="{8E307171-4787-4865-9145-B2EF6CE4E018}"/>
    <cellStyle name="20% - Accent2 6 3" xfId="1100" xr:uid="{00000000-0005-0000-0000-000002010000}"/>
    <cellStyle name="20% - Accent2 6 3 2" xfId="3282" xr:uid="{F4D4009D-834A-405B-BDC8-21D52FEAF22C}"/>
    <cellStyle name="20% - Accent2 6 4" xfId="1728" xr:uid="{00000000-0005-0000-0000-000003010000}"/>
    <cellStyle name="20% - Accent2 6 4 2" xfId="3910" xr:uid="{B9DD8355-FA5F-49F5-97B0-F4AA00BE4A51}"/>
    <cellStyle name="20% - Accent2 6 5" xfId="472" xr:uid="{00000000-0005-0000-0000-000004010000}"/>
    <cellStyle name="20% - Accent2 6 5 2" xfId="2654" xr:uid="{618A697B-C8F1-4954-A96C-3B16DB6F163C}"/>
    <cellStyle name="20% - Accent2 6 6" xfId="2367" xr:uid="{D0CD2D6F-64E5-441E-BC0D-2ABCD341522A}"/>
    <cellStyle name="20% - Accent2 7" xfId="334" xr:uid="{00000000-0005-0000-0000-000005010000}"/>
    <cellStyle name="20% - Accent2 7 2" xfId="648" xr:uid="{00000000-0005-0000-0000-000006010000}"/>
    <cellStyle name="20% - Accent2 7 2 2" xfId="1276" xr:uid="{00000000-0005-0000-0000-000007010000}"/>
    <cellStyle name="20% - Accent2 7 2 2 2" xfId="3458" xr:uid="{7E1214E9-DFEE-4BE4-A689-805DB50DD1C5}"/>
    <cellStyle name="20% - Accent2 7 2 3" xfId="1904" xr:uid="{00000000-0005-0000-0000-000008010000}"/>
    <cellStyle name="20% - Accent2 7 2 3 2" xfId="4086" xr:uid="{509A35B8-C0D2-4E82-9C8E-FD3D5891EAAF}"/>
    <cellStyle name="20% - Accent2 7 2 4" xfId="2830" xr:uid="{70E043C9-B63A-456F-88B9-04F9120E6E40}"/>
    <cellStyle name="20% - Accent2 7 3" xfId="962" xr:uid="{00000000-0005-0000-0000-000009010000}"/>
    <cellStyle name="20% - Accent2 7 3 2" xfId="3144" xr:uid="{1F88B596-FC67-4110-8954-4F4C15480FAA}"/>
    <cellStyle name="20% - Accent2 7 4" xfId="1590" xr:uid="{00000000-0005-0000-0000-00000A010000}"/>
    <cellStyle name="20% - Accent2 7 4 2" xfId="3772" xr:uid="{1C4D1C61-8E15-4243-B026-3F5D46B0BD8B}"/>
    <cellStyle name="20% - Accent2 7 5" xfId="2516" xr:uid="{CDBDB1BA-A0EB-455C-9DFD-F6DAC6960135}"/>
    <cellStyle name="20% - Accent2 8" xfId="631" xr:uid="{00000000-0005-0000-0000-00000B010000}"/>
    <cellStyle name="20% - Accent2 8 2" xfId="945" xr:uid="{00000000-0005-0000-0000-00000C010000}"/>
    <cellStyle name="20% - Accent2 8 2 2" xfId="1573" xr:uid="{00000000-0005-0000-0000-00000D010000}"/>
    <cellStyle name="20% - Accent2 8 2 2 2" xfId="3755" xr:uid="{02021E0A-2CEB-4352-A8E8-4C19BCF734C5}"/>
    <cellStyle name="20% - Accent2 8 2 3" xfId="2201" xr:uid="{00000000-0005-0000-0000-00000E010000}"/>
    <cellStyle name="20% - Accent2 8 2 3 2" xfId="4383" xr:uid="{6068B6ED-FFFD-4773-80EA-5CEF68370FAE}"/>
    <cellStyle name="20% - Accent2 8 2 4" xfId="3127" xr:uid="{E8E415FA-0083-49E2-ACF2-A0B56B29A9CA}"/>
    <cellStyle name="20% - Accent2 8 3" xfId="1259" xr:uid="{00000000-0005-0000-0000-00000F010000}"/>
    <cellStyle name="20% - Accent2 8 3 2" xfId="3441" xr:uid="{BFFFDD09-A89B-43C2-9D1D-C1889DAB51EF}"/>
    <cellStyle name="20% - Accent2 8 4" xfId="1887" xr:uid="{00000000-0005-0000-0000-000010010000}"/>
    <cellStyle name="20% - Accent2 8 4 2" xfId="4069" xr:uid="{F6CDC6CB-44FA-4733-BEF8-0BB003ABCE95}"/>
    <cellStyle name="20% - Accent2 8 5" xfId="2813" xr:uid="{C8119C80-0EA6-4493-B329-A346C3A00BDD}"/>
    <cellStyle name="20% - Accent2 9" xfId="929" xr:uid="{00000000-0005-0000-0000-000011010000}"/>
    <cellStyle name="20% - Accent2 9 2" xfId="1557" xr:uid="{00000000-0005-0000-0000-000012010000}"/>
    <cellStyle name="20% - Accent2 9 2 2" xfId="3739" xr:uid="{CBE92016-9109-4506-BC21-923BACBF06F2}"/>
    <cellStyle name="20% - Accent2 9 3" xfId="2185" xr:uid="{00000000-0005-0000-0000-000013010000}"/>
    <cellStyle name="20% - Accent2 9 3 2" xfId="4367" xr:uid="{335A9F54-CAC3-477A-8DCC-B6A8CB5E2E43}"/>
    <cellStyle name="20% - Accent2 9 4" xfId="3111" xr:uid="{461D05A7-8609-4112-91E2-14F128E139F0}"/>
    <cellStyle name="20% - Accent3" xfId="31" builtinId="38" customBuiltin="1"/>
    <cellStyle name="20% - Accent3 10" xfId="1245" xr:uid="{00000000-0005-0000-0000-000015010000}"/>
    <cellStyle name="20% - Accent3 10 2" xfId="3427" xr:uid="{C1A31A30-FAF6-47BC-8C73-9FA7F2B7128E}"/>
    <cellStyle name="20% - Accent3 11" xfId="1873" xr:uid="{00000000-0005-0000-0000-000016010000}"/>
    <cellStyle name="20% - Accent3 11 2" xfId="4055" xr:uid="{D56B9EC1-19C7-47C2-8E3E-A68A01FBEA98}"/>
    <cellStyle name="20% - Accent3 12" xfId="617" xr:uid="{00000000-0005-0000-0000-000017010000}"/>
    <cellStyle name="20% - Accent3 12 2" xfId="2799" xr:uid="{CCE247E6-778C-4BC0-A3E3-1E2C90F603C2}"/>
    <cellStyle name="20% - Accent3 13" xfId="2226" xr:uid="{558291C8-936F-49FC-9290-A32EB1D4EE0F}"/>
    <cellStyle name="20% - Accent3 2" xfId="61" xr:uid="{00000000-0005-0000-0000-000018010000}"/>
    <cellStyle name="20% - Accent3 2 2" xfId="108" xr:uid="{00000000-0005-0000-0000-000019010000}"/>
    <cellStyle name="20% - Accent3 2 2 2" xfId="252" xr:uid="{00000000-0005-0000-0000-00001A010000}"/>
    <cellStyle name="20% - Accent3 2 2 2 2" xfId="853" xr:uid="{00000000-0005-0000-0000-00001B010000}"/>
    <cellStyle name="20% - Accent3 2 2 2 2 2" xfId="1481" xr:uid="{00000000-0005-0000-0000-00001C010000}"/>
    <cellStyle name="20% - Accent3 2 2 2 2 2 2" xfId="3663" xr:uid="{106D521A-E3D0-4E15-AFDA-513FBCF7651D}"/>
    <cellStyle name="20% - Accent3 2 2 2 2 3" xfId="2109" xr:uid="{00000000-0005-0000-0000-00001D010000}"/>
    <cellStyle name="20% - Accent3 2 2 2 2 3 2" xfId="4291" xr:uid="{B940400B-6EF3-42A0-86A6-EE803879EB37}"/>
    <cellStyle name="20% - Accent3 2 2 2 2 4" xfId="3035" xr:uid="{8754B052-49E4-41C9-8613-A46ACB331516}"/>
    <cellStyle name="20% - Accent3 2 2 2 3" xfId="1167" xr:uid="{00000000-0005-0000-0000-00001E010000}"/>
    <cellStyle name="20% - Accent3 2 2 2 3 2" xfId="3349" xr:uid="{311B4A51-2A24-4D54-9FF9-087555876136}"/>
    <cellStyle name="20% - Accent3 2 2 2 4" xfId="1795" xr:uid="{00000000-0005-0000-0000-00001F010000}"/>
    <cellStyle name="20% - Accent3 2 2 2 4 2" xfId="3977" xr:uid="{1FE1AE61-6FC9-4F24-B75D-EBDBFE34A98C}"/>
    <cellStyle name="20% - Accent3 2 2 2 5" xfId="539" xr:uid="{00000000-0005-0000-0000-000020010000}"/>
    <cellStyle name="20% - Accent3 2 2 2 5 2" xfId="2721" xr:uid="{B8BD46D4-2C7E-4776-B529-EA51D6532D0E}"/>
    <cellStyle name="20% - Accent3 2 2 2 6" xfId="2434" xr:uid="{29B97900-907C-4A1D-836E-0C131EFF684F}"/>
    <cellStyle name="20% - Accent3 2 2 3" xfId="710" xr:uid="{00000000-0005-0000-0000-000021010000}"/>
    <cellStyle name="20% - Accent3 2 2 3 2" xfId="1338" xr:uid="{00000000-0005-0000-0000-000022010000}"/>
    <cellStyle name="20% - Accent3 2 2 3 2 2" xfId="3520" xr:uid="{B7016767-3DC2-428B-9831-BFAE23B7C6FD}"/>
    <cellStyle name="20% - Accent3 2 2 3 3" xfId="1966" xr:uid="{00000000-0005-0000-0000-000023010000}"/>
    <cellStyle name="20% - Accent3 2 2 3 3 2" xfId="4148" xr:uid="{2AF9C7FC-F50C-4C5D-805E-4D4928669DCF}"/>
    <cellStyle name="20% - Accent3 2 2 3 4" xfId="2892" xr:uid="{B4E447CA-6B8D-4E09-907A-E5867928C87E}"/>
    <cellStyle name="20% - Accent3 2 2 4" xfId="1024" xr:uid="{00000000-0005-0000-0000-000024010000}"/>
    <cellStyle name="20% - Accent3 2 2 4 2" xfId="3206" xr:uid="{11BC6C67-8AFE-4228-867F-AE23125F722D}"/>
    <cellStyle name="20% - Accent3 2 2 5" xfId="1652" xr:uid="{00000000-0005-0000-0000-000025010000}"/>
    <cellStyle name="20% - Accent3 2 2 5 2" xfId="3834" xr:uid="{888CD2B0-5C64-4C06-B736-DE830FC8B626}"/>
    <cellStyle name="20% - Accent3 2 2 6" xfId="396" xr:uid="{00000000-0005-0000-0000-000026010000}"/>
    <cellStyle name="20% - Accent3 2 2 6 2" xfId="2578" xr:uid="{CE0915F8-FCCA-443A-B5B6-CFC46CD86531}"/>
    <cellStyle name="20% - Accent3 2 2 7" xfId="2291" xr:uid="{06AD52D8-97F2-46C9-8A66-AC56313277AB}"/>
    <cellStyle name="20% - Accent3 2 3" xfId="109" xr:uid="{00000000-0005-0000-0000-000027010000}"/>
    <cellStyle name="20% - Accent3 2 3 2" xfId="253" xr:uid="{00000000-0005-0000-0000-000028010000}"/>
    <cellStyle name="20% - Accent3 2 3 2 2" xfId="854" xr:uid="{00000000-0005-0000-0000-000029010000}"/>
    <cellStyle name="20% - Accent3 2 3 2 2 2" xfId="1482" xr:uid="{00000000-0005-0000-0000-00002A010000}"/>
    <cellStyle name="20% - Accent3 2 3 2 2 2 2" xfId="3664" xr:uid="{1CD5F1F2-E157-46DE-85C7-D2D918729DA3}"/>
    <cellStyle name="20% - Accent3 2 3 2 2 3" xfId="2110" xr:uid="{00000000-0005-0000-0000-00002B010000}"/>
    <cellStyle name="20% - Accent3 2 3 2 2 3 2" xfId="4292" xr:uid="{545F8168-980A-4A43-A8F2-9BDDBAB8D4D4}"/>
    <cellStyle name="20% - Accent3 2 3 2 2 4" xfId="3036" xr:uid="{923E957E-3324-47B7-B81C-59615B4E929C}"/>
    <cellStyle name="20% - Accent3 2 3 2 3" xfId="1168" xr:uid="{00000000-0005-0000-0000-00002C010000}"/>
    <cellStyle name="20% - Accent3 2 3 2 3 2" xfId="3350" xr:uid="{25736FF5-31D6-48B4-BE9C-92A2051E5F34}"/>
    <cellStyle name="20% - Accent3 2 3 2 4" xfId="1796" xr:uid="{00000000-0005-0000-0000-00002D010000}"/>
    <cellStyle name="20% - Accent3 2 3 2 4 2" xfId="3978" xr:uid="{34584B4C-2773-463F-BBC9-A3D42D87B891}"/>
    <cellStyle name="20% - Accent3 2 3 2 5" xfId="540" xr:uid="{00000000-0005-0000-0000-00002E010000}"/>
    <cellStyle name="20% - Accent3 2 3 2 5 2" xfId="2722" xr:uid="{875A61DC-77EA-4365-9634-E5123A4ABCB7}"/>
    <cellStyle name="20% - Accent3 2 3 2 6" xfId="2435" xr:uid="{181C4513-1A27-449D-9E11-EBE6862AD602}"/>
    <cellStyle name="20% - Accent3 2 3 3" xfId="711" xr:uid="{00000000-0005-0000-0000-00002F010000}"/>
    <cellStyle name="20% - Accent3 2 3 3 2" xfId="1339" xr:uid="{00000000-0005-0000-0000-000030010000}"/>
    <cellStyle name="20% - Accent3 2 3 3 2 2" xfId="3521" xr:uid="{CAD4FE81-6235-4233-8351-F0BEDACD19D6}"/>
    <cellStyle name="20% - Accent3 2 3 3 3" xfId="1967" xr:uid="{00000000-0005-0000-0000-000031010000}"/>
    <cellStyle name="20% - Accent3 2 3 3 3 2" xfId="4149" xr:uid="{146A1A7C-FEB0-4F4F-AF61-AF41D852E547}"/>
    <cellStyle name="20% - Accent3 2 3 3 4" xfId="2893" xr:uid="{77B4B722-5A6B-4CF2-89F7-CE2BE4E896B5}"/>
    <cellStyle name="20% - Accent3 2 3 4" xfId="1025" xr:uid="{00000000-0005-0000-0000-000032010000}"/>
    <cellStyle name="20% - Accent3 2 3 4 2" xfId="3207" xr:uid="{C3F96845-4816-4F9E-86A0-0196242D2AEF}"/>
    <cellStyle name="20% - Accent3 2 3 5" xfId="1653" xr:uid="{00000000-0005-0000-0000-000033010000}"/>
    <cellStyle name="20% - Accent3 2 3 5 2" xfId="3835" xr:uid="{4755C042-5EF5-4C1F-9DCA-D8BCD8A53910}"/>
    <cellStyle name="20% - Accent3 2 3 6" xfId="397" xr:uid="{00000000-0005-0000-0000-000034010000}"/>
    <cellStyle name="20% - Accent3 2 3 6 2" xfId="2579" xr:uid="{F9A79968-6D9F-43BB-B767-B9F2677A4981}"/>
    <cellStyle name="20% - Accent3 2 3 7" xfId="2292" xr:uid="{5690B96D-3703-469C-B849-C1A255526659}"/>
    <cellStyle name="20% - Accent3 2 4" xfId="205" xr:uid="{00000000-0005-0000-0000-000035010000}"/>
    <cellStyle name="20% - Accent3 2 4 2" xfId="806" xr:uid="{00000000-0005-0000-0000-000036010000}"/>
    <cellStyle name="20% - Accent3 2 4 2 2" xfId="1434" xr:uid="{00000000-0005-0000-0000-000037010000}"/>
    <cellStyle name="20% - Accent3 2 4 2 2 2" xfId="3616" xr:uid="{D9DBD2E4-1619-48C9-9BE2-8EBA62143D89}"/>
    <cellStyle name="20% - Accent3 2 4 2 3" xfId="2062" xr:uid="{00000000-0005-0000-0000-000038010000}"/>
    <cellStyle name="20% - Accent3 2 4 2 3 2" xfId="4244" xr:uid="{6F36BC07-854D-4D53-908A-BCC8D247DB1A}"/>
    <cellStyle name="20% - Accent3 2 4 2 4" xfId="2988" xr:uid="{82E239BB-FF21-4215-A844-585F319196EA}"/>
    <cellStyle name="20% - Accent3 2 4 3" xfId="1120" xr:uid="{00000000-0005-0000-0000-000039010000}"/>
    <cellStyle name="20% - Accent3 2 4 3 2" xfId="3302" xr:uid="{C67B3A2B-7E46-44A0-B533-7F22CA76CD9A}"/>
    <cellStyle name="20% - Accent3 2 4 4" xfId="1748" xr:uid="{00000000-0005-0000-0000-00003A010000}"/>
    <cellStyle name="20% - Accent3 2 4 4 2" xfId="3930" xr:uid="{BC8933F7-9D4C-4440-B503-58C85233E63C}"/>
    <cellStyle name="20% - Accent3 2 4 5" xfId="492" xr:uid="{00000000-0005-0000-0000-00003B010000}"/>
    <cellStyle name="20% - Accent3 2 4 5 2" xfId="2674" xr:uid="{E7BAF2E4-2E37-4D9A-BD1A-B6F1BE25E2D9}"/>
    <cellStyle name="20% - Accent3 2 4 6" xfId="2387" xr:uid="{94A0EAD3-7C0E-4CD3-B510-65681A9195B8}"/>
    <cellStyle name="20% - Accent3 2 5" xfId="666" xr:uid="{00000000-0005-0000-0000-00003C010000}"/>
    <cellStyle name="20% - Accent3 2 5 2" xfId="1294" xr:uid="{00000000-0005-0000-0000-00003D010000}"/>
    <cellStyle name="20% - Accent3 2 5 2 2" xfId="3476" xr:uid="{337B1B5B-8D1D-45E6-9846-27F643740F70}"/>
    <cellStyle name="20% - Accent3 2 5 3" xfId="1922" xr:uid="{00000000-0005-0000-0000-00003E010000}"/>
    <cellStyle name="20% - Accent3 2 5 3 2" xfId="4104" xr:uid="{734F1998-D1C4-4B5B-AFC8-9F50A1A54032}"/>
    <cellStyle name="20% - Accent3 2 5 4" xfId="2848" xr:uid="{7A1846DA-0190-413B-A070-690AE31CBAB0}"/>
    <cellStyle name="20% - Accent3 2 6" xfId="980" xr:uid="{00000000-0005-0000-0000-00003F010000}"/>
    <cellStyle name="20% - Accent3 2 6 2" xfId="3162" xr:uid="{52C75BDD-8BB8-4564-839C-419A1C61C388}"/>
    <cellStyle name="20% - Accent3 2 7" xfId="1608" xr:uid="{00000000-0005-0000-0000-000040010000}"/>
    <cellStyle name="20% - Accent3 2 7 2" xfId="3790" xr:uid="{8E2EF86E-890B-42C0-B08B-73210A55026F}"/>
    <cellStyle name="20% - Accent3 2 8" xfId="352" xr:uid="{00000000-0005-0000-0000-000041010000}"/>
    <cellStyle name="20% - Accent3 2 8 2" xfId="2534" xr:uid="{DB1798CC-A6FE-41AB-B684-B982D3B24814}"/>
    <cellStyle name="20% - Accent3 2 9" xfId="2244" xr:uid="{6DA77785-872C-4C2A-AEF6-3703AE66158E}"/>
    <cellStyle name="20% - Accent3 3" xfId="79" xr:uid="{00000000-0005-0000-0000-000042010000}"/>
    <cellStyle name="20% - Accent3 3 2" xfId="111" xr:uid="{00000000-0005-0000-0000-000043010000}"/>
    <cellStyle name="20% - Accent3 3 2 2" xfId="255" xr:uid="{00000000-0005-0000-0000-000044010000}"/>
    <cellStyle name="20% - Accent3 3 2 2 2" xfId="856" xr:uid="{00000000-0005-0000-0000-000045010000}"/>
    <cellStyle name="20% - Accent3 3 2 2 2 2" xfId="1484" xr:uid="{00000000-0005-0000-0000-000046010000}"/>
    <cellStyle name="20% - Accent3 3 2 2 2 2 2" xfId="3666" xr:uid="{9534FC4D-85AD-4C5C-9A84-E67AB30A8228}"/>
    <cellStyle name="20% - Accent3 3 2 2 2 3" xfId="2112" xr:uid="{00000000-0005-0000-0000-000047010000}"/>
    <cellStyle name="20% - Accent3 3 2 2 2 3 2" xfId="4294" xr:uid="{B9284917-2493-4261-961C-186C7616D77E}"/>
    <cellStyle name="20% - Accent3 3 2 2 2 4" xfId="3038" xr:uid="{53D34A9C-2A45-4D5A-BC75-3E2B3E8060CB}"/>
    <cellStyle name="20% - Accent3 3 2 2 3" xfId="1170" xr:uid="{00000000-0005-0000-0000-000048010000}"/>
    <cellStyle name="20% - Accent3 3 2 2 3 2" xfId="3352" xr:uid="{33906CAF-FAA0-4E09-B197-9C2B1D497E3D}"/>
    <cellStyle name="20% - Accent3 3 2 2 4" xfId="1798" xr:uid="{00000000-0005-0000-0000-000049010000}"/>
    <cellStyle name="20% - Accent3 3 2 2 4 2" xfId="3980" xr:uid="{8D07AE5B-74B5-4398-BCB9-F8B0EC42C1F7}"/>
    <cellStyle name="20% - Accent3 3 2 2 5" xfId="542" xr:uid="{00000000-0005-0000-0000-00004A010000}"/>
    <cellStyle name="20% - Accent3 3 2 2 5 2" xfId="2724" xr:uid="{F8CF39FD-85DA-46D4-85E7-4F19BF0B3B77}"/>
    <cellStyle name="20% - Accent3 3 2 2 6" xfId="2437" xr:uid="{7241D592-F2C2-40C2-B48D-82E31A13C2FA}"/>
    <cellStyle name="20% - Accent3 3 2 3" xfId="713" xr:uid="{00000000-0005-0000-0000-00004B010000}"/>
    <cellStyle name="20% - Accent3 3 2 3 2" xfId="1341" xr:uid="{00000000-0005-0000-0000-00004C010000}"/>
    <cellStyle name="20% - Accent3 3 2 3 2 2" xfId="3523" xr:uid="{30AF77BE-3F6E-4166-9B7F-4BA1F69F49FB}"/>
    <cellStyle name="20% - Accent3 3 2 3 3" xfId="1969" xr:uid="{00000000-0005-0000-0000-00004D010000}"/>
    <cellStyle name="20% - Accent3 3 2 3 3 2" xfId="4151" xr:uid="{E2F3D9C2-1E76-4516-8DF8-F718AE9EBD8A}"/>
    <cellStyle name="20% - Accent3 3 2 3 4" xfId="2895" xr:uid="{FCB3D062-5748-4698-94D7-1870E1E06881}"/>
    <cellStyle name="20% - Accent3 3 2 4" xfId="1027" xr:uid="{00000000-0005-0000-0000-00004E010000}"/>
    <cellStyle name="20% - Accent3 3 2 4 2" xfId="3209" xr:uid="{F7FDF9EF-E57E-4790-9D38-3C26B4EDA186}"/>
    <cellStyle name="20% - Accent3 3 2 5" xfId="1655" xr:uid="{00000000-0005-0000-0000-00004F010000}"/>
    <cellStyle name="20% - Accent3 3 2 5 2" xfId="3837" xr:uid="{EC23A4FC-78D4-4337-B8DC-EFA33B06BFCD}"/>
    <cellStyle name="20% - Accent3 3 2 6" xfId="399" xr:uid="{00000000-0005-0000-0000-000050010000}"/>
    <cellStyle name="20% - Accent3 3 2 6 2" xfId="2581" xr:uid="{C2E1944C-FBE4-4172-97EE-1FF786DD725C}"/>
    <cellStyle name="20% - Accent3 3 2 7" xfId="2294" xr:uid="{ADC932C7-5284-4D0E-B2DF-E3EECFE05708}"/>
    <cellStyle name="20% - Accent3 3 3" xfId="107" xr:uid="{00000000-0005-0000-0000-000051010000}"/>
    <cellStyle name="20% - Accent3 3 3 2" xfId="251" xr:uid="{00000000-0005-0000-0000-000052010000}"/>
    <cellStyle name="20% - Accent3 3 3 2 2" xfId="852" xr:uid="{00000000-0005-0000-0000-000053010000}"/>
    <cellStyle name="20% - Accent3 3 3 2 2 2" xfId="1480" xr:uid="{00000000-0005-0000-0000-000054010000}"/>
    <cellStyle name="20% - Accent3 3 3 2 2 2 2" xfId="3662" xr:uid="{C0B979E8-098A-4811-B84A-440843A7598C}"/>
    <cellStyle name="20% - Accent3 3 3 2 2 3" xfId="2108" xr:uid="{00000000-0005-0000-0000-000055010000}"/>
    <cellStyle name="20% - Accent3 3 3 2 2 3 2" xfId="4290" xr:uid="{B537FF8A-4F72-456A-AA8B-1559E615798D}"/>
    <cellStyle name="20% - Accent3 3 3 2 2 4" xfId="3034" xr:uid="{4A4FB867-486D-4E9D-8904-9A0D8132B9A3}"/>
    <cellStyle name="20% - Accent3 3 3 2 3" xfId="1166" xr:uid="{00000000-0005-0000-0000-000056010000}"/>
    <cellStyle name="20% - Accent3 3 3 2 3 2" xfId="3348" xr:uid="{88FABD15-06C1-4F8D-84FC-E5CA3F16F7AD}"/>
    <cellStyle name="20% - Accent3 3 3 2 4" xfId="1794" xr:uid="{00000000-0005-0000-0000-000057010000}"/>
    <cellStyle name="20% - Accent3 3 3 2 4 2" xfId="3976" xr:uid="{20826B87-9988-4EED-8479-F0C929908AB0}"/>
    <cellStyle name="20% - Accent3 3 3 2 5" xfId="538" xr:uid="{00000000-0005-0000-0000-000058010000}"/>
    <cellStyle name="20% - Accent3 3 3 2 5 2" xfId="2720" xr:uid="{97D61CEE-EA02-48F8-869A-931CB9985FCB}"/>
    <cellStyle name="20% - Accent3 3 3 2 6" xfId="2433" xr:uid="{F944E37B-7536-4ADA-BE74-764283C0273F}"/>
    <cellStyle name="20% - Accent3 3 3 3" xfId="709" xr:uid="{00000000-0005-0000-0000-000059010000}"/>
    <cellStyle name="20% - Accent3 3 3 3 2" xfId="1337" xr:uid="{00000000-0005-0000-0000-00005A010000}"/>
    <cellStyle name="20% - Accent3 3 3 3 2 2" xfId="3519" xr:uid="{BB0307CB-06BD-4E2A-92EA-A8F058A7BE0D}"/>
    <cellStyle name="20% - Accent3 3 3 3 3" xfId="1965" xr:uid="{00000000-0005-0000-0000-00005B010000}"/>
    <cellStyle name="20% - Accent3 3 3 3 3 2" xfId="4147" xr:uid="{F0FEC8A2-531F-4414-A793-98B991BF50C6}"/>
    <cellStyle name="20% - Accent3 3 3 3 4" xfId="2891" xr:uid="{C11612C4-04F9-4AF8-8C36-FF74C7B2A7B2}"/>
    <cellStyle name="20% - Accent3 3 3 4" xfId="1023" xr:uid="{00000000-0005-0000-0000-00005C010000}"/>
    <cellStyle name="20% - Accent3 3 3 4 2" xfId="3205" xr:uid="{45FFF249-FD58-4164-90C7-9E536C1832C8}"/>
    <cellStyle name="20% - Accent3 3 3 5" xfId="1651" xr:uid="{00000000-0005-0000-0000-00005D010000}"/>
    <cellStyle name="20% - Accent3 3 3 5 2" xfId="3833" xr:uid="{441F65C0-0B12-41ED-9DED-3B69F3901F6E}"/>
    <cellStyle name="20% - Accent3 3 3 6" xfId="395" xr:uid="{00000000-0005-0000-0000-00005E010000}"/>
    <cellStyle name="20% - Accent3 3 3 6 2" xfId="2577" xr:uid="{ACFF44C4-D9B7-48B8-8D24-0DC606AAD569}"/>
    <cellStyle name="20% - Accent3 3 3 7" xfId="2290" xr:uid="{3B968112-A24D-4366-9ACF-86A4B2B6774A}"/>
    <cellStyle name="20% - Accent3 3 4" xfId="223" xr:uid="{00000000-0005-0000-0000-00005F010000}"/>
    <cellStyle name="20% - Accent3 3 4 2" xfId="824" xr:uid="{00000000-0005-0000-0000-000060010000}"/>
    <cellStyle name="20% - Accent3 3 4 2 2" xfId="1452" xr:uid="{00000000-0005-0000-0000-000061010000}"/>
    <cellStyle name="20% - Accent3 3 4 2 2 2" xfId="3634" xr:uid="{CA0A08AD-BE3A-4C4E-8BBE-EDBC697C4FF5}"/>
    <cellStyle name="20% - Accent3 3 4 2 3" xfId="2080" xr:uid="{00000000-0005-0000-0000-000062010000}"/>
    <cellStyle name="20% - Accent3 3 4 2 3 2" xfId="4262" xr:uid="{134B91C7-1CC2-4FF0-8A2E-1D8B1B1F010B}"/>
    <cellStyle name="20% - Accent3 3 4 2 4" xfId="3006" xr:uid="{6748E5F8-6087-4BB5-B1E8-0E4E4BFEC687}"/>
    <cellStyle name="20% - Accent3 3 4 3" xfId="1138" xr:uid="{00000000-0005-0000-0000-000063010000}"/>
    <cellStyle name="20% - Accent3 3 4 3 2" xfId="3320" xr:uid="{E5B30F97-7B82-42B7-83AC-16D98C76B837}"/>
    <cellStyle name="20% - Accent3 3 4 4" xfId="1766" xr:uid="{00000000-0005-0000-0000-000064010000}"/>
    <cellStyle name="20% - Accent3 3 4 4 2" xfId="3948" xr:uid="{54445DB6-2746-45F0-AEF4-5ED9BB2AAE90}"/>
    <cellStyle name="20% - Accent3 3 4 5" xfId="510" xr:uid="{00000000-0005-0000-0000-000065010000}"/>
    <cellStyle name="20% - Accent3 3 4 5 2" xfId="2692" xr:uid="{AD47EDA9-5C89-46DE-B979-05490F62B703}"/>
    <cellStyle name="20% - Accent3 3 4 6" xfId="2405" xr:uid="{9DA9C29A-EA84-4A65-BF85-66D4900E9731}"/>
    <cellStyle name="20% - Accent3 3 5" xfId="682" xr:uid="{00000000-0005-0000-0000-000066010000}"/>
    <cellStyle name="20% - Accent3 3 5 2" xfId="1310" xr:uid="{00000000-0005-0000-0000-000067010000}"/>
    <cellStyle name="20% - Accent3 3 5 2 2" xfId="3492" xr:uid="{D4045718-F435-4A30-99BF-CB680C526915}"/>
    <cellStyle name="20% - Accent3 3 5 3" xfId="1938" xr:uid="{00000000-0005-0000-0000-000068010000}"/>
    <cellStyle name="20% - Accent3 3 5 3 2" xfId="4120" xr:uid="{0606D43B-748F-423A-85B5-60F5AE84E679}"/>
    <cellStyle name="20% - Accent3 3 5 4" xfId="2864" xr:uid="{870F0139-DFA7-4308-BDA5-5F483D56CBDC}"/>
    <cellStyle name="20% - Accent3 3 6" xfId="996" xr:uid="{00000000-0005-0000-0000-000069010000}"/>
    <cellStyle name="20% - Accent3 3 6 2" xfId="3178" xr:uid="{4929D3BD-E813-4B85-A763-1D46817E3461}"/>
    <cellStyle name="20% - Accent3 3 7" xfId="1624" xr:uid="{00000000-0005-0000-0000-00006A010000}"/>
    <cellStyle name="20% - Accent3 3 7 2" xfId="3806" xr:uid="{57CCCFDD-B4C0-4469-86F3-420F330614F7}"/>
    <cellStyle name="20% - Accent3 3 8" xfId="368" xr:uid="{00000000-0005-0000-0000-00006B010000}"/>
    <cellStyle name="20% - Accent3 3 8 2" xfId="2550" xr:uid="{9652F8B5-F4BB-4E66-81C2-466D9BB794FA}"/>
    <cellStyle name="20% - Accent3 3 9" xfId="2262" xr:uid="{69F42465-9601-433A-A364-73FDB72AC09B}"/>
    <cellStyle name="20% - Accent3 4" xfId="93" xr:uid="{00000000-0005-0000-0000-00006C010000}"/>
    <cellStyle name="20% - Accent3 4 2" xfId="237" xr:uid="{00000000-0005-0000-0000-00006D010000}"/>
    <cellStyle name="20% - Accent3 4 2 2" xfId="838" xr:uid="{00000000-0005-0000-0000-00006E010000}"/>
    <cellStyle name="20% - Accent3 4 2 2 2" xfId="1466" xr:uid="{00000000-0005-0000-0000-00006F010000}"/>
    <cellStyle name="20% - Accent3 4 2 2 2 2" xfId="3648" xr:uid="{A535A66E-4ABB-4982-B68F-FF69D63670BF}"/>
    <cellStyle name="20% - Accent3 4 2 2 3" xfId="2094" xr:uid="{00000000-0005-0000-0000-000070010000}"/>
    <cellStyle name="20% - Accent3 4 2 2 3 2" xfId="4276" xr:uid="{78A49378-94CA-4958-8FE5-AAEAA18420DB}"/>
    <cellStyle name="20% - Accent3 4 2 2 4" xfId="3020" xr:uid="{1AA8B929-6611-408B-AF2F-6389B2CC24DD}"/>
    <cellStyle name="20% - Accent3 4 2 3" xfId="1152" xr:uid="{00000000-0005-0000-0000-000071010000}"/>
    <cellStyle name="20% - Accent3 4 2 3 2" xfId="3334" xr:uid="{CBA43B30-136B-42A1-9C66-6ED0962565E1}"/>
    <cellStyle name="20% - Accent3 4 2 4" xfId="1780" xr:uid="{00000000-0005-0000-0000-000072010000}"/>
    <cellStyle name="20% - Accent3 4 2 4 2" xfId="3962" xr:uid="{3AA2866C-6C41-4EB1-9C94-97BE834F7E64}"/>
    <cellStyle name="20% - Accent3 4 2 5" xfId="524" xr:uid="{00000000-0005-0000-0000-000073010000}"/>
    <cellStyle name="20% - Accent3 4 2 5 2" xfId="2706" xr:uid="{C375BE83-7257-4326-A826-55C8FFC83884}"/>
    <cellStyle name="20% - Accent3 4 2 6" xfId="2419" xr:uid="{0594AF2D-057F-4DEA-ABDB-EA28DF56C37D}"/>
    <cellStyle name="20% - Accent3 4 3" xfId="695" xr:uid="{00000000-0005-0000-0000-000074010000}"/>
    <cellStyle name="20% - Accent3 4 3 2" xfId="1323" xr:uid="{00000000-0005-0000-0000-000075010000}"/>
    <cellStyle name="20% - Accent3 4 3 2 2" xfId="3505" xr:uid="{B61D9107-1405-4700-8C11-A09AF51ABCB7}"/>
    <cellStyle name="20% - Accent3 4 3 3" xfId="1951" xr:uid="{00000000-0005-0000-0000-000076010000}"/>
    <cellStyle name="20% - Accent3 4 3 3 2" xfId="4133" xr:uid="{150330D9-391E-40FD-ADDD-A513FCEB3349}"/>
    <cellStyle name="20% - Accent3 4 3 4" xfId="2877" xr:uid="{71840AAE-CCD2-46C7-893C-24446847C5C5}"/>
    <cellStyle name="20% - Accent3 4 4" xfId="1009" xr:uid="{00000000-0005-0000-0000-000077010000}"/>
    <cellStyle name="20% - Accent3 4 4 2" xfId="3191" xr:uid="{39EDCE7C-E0EB-4389-98F5-916989F2CDCD}"/>
    <cellStyle name="20% - Accent3 4 5" xfId="1637" xr:uid="{00000000-0005-0000-0000-000078010000}"/>
    <cellStyle name="20% - Accent3 4 5 2" xfId="3819" xr:uid="{786F877F-0271-44D2-AF7D-2AC282959300}"/>
    <cellStyle name="20% - Accent3 4 6" xfId="381" xr:uid="{00000000-0005-0000-0000-000079010000}"/>
    <cellStyle name="20% - Accent3 4 6 2" xfId="2563" xr:uid="{A0E406EC-807E-41AB-BDD0-B7BFEFC08E65}"/>
    <cellStyle name="20% - Accent3 4 7" xfId="2276" xr:uid="{7E0C7660-3ABC-4DCB-A80F-E4C15E3060CC}"/>
    <cellStyle name="20% - Accent3 5" xfId="128" xr:uid="{00000000-0005-0000-0000-00007A010000}"/>
    <cellStyle name="20% - Accent3 5 2" xfId="272" xr:uid="{00000000-0005-0000-0000-00007B010000}"/>
    <cellStyle name="20% - Accent3 5 2 2" xfId="873" xr:uid="{00000000-0005-0000-0000-00007C010000}"/>
    <cellStyle name="20% - Accent3 5 2 2 2" xfId="1501" xr:uid="{00000000-0005-0000-0000-00007D010000}"/>
    <cellStyle name="20% - Accent3 5 2 2 2 2" xfId="3683" xr:uid="{22E1D770-E96E-4085-AA4B-32C63AFDD555}"/>
    <cellStyle name="20% - Accent3 5 2 2 3" xfId="2129" xr:uid="{00000000-0005-0000-0000-00007E010000}"/>
    <cellStyle name="20% - Accent3 5 2 2 3 2" xfId="4311" xr:uid="{A892CD29-A950-4180-A129-275A2551435F}"/>
    <cellStyle name="20% - Accent3 5 2 2 4" xfId="3055" xr:uid="{6E0B32D6-4396-4685-983F-BECABF60AE21}"/>
    <cellStyle name="20% - Accent3 5 2 3" xfId="1187" xr:uid="{00000000-0005-0000-0000-00007F010000}"/>
    <cellStyle name="20% - Accent3 5 2 3 2" xfId="3369" xr:uid="{8FD722A9-CFC5-43A4-BB3B-AD2136F0C13D}"/>
    <cellStyle name="20% - Accent3 5 2 4" xfId="1815" xr:uid="{00000000-0005-0000-0000-000080010000}"/>
    <cellStyle name="20% - Accent3 5 2 4 2" xfId="3997" xr:uid="{9A0B752C-128F-4043-8F0F-F4833864B6A1}"/>
    <cellStyle name="20% - Accent3 5 2 5" xfId="559" xr:uid="{00000000-0005-0000-0000-000081010000}"/>
    <cellStyle name="20% - Accent3 5 2 5 2" xfId="2741" xr:uid="{CC7D94A2-D67D-4D59-B0FA-7F93A5880652}"/>
    <cellStyle name="20% - Accent3 5 2 6" xfId="2454" xr:uid="{99E3C5C8-63A7-49C5-AEE2-71F5EF79F75A}"/>
    <cellStyle name="20% - Accent3 5 3" xfId="730" xr:uid="{00000000-0005-0000-0000-000082010000}"/>
    <cellStyle name="20% - Accent3 5 3 2" xfId="1358" xr:uid="{00000000-0005-0000-0000-000083010000}"/>
    <cellStyle name="20% - Accent3 5 3 2 2" xfId="3540" xr:uid="{6925370B-34F5-4337-98B9-E5EA93FFF3C9}"/>
    <cellStyle name="20% - Accent3 5 3 3" xfId="1986" xr:uid="{00000000-0005-0000-0000-000084010000}"/>
    <cellStyle name="20% - Accent3 5 3 3 2" xfId="4168" xr:uid="{41E0BCC0-B034-4CB0-BB79-7C5720A33BC3}"/>
    <cellStyle name="20% - Accent3 5 3 4" xfId="2912" xr:uid="{1A85A771-7460-4B50-BAF7-6E1F04B952BE}"/>
    <cellStyle name="20% - Accent3 5 4" xfId="1044" xr:uid="{00000000-0005-0000-0000-000085010000}"/>
    <cellStyle name="20% - Accent3 5 4 2" xfId="3226" xr:uid="{E861AEAF-C51E-42F1-BAF8-04B4575D6239}"/>
    <cellStyle name="20% - Accent3 5 5" xfId="1672" xr:uid="{00000000-0005-0000-0000-000086010000}"/>
    <cellStyle name="20% - Accent3 5 5 2" xfId="3854" xr:uid="{39993F58-2EAA-4B77-BC7F-4262B1E648F4}"/>
    <cellStyle name="20% - Accent3 5 6" xfId="416" xr:uid="{00000000-0005-0000-0000-000087010000}"/>
    <cellStyle name="20% - Accent3 5 6 2" xfId="2598" xr:uid="{0BB3EE8B-0CC3-4B99-AD23-D0CCAA84D175}"/>
    <cellStyle name="20% - Accent3 5 7" xfId="2311" xr:uid="{7438D7EA-CD83-478D-A306-5400977EC49D}"/>
    <cellStyle name="20% - Accent3 6" xfId="187" xr:uid="{00000000-0005-0000-0000-000088010000}"/>
    <cellStyle name="20% - Accent3 6 2" xfId="788" xr:uid="{00000000-0005-0000-0000-000089010000}"/>
    <cellStyle name="20% - Accent3 6 2 2" xfId="1416" xr:uid="{00000000-0005-0000-0000-00008A010000}"/>
    <cellStyle name="20% - Accent3 6 2 2 2" xfId="3598" xr:uid="{25BA87ED-F30F-4500-BC3D-888759971D2C}"/>
    <cellStyle name="20% - Accent3 6 2 3" xfId="2044" xr:uid="{00000000-0005-0000-0000-00008B010000}"/>
    <cellStyle name="20% - Accent3 6 2 3 2" xfId="4226" xr:uid="{8185B61B-F391-4ABC-BD3F-962B05FD94C4}"/>
    <cellStyle name="20% - Accent3 6 2 4" xfId="2970" xr:uid="{323C6521-7B7A-42A7-9FD2-CE974EE0C805}"/>
    <cellStyle name="20% - Accent3 6 3" xfId="1102" xr:uid="{00000000-0005-0000-0000-00008C010000}"/>
    <cellStyle name="20% - Accent3 6 3 2" xfId="3284" xr:uid="{05AD791C-AEBF-4049-B2EE-AEB9ECB79254}"/>
    <cellStyle name="20% - Accent3 6 4" xfId="1730" xr:uid="{00000000-0005-0000-0000-00008D010000}"/>
    <cellStyle name="20% - Accent3 6 4 2" xfId="3912" xr:uid="{C19FB7DB-8181-4291-9151-9AFFB8315D8C}"/>
    <cellStyle name="20% - Accent3 6 5" xfId="474" xr:uid="{00000000-0005-0000-0000-00008E010000}"/>
    <cellStyle name="20% - Accent3 6 5 2" xfId="2656" xr:uid="{DE1DDCD9-89C1-424D-8452-59E7567D82CA}"/>
    <cellStyle name="20% - Accent3 6 6" xfId="2369" xr:uid="{9886D8F0-2247-4371-90D9-48C2DEB24210}"/>
    <cellStyle name="20% - Accent3 7" xfId="336" xr:uid="{00000000-0005-0000-0000-00008F010000}"/>
    <cellStyle name="20% - Accent3 7 2" xfId="650" xr:uid="{00000000-0005-0000-0000-000090010000}"/>
    <cellStyle name="20% - Accent3 7 2 2" xfId="1278" xr:uid="{00000000-0005-0000-0000-000091010000}"/>
    <cellStyle name="20% - Accent3 7 2 2 2" xfId="3460" xr:uid="{F3CA3221-62A4-44D2-94D2-54449D09C577}"/>
    <cellStyle name="20% - Accent3 7 2 3" xfId="1906" xr:uid="{00000000-0005-0000-0000-000092010000}"/>
    <cellStyle name="20% - Accent3 7 2 3 2" xfId="4088" xr:uid="{26D3E65E-3DDD-4070-B6B5-5F23D4308CCD}"/>
    <cellStyle name="20% - Accent3 7 2 4" xfId="2832" xr:uid="{791C87E0-EC07-4E80-99A7-68AD8CAEB6CF}"/>
    <cellStyle name="20% - Accent3 7 3" xfId="964" xr:uid="{00000000-0005-0000-0000-000093010000}"/>
    <cellStyle name="20% - Accent3 7 3 2" xfId="3146" xr:uid="{7EA15AAC-57FB-490D-A8DE-A2DA40C60C73}"/>
    <cellStyle name="20% - Accent3 7 4" xfId="1592" xr:uid="{00000000-0005-0000-0000-000094010000}"/>
    <cellStyle name="20% - Accent3 7 4 2" xfId="3774" xr:uid="{8355AF2B-6EF5-4847-8E13-DF95ADBA9BFD}"/>
    <cellStyle name="20% - Accent3 7 5" xfId="2518" xr:uid="{DCED1279-156B-4CEA-B7FF-AE6C1D5F27DB}"/>
    <cellStyle name="20% - Accent3 8" xfId="633" xr:uid="{00000000-0005-0000-0000-000095010000}"/>
    <cellStyle name="20% - Accent3 8 2" xfId="947" xr:uid="{00000000-0005-0000-0000-000096010000}"/>
    <cellStyle name="20% - Accent3 8 2 2" xfId="1575" xr:uid="{00000000-0005-0000-0000-000097010000}"/>
    <cellStyle name="20% - Accent3 8 2 2 2" xfId="3757" xr:uid="{9842655A-31B5-4731-B3F0-76C1F349550C}"/>
    <cellStyle name="20% - Accent3 8 2 3" xfId="2203" xr:uid="{00000000-0005-0000-0000-000098010000}"/>
    <cellStyle name="20% - Accent3 8 2 3 2" xfId="4385" xr:uid="{3389FC03-38FF-4B0C-BC49-BDF79454C2AA}"/>
    <cellStyle name="20% - Accent3 8 2 4" xfId="3129" xr:uid="{EB5FF563-D8ED-485F-B0AF-CDCFDA0F6E83}"/>
    <cellStyle name="20% - Accent3 8 3" xfId="1261" xr:uid="{00000000-0005-0000-0000-000099010000}"/>
    <cellStyle name="20% - Accent3 8 3 2" xfId="3443" xr:uid="{83EA70B4-5737-44CB-A774-56BA34277DA8}"/>
    <cellStyle name="20% - Accent3 8 4" xfId="1889" xr:uid="{00000000-0005-0000-0000-00009A010000}"/>
    <cellStyle name="20% - Accent3 8 4 2" xfId="4071" xr:uid="{5835DC21-6505-4E13-8E7A-AC497FEE1669}"/>
    <cellStyle name="20% - Accent3 8 5" xfId="2815" xr:uid="{BBF7996C-4187-4217-96F1-FEC08CD9BE95}"/>
    <cellStyle name="20% - Accent3 9" xfId="931" xr:uid="{00000000-0005-0000-0000-00009B010000}"/>
    <cellStyle name="20% - Accent3 9 2" xfId="1559" xr:uid="{00000000-0005-0000-0000-00009C010000}"/>
    <cellStyle name="20% - Accent3 9 2 2" xfId="3741" xr:uid="{6DF5467D-1580-490B-8BE6-62E6D333670A}"/>
    <cellStyle name="20% - Accent3 9 3" xfId="2187" xr:uid="{00000000-0005-0000-0000-00009D010000}"/>
    <cellStyle name="20% - Accent3 9 3 2" xfId="4369" xr:uid="{0206073C-52B7-40BA-8EC8-3C9AC4B28D93}"/>
    <cellStyle name="20% - Accent3 9 4" xfId="3113" xr:uid="{87C9BCA2-C3BD-48EC-B208-F4440E0F7177}"/>
    <cellStyle name="20% - Accent4" xfId="35" builtinId="42" customBuiltin="1"/>
    <cellStyle name="20% - Accent4 10" xfId="1247" xr:uid="{00000000-0005-0000-0000-00009F010000}"/>
    <cellStyle name="20% - Accent4 10 2" xfId="3429" xr:uid="{FD758839-0420-4C33-ADA8-C2A04CBCE6BB}"/>
    <cellStyle name="20% - Accent4 11" xfId="1875" xr:uid="{00000000-0005-0000-0000-0000A0010000}"/>
    <cellStyle name="20% - Accent4 11 2" xfId="4057" xr:uid="{6AEB654F-5F8B-4119-96FE-997B4829A9CF}"/>
    <cellStyle name="20% - Accent4 12" xfId="619" xr:uid="{00000000-0005-0000-0000-0000A1010000}"/>
    <cellStyle name="20% - Accent4 12 2" xfId="2801" xr:uid="{CB7FDFE2-755E-4A18-938A-4AB816E3E6CB}"/>
    <cellStyle name="20% - Accent4 13" xfId="2228" xr:uid="{5C809CC1-98BB-4A66-89D2-890D6EE4251D}"/>
    <cellStyle name="20% - Accent4 2" xfId="63" xr:uid="{00000000-0005-0000-0000-0000A2010000}"/>
    <cellStyle name="20% - Accent4 2 2" xfId="117" xr:uid="{00000000-0005-0000-0000-0000A3010000}"/>
    <cellStyle name="20% - Accent4 2 2 2" xfId="261" xr:uid="{00000000-0005-0000-0000-0000A4010000}"/>
    <cellStyle name="20% - Accent4 2 2 2 2" xfId="862" xr:uid="{00000000-0005-0000-0000-0000A5010000}"/>
    <cellStyle name="20% - Accent4 2 2 2 2 2" xfId="1490" xr:uid="{00000000-0005-0000-0000-0000A6010000}"/>
    <cellStyle name="20% - Accent4 2 2 2 2 2 2" xfId="3672" xr:uid="{CAD94AEA-3945-4DC0-8B68-62EFBF8C62CC}"/>
    <cellStyle name="20% - Accent4 2 2 2 2 3" xfId="2118" xr:uid="{00000000-0005-0000-0000-0000A7010000}"/>
    <cellStyle name="20% - Accent4 2 2 2 2 3 2" xfId="4300" xr:uid="{99F36B6B-D388-4F53-9C75-4CC592827591}"/>
    <cellStyle name="20% - Accent4 2 2 2 2 4" xfId="3044" xr:uid="{97E8FB70-0FD8-42E5-9206-42DA583453E0}"/>
    <cellStyle name="20% - Accent4 2 2 2 3" xfId="1176" xr:uid="{00000000-0005-0000-0000-0000A8010000}"/>
    <cellStyle name="20% - Accent4 2 2 2 3 2" xfId="3358" xr:uid="{4FB0E9A7-F003-4E8A-9FF3-895CF42273B4}"/>
    <cellStyle name="20% - Accent4 2 2 2 4" xfId="1804" xr:uid="{00000000-0005-0000-0000-0000A9010000}"/>
    <cellStyle name="20% - Accent4 2 2 2 4 2" xfId="3986" xr:uid="{E77B1EE9-0C74-43C1-BE3F-DED53089FB39}"/>
    <cellStyle name="20% - Accent4 2 2 2 5" xfId="548" xr:uid="{00000000-0005-0000-0000-0000AA010000}"/>
    <cellStyle name="20% - Accent4 2 2 2 5 2" xfId="2730" xr:uid="{2FF689BA-DD5B-43E9-A7F0-1074C8E4B159}"/>
    <cellStyle name="20% - Accent4 2 2 2 6" xfId="2443" xr:uid="{BF4568EF-341C-4221-8B6B-DA807D86C89C}"/>
    <cellStyle name="20% - Accent4 2 2 3" xfId="719" xr:uid="{00000000-0005-0000-0000-0000AB010000}"/>
    <cellStyle name="20% - Accent4 2 2 3 2" xfId="1347" xr:uid="{00000000-0005-0000-0000-0000AC010000}"/>
    <cellStyle name="20% - Accent4 2 2 3 2 2" xfId="3529" xr:uid="{3DE234BB-41F0-4BA0-9FFD-5D9203493B52}"/>
    <cellStyle name="20% - Accent4 2 2 3 3" xfId="1975" xr:uid="{00000000-0005-0000-0000-0000AD010000}"/>
    <cellStyle name="20% - Accent4 2 2 3 3 2" xfId="4157" xr:uid="{C0B93A29-9407-4522-B647-743C36E5934E}"/>
    <cellStyle name="20% - Accent4 2 2 3 4" xfId="2901" xr:uid="{926B6D05-CE67-4486-9405-609EA700407C}"/>
    <cellStyle name="20% - Accent4 2 2 4" xfId="1033" xr:uid="{00000000-0005-0000-0000-0000AE010000}"/>
    <cellStyle name="20% - Accent4 2 2 4 2" xfId="3215" xr:uid="{77717DB6-4503-48E4-B3BB-C744F736BCD6}"/>
    <cellStyle name="20% - Accent4 2 2 5" xfId="1661" xr:uid="{00000000-0005-0000-0000-0000AF010000}"/>
    <cellStyle name="20% - Accent4 2 2 5 2" xfId="3843" xr:uid="{5C0526A4-7609-4F31-ACCC-ADB80A9F4C79}"/>
    <cellStyle name="20% - Accent4 2 2 6" xfId="405" xr:uid="{00000000-0005-0000-0000-0000B0010000}"/>
    <cellStyle name="20% - Accent4 2 2 6 2" xfId="2587" xr:uid="{EE9E9A51-0548-47A3-80A5-58AF24C8AF51}"/>
    <cellStyle name="20% - Accent4 2 2 7" xfId="2300" xr:uid="{07D097DB-7B8C-4C11-AE76-546037FFABF1}"/>
    <cellStyle name="20% - Accent4 2 3" xfId="118" xr:uid="{00000000-0005-0000-0000-0000B1010000}"/>
    <cellStyle name="20% - Accent4 2 3 2" xfId="262" xr:uid="{00000000-0005-0000-0000-0000B2010000}"/>
    <cellStyle name="20% - Accent4 2 3 2 2" xfId="863" xr:uid="{00000000-0005-0000-0000-0000B3010000}"/>
    <cellStyle name="20% - Accent4 2 3 2 2 2" xfId="1491" xr:uid="{00000000-0005-0000-0000-0000B4010000}"/>
    <cellStyle name="20% - Accent4 2 3 2 2 2 2" xfId="3673" xr:uid="{BA0BEB2D-2868-4D35-9ABC-4FF8D8FDACFA}"/>
    <cellStyle name="20% - Accent4 2 3 2 2 3" xfId="2119" xr:uid="{00000000-0005-0000-0000-0000B5010000}"/>
    <cellStyle name="20% - Accent4 2 3 2 2 3 2" xfId="4301" xr:uid="{1C1D0D6C-537A-4140-9A85-5EAE31243D54}"/>
    <cellStyle name="20% - Accent4 2 3 2 2 4" xfId="3045" xr:uid="{93D33F34-F3D1-4592-9BA2-5BEF597B99DC}"/>
    <cellStyle name="20% - Accent4 2 3 2 3" xfId="1177" xr:uid="{00000000-0005-0000-0000-0000B6010000}"/>
    <cellStyle name="20% - Accent4 2 3 2 3 2" xfId="3359" xr:uid="{80E50A73-07DE-4761-ACB7-574163F4ACDE}"/>
    <cellStyle name="20% - Accent4 2 3 2 4" xfId="1805" xr:uid="{00000000-0005-0000-0000-0000B7010000}"/>
    <cellStyle name="20% - Accent4 2 3 2 4 2" xfId="3987" xr:uid="{5FD8B849-F571-43DE-951D-C0B04568DC12}"/>
    <cellStyle name="20% - Accent4 2 3 2 5" xfId="549" xr:uid="{00000000-0005-0000-0000-0000B8010000}"/>
    <cellStyle name="20% - Accent4 2 3 2 5 2" xfId="2731" xr:uid="{E1225376-9BCB-4AC2-A55E-C390E45166B7}"/>
    <cellStyle name="20% - Accent4 2 3 2 6" xfId="2444" xr:uid="{E1FDA66A-3C85-4BC9-8F4F-FC296571C082}"/>
    <cellStyle name="20% - Accent4 2 3 3" xfId="720" xr:uid="{00000000-0005-0000-0000-0000B9010000}"/>
    <cellStyle name="20% - Accent4 2 3 3 2" xfId="1348" xr:uid="{00000000-0005-0000-0000-0000BA010000}"/>
    <cellStyle name="20% - Accent4 2 3 3 2 2" xfId="3530" xr:uid="{773D46A7-EA82-43CD-AB7E-BF64E2639DDF}"/>
    <cellStyle name="20% - Accent4 2 3 3 3" xfId="1976" xr:uid="{00000000-0005-0000-0000-0000BB010000}"/>
    <cellStyle name="20% - Accent4 2 3 3 3 2" xfId="4158" xr:uid="{65E821F6-05D6-4530-B44F-1F91B088A79F}"/>
    <cellStyle name="20% - Accent4 2 3 3 4" xfId="2902" xr:uid="{38C0E69D-75A1-422B-A371-4C1F9E75F2A1}"/>
    <cellStyle name="20% - Accent4 2 3 4" xfId="1034" xr:uid="{00000000-0005-0000-0000-0000BC010000}"/>
    <cellStyle name="20% - Accent4 2 3 4 2" xfId="3216" xr:uid="{AD60B9E7-9280-428C-86A8-1686242D5BA4}"/>
    <cellStyle name="20% - Accent4 2 3 5" xfId="1662" xr:uid="{00000000-0005-0000-0000-0000BD010000}"/>
    <cellStyle name="20% - Accent4 2 3 5 2" xfId="3844" xr:uid="{E44D50BD-CDDA-4696-9642-16764F8C06D6}"/>
    <cellStyle name="20% - Accent4 2 3 6" xfId="406" xr:uid="{00000000-0005-0000-0000-0000BE010000}"/>
    <cellStyle name="20% - Accent4 2 3 6 2" xfId="2588" xr:uid="{07EDF88F-C53D-4070-AA45-37F4FA56DF22}"/>
    <cellStyle name="20% - Accent4 2 3 7" xfId="2301" xr:uid="{B758BCB4-87A5-43E4-B13A-56B511C0BF5F}"/>
    <cellStyle name="20% - Accent4 2 4" xfId="207" xr:uid="{00000000-0005-0000-0000-0000BF010000}"/>
    <cellStyle name="20% - Accent4 2 4 2" xfId="808" xr:uid="{00000000-0005-0000-0000-0000C0010000}"/>
    <cellStyle name="20% - Accent4 2 4 2 2" xfId="1436" xr:uid="{00000000-0005-0000-0000-0000C1010000}"/>
    <cellStyle name="20% - Accent4 2 4 2 2 2" xfId="3618" xr:uid="{0D891E0C-3DFC-441B-9D7C-72513B9D55DC}"/>
    <cellStyle name="20% - Accent4 2 4 2 3" xfId="2064" xr:uid="{00000000-0005-0000-0000-0000C2010000}"/>
    <cellStyle name="20% - Accent4 2 4 2 3 2" xfId="4246" xr:uid="{0CABB479-03D1-4201-8949-470477A488D0}"/>
    <cellStyle name="20% - Accent4 2 4 2 4" xfId="2990" xr:uid="{4718BA20-08B0-4444-B3D7-7AFDC0C9A5BD}"/>
    <cellStyle name="20% - Accent4 2 4 3" xfId="1122" xr:uid="{00000000-0005-0000-0000-0000C3010000}"/>
    <cellStyle name="20% - Accent4 2 4 3 2" xfId="3304" xr:uid="{0A9343C1-F202-454D-A37C-37FDC80371C9}"/>
    <cellStyle name="20% - Accent4 2 4 4" xfId="1750" xr:uid="{00000000-0005-0000-0000-0000C4010000}"/>
    <cellStyle name="20% - Accent4 2 4 4 2" xfId="3932" xr:uid="{F989EC68-CDDF-46DE-BD4C-7331453F8D10}"/>
    <cellStyle name="20% - Accent4 2 4 5" xfId="494" xr:uid="{00000000-0005-0000-0000-0000C5010000}"/>
    <cellStyle name="20% - Accent4 2 4 5 2" xfId="2676" xr:uid="{C5D54B67-914F-442E-BB5B-084A824F196D}"/>
    <cellStyle name="20% - Accent4 2 4 6" xfId="2389" xr:uid="{13FB3A89-01C3-41D7-BF98-D7A4C385E746}"/>
    <cellStyle name="20% - Accent4 2 5" xfId="668" xr:uid="{00000000-0005-0000-0000-0000C6010000}"/>
    <cellStyle name="20% - Accent4 2 5 2" xfId="1296" xr:uid="{00000000-0005-0000-0000-0000C7010000}"/>
    <cellStyle name="20% - Accent4 2 5 2 2" xfId="3478" xr:uid="{C98B6661-ACF6-44D7-BFCE-B6F184FBF225}"/>
    <cellStyle name="20% - Accent4 2 5 3" xfId="1924" xr:uid="{00000000-0005-0000-0000-0000C8010000}"/>
    <cellStyle name="20% - Accent4 2 5 3 2" xfId="4106" xr:uid="{17804533-3DEE-4A13-8DA9-57A6E83FA28E}"/>
    <cellStyle name="20% - Accent4 2 5 4" xfId="2850" xr:uid="{20B4EEE9-2C90-47E5-953D-8954577B343B}"/>
    <cellStyle name="20% - Accent4 2 6" xfId="982" xr:uid="{00000000-0005-0000-0000-0000C9010000}"/>
    <cellStyle name="20% - Accent4 2 6 2" xfId="3164" xr:uid="{44F78840-4648-4B6E-A9F6-66827C4E0478}"/>
    <cellStyle name="20% - Accent4 2 7" xfId="1610" xr:uid="{00000000-0005-0000-0000-0000CA010000}"/>
    <cellStyle name="20% - Accent4 2 7 2" xfId="3792" xr:uid="{80ACF005-DA32-4F7D-9664-F810B5530834}"/>
    <cellStyle name="20% - Accent4 2 8" xfId="354" xr:uid="{00000000-0005-0000-0000-0000CB010000}"/>
    <cellStyle name="20% - Accent4 2 8 2" xfId="2536" xr:uid="{5091EC58-1200-4834-996F-984153141C89}"/>
    <cellStyle name="20% - Accent4 2 9" xfId="2246" xr:uid="{8AE1AF82-50D9-4C16-92F2-E8029545C01B}"/>
    <cellStyle name="20% - Accent4 3" xfId="81" xr:uid="{00000000-0005-0000-0000-0000CC010000}"/>
    <cellStyle name="20% - Accent4 3 2" xfId="112" xr:uid="{00000000-0005-0000-0000-0000CD010000}"/>
    <cellStyle name="20% - Accent4 3 2 2" xfId="256" xr:uid="{00000000-0005-0000-0000-0000CE010000}"/>
    <cellStyle name="20% - Accent4 3 2 2 2" xfId="857" xr:uid="{00000000-0005-0000-0000-0000CF010000}"/>
    <cellStyle name="20% - Accent4 3 2 2 2 2" xfId="1485" xr:uid="{00000000-0005-0000-0000-0000D0010000}"/>
    <cellStyle name="20% - Accent4 3 2 2 2 2 2" xfId="3667" xr:uid="{C272F207-84D8-48DF-B9C3-816A33723EDB}"/>
    <cellStyle name="20% - Accent4 3 2 2 2 3" xfId="2113" xr:uid="{00000000-0005-0000-0000-0000D1010000}"/>
    <cellStyle name="20% - Accent4 3 2 2 2 3 2" xfId="4295" xr:uid="{D18F4CC2-2988-4218-BDDA-2A6D2572B91D}"/>
    <cellStyle name="20% - Accent4 3 2 2 2 4" xfId="3039" xr:uid="{AFA2D3F0-C41E-4E38-89C7-63E21DCC81F0}"/>
    <cellStyle name="20% - Accent4 3 2 2 3" xfId="1171" xr:uid="{00000000-0005-0000-0000-0000D2010000}"/>
    <cellStyle name="20% - Accent4 3 2 2 3 2" xfId="3353" xr:uid="{B8C26324-CB49-4553-9197-4405D473F067}"/>
    <cellStyle name="20% - Accent4 3 2 2 4" xfId="1799" xr:uid="{00000000-0005-0000-0000-0000D3010000}"/>
    <cellStyle name="20% - Accent4 3 2 2 4 2" xfId="3981" xr:uid="{91D3128B-5241-4250-8C95-338AB6184D78}"/>
    <cellStyle name="20% - Accent4 3 2 2 5" xfId="543" xr:uid="{00000000-0005-0000-0000-0000D4010000}"/>
    <cellStyle name="20% - Accent4 3 2 2 5 2" xfId="2725" xr:uid="{3BAE2FF4-6792-4C75-8B2C-B5F9E96ECAAF}"/>
    <cellStyle name="20% - Accent4 3 2 2 6" xfId="2438" xr:uid="{6927CBE8-512D-4D3C-A445-E50E59072204}"/>
    <cellStyle name="20% - Accent4 3 2 3" xfId="714" xr:uid="{00000000-0005-0000-0000-0000D5010000}"/>
    <cellStyle name="20% - Accent4 3 2 3 2" xfId="1342" xr:uid="{00000000-0005-0000-0000-0000D6010000}"/>
    <cellStyle name="20% - Accent4 3 2 3 2 2" xfId="3524" xr:uid="{8A874EAF-6C59-4698-BF9A-A986D070084C}"/>
    <cellStyle name="20% - Accent4 3 2 3 3" xfId="1970" xr:uid="{00000000-0005-0000-0000-0000D7010000}"/>
    <cellStyle name="20% - Accent4 3 2 3 3 2" xfId="4152" xr:uid="{6F9BEBAE-F80C-457D-A05A-0508A3EFB510}"/>
    <cellStyle name="20% - Accent4 3 2 3 4" xfId="2896" xr:uid="{0ACC02EE-7CEB-453A-9E31-CE93A5AEDF7D}"/>
    <cellStyle name="20% - Accent4 3 2 4" xfId="1028" xr:uid="{00000000-0005-0000-0000-0000D8010000}"/>
    <cellStyle name="20% - Accent4 3 2 4 2" xfId="3210" xr:uid="{B742DAA3-69BF-42C5-8424-7CC21CEE0755}"/>
    <cellStyle name="20% - Accent4 3 2 5" xfId="1656" xr:uid="{00000000-0005-0000-0000-0000D9010000}"/>
    <cellStyle name="20% - Accent4 3 2 5 2" xfId="3838" xr:uid="{28964B71-742F-49B1-AD0A-3FDC4B6970A5}"/>
    <cellStyle name="20% - Accent4 3 2 6" xfId="400" xr:uid="{00000000-0005-0000-0000-0000DA010000}"/>
    <cellStyle name="20% - Accent4 3 2 6 2" xfId="2582" xr:uid="{A7370751-9BB0-4B2D-AD32-23BFA21D76B9}"/>
    <cellStyle name="20% - Accent4 3 2 7" xfId="2295" xr:uid="{09E1F8A5-A20B-4586-AC4E-3C7FFE503804}"/>
    <cellStyle name="20% - Accent4 3 3" xfId="115" xr:uid="{00000000-0005-0000-0000-0000DB010000}"/>
    <cellStyle name="20% - Accent4 3 3 2" xfId="259" xr:uid="{00000000-0005-0000-0000-0000DC010000}"/>
    <cellStyle name="20% - Accent4 3 3 2 2" xfId="860" xr:uid="{00000000-0005-0000-0000-0000DD010000}"/>
    <cellStyle name="20% - Accent4 3 3 2 2 2" xfId="1488" xr:uid="{00000000-0005-0000-0000-0000DE010000}"/>
    <cellStyle name="20% - Accent4 3 3 2 2 2 2" xfId="3670" xr:uid="{668C9F87-B07E-474E-B06C-C01B6B0A46F1}"/>
    <cellStyle name="20% - Accent4 3 3 2 2 3" xfId="2116" xr:uid="{00000000-0005-0000-0000-0000DF010000}"/>
    <cellStyle name="20% - Accent4 3 3 2 2 3 2" xfId="4298" xr:uid="{66B8E4CD-7C24-42C3-84F8-69B5D7FF06DF}"/>
    <cellStyle name="20% - Accent4 3 3 2 2 4" xfId="3042" xr:uid="{175F25B1-F2D2-4C71-B53D-62C9893A9848}"/>
    <cellStyle name="20% - Accent4 3 3 2 3" xfId="1174" xr:uid="{00000000-0005-0000-0000-0000E0010000}"/>
    <cellStyle name="20% - Accent4 3 3 2 3 2" xfId="3356" xr:uid="{2EC385DD-6579-4347-BD04-A64134F1B178}"/>
    <cellStyle name="20% - Accent4 3 3 2 4" xfId="1802" xr:uid="{00000000-0005-0000-0000-0000E1010000}"/>
    <cellStyle name="20% - Accent4 3 3 2 4 2" xfId="3984" xr:uid="{4DD085C7-8E52-4F20-B6AE-9FF69C51707F}"/>
    <cellStyle name="20% - Accent4 3 3 2 5" xfId="546" xr:uid="{00000000-0005-0000-0000-0000E2010000}"/>
    <cellStyle name="20% - Accent4 3 3 2 5 2" xfId="2728" xr:uid="{3808CCA3-8BD0-4757-9199-92E7A1477CC9}"/>
    <cellStyle name="20% - Accent4 3 3 2 6" xfId="2441" xr:uid="{E47B135C-88A8-494F-9CEF-9A22B11583FD}"/>
    <cellStyle name="20% - Accent4 3 3 3" xfId="717" xr:uid="{00000000-0005-0000-0000-0000E3010000}"/>
    <cellStyle name="20% - Accent4 3 3 3 2" xfId="1345" xr:uid="{00000000-0005-0000-0000-0000E4010000}"/>
    <cellStyle name="20% - Accent4 3 3 3 2 2" xfId="3527" xr:uid="{9D4D37A5-E23C-43DC-8AF3-D13B1CAF75E5}"/>
    <cellStyle name="20% - Accent4 3 3 3 3" xfId="1973" xr:uid="{00000000-0005-0000-0000-0000E5010000}"/>
    <cellStyle name="20% - Accent4 3 3 3 3 2" xfId="4155" xr:uid="{C7A71A22-28DA-4470-A276-F0029DD9F1BB}"/>
    <cellStyle name="20% - Accent4 3 3 3 4" xfId="2899" xr:uid="{B6ACA66D-B87E-4395-9CEE-FE9D90008197}"/>
    <cellStyle name="20% - Accent4 3 3 4" xfId="1031" xr:uid="{00000000-0005-0000-0000-0000E6010000}"/>
    <cellStyle name="20% - Accent4 3 3 4 2" xfId="3213" xr:uid="{1CE1702C-9F73-45F8-9BD2-507261CF8D6E}"/>
    <cellStyle name="20% - Accent4 3 3 5" xfId="1659" xr:uid="{00000000-0005-0000-0000-0000E7010000}"/>
    <cellStyle name="20% - Accent4 3 3 5 2" xfId="3841" xr:uid="{758BB037-14F7-4068-A011-6101A02C4EA5}"/>
    <cellStyle name="20% - Accent4 3 3 6" xfId="403" xr:uid="{00000000-0005-0000-0000-0000E8010000}"/>
    <cellStyle name="20% - Accent4 3 3 6 2" xfId="2585" xr:uid="{754E7F5A-B156-4959-B649-2CE1B7AF1CD7}"/>
    <cellStyle name="20% - Accent4 3 3 7" xfId="2298" xr:uid="{7F023831-0AF6-4246-9978-239356845881}"/>
    <cellStyle name="20% - Accent4 3 4" xfId="225" xr:uid="{00000000-0005-0000-0000-0000E9010000}"/>
    <cellStyle name="20% - Accent4 3 4 2" xfId="826" xr:uid="{00000000-0005-0000-0000-0000EA010000}"/>
    <cellStyle name="20% - Accent4 3 4 2 2" xfId="1454" xr:uid="{00000000-0005-0000-0000-0000EB010000}"/>
    <cellStyle name="20% - Accent4 3 4 2 2 2" xfId="3636" xr:uid="{C40CF388-31C5-48FB-9B80-35490A030063}"/>
    <cellStyle name="20% - Accent4 3 4 2 3" xfId="2082" xr:uid="{00000000-0005-0000-0000-0000EC010000}"/>
    <cellStyle name="20% - Accent4 3 4 2 3 2" xfId="4264" xr:uid="{D8DB68FD-DD8C-47E4-83FD-9A32DD8B476A}"/>
    <cellStyle name="20% - Accent4 3 4 2 4" xfId="3008" xr:uid="{01F61C5B-1AA1-4F78-AF34-4B53D8A3CB49}"/>
    <cellStyle name="20% - Accent4 3 4 3" xfId="1140" xr:uid="{00000000-0005-0000-0000-0000ED010000}"/>
    <cellStyle name="20% - Accent4 3 4 3 2" xfId="3322" xr:uid="{85005EF2-A098-4163-A241-FB1A483530CD}"/>
    <cellStyle name="20% - Accent4 3 4 4" xfId="1768" xr:uid="{00000000-0005-0000-0000-0000EE010000}"/>
    <cellStyle name="20% - Accent4 3 4 4 2" xfId="3950" xr:uid="{F242D2B2-BFF5-4E5D-ACE9-9B17B2FFEC41}"/>
    <cellStyle name="20% - Accent4 3 4 5" xfId="512" xr:uid="{00000000-0005-0000-0000-0000EF010000}"/>
    <cellStyle name="20% - Accent4 3 4 5 2" xfId="2694" xr:uid="{25E447F0-3CE9-4FA0-AA56-4105A87416D7}"/>
    <cellStyle name="20% - Accent4 3 4 6" xfId="2407" xr:uid="{A7AE52AE-9FD6-4BA3-8AF1-796C952A15BF}"/>
    <cellStyle name="20% - Accent4 3 5" xfId="684" xr:uid="{00000000-0005-0000-0000-0000F0010000}"/>
    <cellStyle name="20% - Accent4 3 5 2" xfId="1312" xr:uid="{00000000-0005-0000-0000-0000F1010000}"/>
    <cellStyle name="20% - Accent4 3 5 2 2" xfId="3494" xr:uid="{3FF1582C-51E8-47A9-A006-E61FB1B30471}"/>
    <cellStyle name="20% - Accent4 3 5 3" xfId="1940" xr:uid="{00000000-0005-0000-0000-0000F2010000}"/>
    <cellStyle name="20% - Accent4 3 5 3 2" xfId="4122" xr:uid="{9517B872-4F00-458C-956D-A3F3193E7430}"/>
    <cellStyle name="20% - Accent4 3 5 4" xfId="2866" xr:uid="{DBADA248-A542-4DB2-BD15-E1A307F15A26}"/>
    <cellStyle name="20% - Accent4 3 6" xfId="998" xr:uid="{00000000-0005-0000-0000-0000F3010000}"/>
    <cellStyle name="20% - Accent4 3 6 2" xfId="3180" xr:uid="{96E9C8B0-962E-4C3C-BCBF-F28F53D433F5}"/>
    <cellStyle name="20% - Accent4 3 7" xfId="1626" xr:uid="{00000000-0005-0000-0000-0000F4010000}"/>
    <cellStyle name="20% - Accent4 3 7 2" xfId="3808" xr:uid="{834550F3-7F5B-4716-B055-988B9AE3CE9C}"/>
    <cellStyle name="20% - Accent4 3 8" xfId="370" xr:uid="{00000000-0005-0000-0000-0000F5010000}"/>
    <cellStyle name="20% - Accent4 3 8 2" xfId="2552" xr:uid="{DAA179E5-CFFE-4E23-91B3-777BD2EA6852}"/>
    <cellStyle name="20% - Accent4 3 9" xfId="2264" xr:uid="{8908EAED-A812-4AC6-8861-A3799015E38C}"/>
    <cellStyle name="20% - Accent4 4" xfId="95" xr:uid="{00000000-0005-0000-0000-0000F6010000}"/>
    <cellStyle name="20% - Accent4 4 2" xfId="239" xr:uid="{00000000-0005-0000-0000-0000F7010000}"/>
    <cellStyle name="20% - Accent4 4 2 2" xfId="840" xr:uid="{00000000-0005-0000-0000-0000F8010000}"/>
    <cellStyle name="20% - Accent4 4 2 2 2" xfId="1468" xr:uid="{00000000-0005-0000-0000-0000F9010000}"/>
    <cellStyle name="20% - Accent4 4 2 2 2 2" xfId="3650" xr:uid="{C50E09D7-9763-44D9-A68C-DDFA17F6EBE9}"/>
    <cellStyle name="20% - Accent4 4 2 2 3" xfId="2096" xr:uid="{00000000-0005-0000-0000-0000FA010000}"/>
    <cellStyle name="20% - Accent4 4 2 2 3 2" xfId="4278" xr:uid="{C674021D-FED5-4E73-A7CF-F35E27728B9D}"/>
    <cellStyle name="20% - Accent4 4 2 2 4" xfId="3022" xr:uid="{A94F3358-B4B9-41BD-AB63-7D978C529F3F}"/>
    <cellStyle name="20% - Accent4 4 2 3" xfId="1154" xr:uid="{00000000-0005-0000-0000-0000FB010000}"/>
    <cellStyle name="20% - Accent4 4 2 3 2" xfId="3336" xr:uid="{012D89C6-8AE6-4D0F-BD87-689C011662DA}"/>
    <cellStyle name="20% - Accent4 4 2 4" xfId="1782" xr:uid="{00000000-0005-0000-0000-0000FC010000}"/>
    <cellStyle name="20% - Accent4 4 2 4 2" xfId="3964" xr:uid="{745A863F-BD54-41AE-8E5B-72126A2E6D5D}"/>
    <cellStyle name="20% - Accent4 4 2 5" xfId="526" xr:uid="{00000000-0005-0000-0000-0000FD010000}"/>
    <cellStyle name="20% - Accent4 4 2 5 2" xfId="2708" xr:uid="{7DF0FE73-B4F4-4850-821D-0FA60CC0E91D}"/>
    <cellStyle name="20% - Accent4 4 2 6" xfId="2421" xr:uid="{9276AABC-94CD-4E70-A9D2-DBAFF11102F7}"/>
    <cellStyle name="20% - Accent4 4 3" xfId="697" xr:uid="{00000000-0005-0000-0000-0000FE010000}"/>
    <cellStyle name="20% - Accent4 4 3 2" xfId="1325" xr:uid="{00000000-0005-0000-0000-0000FF010000}"/>
    <cellStyle name="20% - Accent4 4 3 2 2" xfId="3507" xr:uid="{8670264D-D115-432B-8B8F-A34FC447AD56}"/>
    <cellStyle name="20% - Accent4 4 3 3" xfId="1953" xr:uid="{00000000-0005-0000-0000-000000020000}"/>
    <cellStyle name="20% - Accent4 4 3 3 2" xfId="4135" xr:uid="{8570BFE1-39CC-4786-8A7F-E7C8DCDA5271}"/>
    <cellStyle name="20% - Accent4 4 3 4" xfId="2879" xr:uid="{0228DDEC-C335-4131-BFE2-5EB076CE8977}"/>
    <cellStyle name="20% - Accent4 4 4" xfId="1011" xr:uid="{00000000-0005-0000-0000-000001020000}"/>
    <cellStyle name="20% - Accent4 4 4 2" xfId="3193" xr:uid="{9B7C8C54-5E65-4FC6-9239-551B37412970}"/>
    <cellStyle name="20% - Accent4 4 5" xfId="1639" xr:uid="{00000000-0005-0000-0000-000002020000}"/>
    <cellStyle name="20% - Accent4 4 5 2" xfId="3821" xr:uid="{A18DB808-109B-4A7C-A607-D05266712742}"/>
    <cellStyle name="20% - Accent4 4 6" xfId="383" xr:uid="{00000000-0005-0000-0000-000003020000}"/>
    <cellStyle name="20% - Accent4 4 6 2" xfId="2565" xr:uid="{B4C4A15B-FBC1-47DA-B252-7A577E79D2EA}"/>
    <cellStyle name="20% - Accent4 4 7" xfId="2278" xr:uid="{3F455C09-6DCB-448C-A88F-5B33F9F405C4}"/>
    <cellStyle name="20% - Accent4 5" xfId="132" xr:uid="{00000000-0005-0000-0000-000004020000}"/>
    <cellStyle name="20% - Accent4 5 2" xfId="276" xr:uid="{00000000-0005-0000-0000-000005020000}"/>
    <cellStyle name="20% - Accent4 5 2 2" xfId="877" xr:uid="{00000000-0005-0000-0000-000006020000}"/>
    <cellStyle name="20% - Accent4 5 2 2 2" xfId="1505" xr:uid="{00000000-0005-0000-0000-000007020000}"/>
    <cellStyle name="20% - Accent4 5 2 2 2 2" xfId="3687" xr:uid="{C309E63A-928C-4EEC-9DF0-C11289637779}"/>
    <cellStyle name="20% - Accent4 5 2 2 3" xfId="2133" xr:uid="{00000000-0005-0000-0000-000008020000}"/>
    <cellStyle name="20% - Accent4 5 2 2 3 2" xfId="4315" xr:uid="{1CEEC73C-1371-4A7B-95F8-AB9619AAE898}"/>
    <cellStyle name="20% - Accent4 5 2 2 4" xfId="3059" xr:uid="{0F879060-7EFD-4B93-91B0-741DDDEE4159}"/>
    <cellStyle name="20% - Accent4 5 2 3" xfId="1191" xr:uid="{00000000-0005-0000-0000-000009020000}"/>
    <cellStyle name="20% - Accent4 5 2 3 2" xfId="3373" xr:uid="{421297C6-A8B0-4AEB-B129-15E24F710A72}"/>
    <cellStyle name="20% - Accent4 5 2 4" xfId="1819" xr:uid="{00000000-0005-0000-0000-00000A020000}"/>
    <cellStyle name="20% - Accent4 5 2 4 2" xfId="4001" xr:uid="{EE1EF0B1-6A07-4C53-8F0D-55E5F0206C44}"/>
    <cellStyle name="20% - Accent4 5 2 5" xfId="563" xr:uid="{00000000-0005-0000-0000-00000B020000}"/>
    <cellStyle name="20% - Accent4 5 2 5 2" xfId="2745" xr:uid="{9CC9771E-5116-4E60-9FA1-98087FA23D7A}"/>
    <cellStyle name="20% - Accent4 5 2 6" xfId="2458" xr:uid="{0A22857C-F6EF-4930-9F3A-73A278D944A1}"/>
    <cellStyle name="20% - Accent4 5 3" xfId="734" xr:uid="{00000000-0005-0000-0000-00000C020000}"/>
    <cellStyle name="20% - Accent4 5 3 2" xfId="1362" xr:uid="{00000000-0005-0000-0000-00000D020000}"/>
    <cellStyle name="20% - Accent4 5 3 2 2" xfId="3544" xr:uid="{8F971702-6072-41E9-9B2C-310674990DE7}"/>
    <cellStyle name="20% - Accent4 5 3 3" xfId="1990" xr:uid="{00000000-0005-0000-0000-00000E020000}"/>
    <cellStyle name="20% - Accent4 5 3 3 2" xfId="4172" xr:uid="{46C8C87C-6354-4F1B-BC2D-546C21174DBF}"/>
    <cellStyle name="20% - Accent4 5 3 4" xfId="2916" xr:uid="{3034E122-EC0F-438B-85D0-D37B2B57CED0}"/>
    <cellStyle name="20% - Accent4 5 4" xfId="1048" xr:uid="{00000000-0005-0000-0000-00000F020000}"/>
    <cellStyle name="20% - Accent4 5 4 2" xfId="3230" xr:uid="{CAF0DFF4-E486-485A-91B1-B06952ED6469}"/>
    <cellStyle name="20% - Accent4 5 5" xfId="1676" xr:uid="{00000000-0005-0000-0000-000010020000}"/>
    <cellStyle name="20% - Accent4 5 5 2" xfId="3858" xr:uid="{FEDEB5FD-E42A-4CD6-B4A9-3BA51EA45C28}"/>
    <cellStyle name="20% - Accent4 5 6" xfId="420" xr:uid="{00000000-0005-0000-0000-000011020000}"/>
    <cellStyle name="20% - Accent4 5 6 2" xfId="2602" xr:uid="{602C08AA-9B02-48C6-9C63-19A1287C03C7}"/>
    <cellStyle name="20% - Accent4 5 7" xfId="2315" xr:uid="{C08E2C01-626F-4CF8-AC65-CC0BCB8C6E14}"/>
    <cellStyle name="20% - Accent4 6" xfId="189" xr:uid="{00000000-0005-0000-0000-000012020000}"/>
    <cellStyle name="20% - Accent4 6 2" xfId="790" xr:uid="{00000000-0005-0000-0000-000013020000}"/>
    <cellStyle name="20% - Accent4 6 2 2" xfId="1418" xr:uid="{00000000-0005-0000-0000-000014020000}"/>
    <cellStyle name="20% - Accent4 6 2 2 2" xfId="3600" xr:uid="{CFFE176C-DE91-4CCA-A778-8A78E71CDAC4}"/>
    <cellStyle name="20% - Accent4 6 2 3" xfId="2046" xr:uid="{00000000-0005-0000-0000-000015020000}"/>
    <cellStyle name="20% - Accent4 6 2 3 2" xfId="4228" xr:uid="{D249822A-A734-411E-A863-23D08C1BD045}"/>
    <cellStyle name="20% - Accent4 6 2 4" xfId="2972" xr:uid="{99011350-E956-4D2B-875B-590988E2D297}"/>
    <cellStyle name="20% - Accent4 6 3" xfId="1104" xr:uid="{00000000-0005-0000-0000-000016020000}"/>
    <cellStyle name="20% - Accent4 6 3 2" xfId="3286" xr:uid="{2DA1F508-85BB-4B8F-B967-F9B506D0A70F}"/>
    <cellStyle name="20% - Accent4 6 4" xfId="1732" xr:uid="{00000000-0005-0000-0000-000017020000}"/>
    <cellStyle name="20% - Accent4 6 4 2" xfId="3914" xr:uid="{0D1B75C2-F7C4-483C-9BE4-BA37709C8495}"/>
    <cellStyle name="20% - Accent4 6 5" xfId="476" xr:uid="{00000000-0005-0000-0000-000018020000}"/>
    <cellStyle name="20% - Accent4 6 5 2" xfId="2658" xr:uid="{D16B3A54-CAC4-4070-91A2-7867C8D43FA6}"/>
    <cellStyle name="20% - Accent4 6 6" xfId="2371" xr:uid="{B3CCFD24-EA07-4C5F-99F3-ADF5B00CA93E}"/>
    <cellStyle name="20% - Accent4 7" xfId="338" xr:uid="{00000000-0005-0000-0000-000019020000}"/>
    <cellStyle name="20% - Accent4 7 2" xfId="652" xr:uid="{00000000-0005-0000-0000-00001A020000}"/>
    <cellStyle name="20% - Accent4 7 2 2" xfId="1280" xr:uid="{00000000-0005-0000-0000-00001B020000}"/>
    <cellStyle name="20% - Accent4 7 2 2 2" xfId="3462" xr:uid="{7E2815AB-BFEA-49D3-87FB-60B0710737D2}"/>
    <cellStyle name="20% - Accent4 7 2 3" xfId="1908" xr:uid="{00000000-0005-0000-0000-00001C020000}"/>
    <cellStyle name="20% - Accent4 7 2 3 2" xfId="4090" xr:uid="{81721213-40C6-4C45-96FB-2E38E366E8E3}"/>
    <cellStyle name="20% - Accent4 7 2 4" xfId="2834" xr:uid="{C29941F2-F0D2-4B11-B17E-BA1440152D0E}"/>
    <cellStyle name="20% - Accent4 7 3" xfId="966" xr:uid="{00000000-0005-0000-0000-00001D020000}"/>
    <cellStyle name="20% - Accent4 7 3 2" xfId="3148" xr:uid="{0831B9F4-20B0-46EE-B26F-0E264CC3599D}"/>
    <cellStyle name="20% - Accent4 7 4" xfId="1594" xr:uid="{00000000-0005-0000-0000-00001E020000}"/>
    <cellStyle name="20% - Accent4 7 4 2" xfId="3776" xr:uid="{E585DCB4-778C-4D1E-81A8-12D7E874E115}"/>
    <cellStyle name="20% - Accent4 7 5" xfId="2520" xr:uid="{BFE6166A-4BF4-4FC1-BDC2-4A91269AC390}"/>
    <cellStyle name="20% - Accent4 8" xfId="635" xr:uid="{00000000-0005-0000-0000-00001F020000}"/>
    <cellStyle name="20% - Accent4 8 2" xfId="949" xr:uid="{00000000-0005-0000-0000-000020020000}"/>
    <cellStyle name="20% - Accent4 8 2 2" xfId="1577" xr:uid="{00000000-0005-0000-0000-000021020000}"/>
    <cellStyle name="20% - Accent4 8 2 2 2" xfId="3759" xr:uid="{7F7BE5E2-2F47-47B2-A535-B47609D64FE5}"/>
    <cellStyle name="20% - Accent4 8 2 3" xfId="2205" xr:uid="{00000000-0005-0000-0000-000022020000}"/>
    <cellStyle name="20% - Accent4 8 2 3 2" xfId="4387" xr:uid="{2F14E6BC-D480-4F8A-8EED-4FAA78EC6362}"/>
    <cellStyle name="20% - Accent4 8 2 4" xfId="3131" xr:uid="{5DED27B5-98DA-4BEC-9799-080CF23E6F1B}"/>
    <cellStyle name="20% - Accent4 8 3" xfId="1263" xr:uid="{00000000-0005-0000-0000-000023020000}"/>
    <cellStyle name="20% - Accent4 8 3 2" xfId="3445" xr:uid="{60ECCB00-9B87-46CC-B926-6599E1AD3678}"/>
    <cellStyle name="20% - Accent4 8 4" xfId="1891" xr:uid="{00000000-0005-0000-0000-000024020000}"/>
    <cellStyle name="20% - Accent4 8 4 2" xfId="4073" xr:uid="{C368542C-0095-4D0B-BAAC-91FFB2AD05C2}"/>
    <cellStyle name="20% - Accent4 8 5" xfId="2817" xr:uid="{1CA68628-AE60-42DA-8D49-621303890AA8}"/>
    <cellStyle name="20% - Accent4 9" xfId="933" xr:uid="{00000000-0005-0000-0000-000025020000}"/>
    <cellStyle name="20% - Accent4 9 2" xfId="1561" xr:uid="{00000000-0005-0000-0000-000026020000}"/>
    <cellStyle name="20% - Accent4 9 2 2" xfId="3743" xr:uid="{E46DD45E-A339-442F-A9CC-B54565EAE970}"/>
    <cellStyle name="20% - Accent4 9 3" xfId="2189" xr:uid="{00000000-0005-0000-0000-000027020000}"/>
    <cellStyle name="20% - Accent4 9 3 2" xfId="4371" xr:uid="{BBCFE638-8989-459D-8968-429E3CD4D959}"/>
    <cellStyle name="20% - Accent4 9 4" xfId="3115" xr:uid="{6BF24675-F6D0-4676-B00A-B3E8B367A28E}"/>
    <cellStyle name="20% - Accent5" xfId="39" builtinId="46" customBuiltin="1"/>
    <cellStyle name="20% - Accent5 10" xfId="1249" xr:uid="{00000000-0005-0000-0000-000029020000}"/>
    <cellStyle name="20% - Accent5 10 2" xfId="3431" xr:uid="{33796DB9-07E3-44C8-BE67-B9C2DB731D07}"/>
    <cellStyle name="20% - Accent5 11" xfId="1877" xr:uid="{00000000-0005-0000-0000-00002A020000}"/>
    <cellStyle name="20% - Accent5 11 2" xfId="4059" xr:uid="{446621FA-7041-4C22-A6A4-937BBC06BA12}"/>
    <cellStyle name="20% - Accent5 12" xfId="621" xr:uid="{00000000-0005-0000-0000-00002B020000}"/>
    <cellStyle name="20% - Accent5 12 2" xfId="2803" xr:uid="{DADF4263-07B5-402A-8173-233396B355FD}"/>
    <cellStyle name="20% - Accent5 13" xfId="2230" xr:uid="{7754D9A0-1257-4E14-BB39-B7E66D3AB1AE}"/>
    <cellStyle name="20% - Accent5 2" xfId="65" xr:uid="{00000000-0005-0000-0000-00002C020000}"/>
    <cellStyle name="20% - Accent5 2 2" xfId="135" xr:uid="{00000000-0005-0000-0000-00002D020000}"/>
    <cellStyle name="20% - Accent5 2 2 2" xfId="279" xr:uid="{00000000-0005-0000-0000-00002E020000}"/>
    <cellStyle name="20% - Accent5 2 2 2 2" xfId="880" xr:uid="{00000000-0005-0000-0000-00002F020000}"/>
    <cellStyle name="20% - Accent5 2 2 2 2 2" xfId="1508" xr:uid="{00000000-0005-0000-0000-000030020000}"/>
    <cellStyle name="20% - Accent5 2 2 2 2 2 2" xfId="3690" xr:uid="{D843C2F1-3C80-47ED-9745-629F15FB37BB}"/>
    <cellStyle name="20% - Accent5 2 2 2 2 3" xfId="2136" xr:uid="{00000000-0005-0000-0000-000031020000}"/>
    <cellStyle name="20% - Accent5 2 2 2 2 3 2" xfId="4318" xr:uid="{CF239FEB-FAF7-43AC-B97B-24ED0E40F16A}"/>
    <cellStyle name="20% - Accent5 2 2 2 2 4" xfId="3062" xr:uid="{71CC1520-21F0-4D50-A6D7-474E35D6117E}"/>
    <cellStyle name="20% - Accent5 2 2 2 3" xfId="1194" xr:uid="{00000000-0005-0000-0000-000032020000}"/>
    <cellStyle name="20% - Accent5 2 2 2 3 2" xfId="3376" xr:uid="{0D7D378A-2583-4256-B035-FBC3A66ACFB8}"/>
    <cellStyle name="20% - Accent5 2 2 2 4" xfId="1822" xr:uid="{00000000-0005-0000-0000-000033020000}"/>
    <cellStyle name="20% - Accent5 2 2 2 4 2" xfId="4004" xr:uid="{7FE014CA-4B79-49DA-8F65-412625971678}"/>
    <cellStyle name="20% - Accent5 2 2 2 5" xfId="566" xr:uid="{00000000-0005-0000-0000-000034020000}"/>
    <cellStyle name="20% - Accent5 2 2 2 5 2" xfId="2748" xr:uid="{EB13E394-512B-4D6E-8238-06618BC93998}"/>
    <cellStyle name="20% - Accent5 2 2 2 6" xfId="2461" xr:uid="{345C08BE-2997-466E-8594-707D5361F681}"/>
    <cellStyle name="20% - Accent5 2 2 3" xfId="737" xr:uid="{00000000-0005-0000-0000-000035020000}"/>
    <cellStyle name="20% - Accent5 2 2 3 2" xfId="1365" xr:uid="{00000000-0005-0000-0000-000036020000}"/>
    <cellStyle name="20% - Accent5 2 2 3 2 2" xfId="3547" xr:uid="{FD870A0E-3AD8-4B0B-9602-FEC65A824F3D}"/>
    <cellStyle name="20% - Accent5 2 2 3 3" xfId="1993" xr:uid="{00000000-0005-0000-0000-000037020000}"/>
    <cellStyle name="20% - Accent5 2 2 3 3 2" xfId="4175" xr:uid="{A47ACEC4-2889-40E0-AEDF-470A23C7E95C}"/>
    <cellStyle name="20% - Accent5 2 2 3 4" xfId="2919" xr:uid="{4C85F7B7-10BB-494C-85AC-97086164184A}"/>
    <cellStyle name="20% - Accent5 2 2 4" xfId="1051" xr:uid="{00000000-0005-0000-0000-000038020000}"/>
    <cellStyle name="20% - Accent5 2 2 4 2" xfId="3233" xr:uid="{DEC5C56C-80B3-48FE-B64E-F94A8C10CACB}"/>
    <cellStyle name="20% - Accent5 2 2 5" xfId="1679" xr:uid="{00000000-0005-0000-0000-000039020000}"/>
    <cellStyle name="20% - Accent5 2 2 5 2" xfId="3861" xr:uid="{D95CB32C-4764-45D0-91F7-B8C64F91A4B7}"/>
    <cellStyle name="20% - Accent5 2 2 6" xfId="423" xr:uid="{00000000-0005-0000-0000-00003A020000}"/>
    <cellStyle name="20% - Accent5 2 2 6 2" xfId="2605" xr:uid="{FE6900E0-7FF6-4CA5-A057-C38437A8E88C}"/>
    <cellStyle name="20% - Accent5 2 2 7" xfId="2318" xr:uid="{E6AEEE55-E5C7-4DA7-A499-70F60B831A54}"/>
    <cellStyle name="20% - Accent5 2 3" xfId="139" xr:uid="{00000000-0005-0000-0000-00003B020000}"/>
    <cellStyle name="20% - Accent5 2 3 2" xfId="283" xr:uid="{00000000-0005-0000-0000-00003C020000}"/>
    <cellStyle name="20% - Accent5 2 3 2 2" xfId="884" xr:uid="{00000000-0005-0000-0000-00003D020000}"/>
    <cellStyle name="20% - Accent5 2 3 2 2 2" xfId="1512" xr:uid="{00000000-0005-0000-0000-00003E020000}"/>
    <cellStyle name="20% - Accent5 2 3 2 2 2 2" xfId="3694" xr:uid="{BA4BBA60-77F6-4D36-91B8-1648B244607A}"/>
    <cellStyle name="20% - Accent5 2 3 2 2 3" xfId="2140" xr:uid="{00000000-0005-0000-0000-00003F020000}"/>
    <cellStyle name="20% - Accent5 2 3 2 2 3 2" xfId="4322" xr:uid="{88B7D8E2-27D3-44DC-A136-DB4EB4225E4C}"/>
    <cellStyle name="20% - Accent5 2 3 2 2 4" xfId="3066" xr:uid="{F7FCAADC-20D7-4037-B39D-1C3E8ADC1E99}"/>
    <cellStyle name="20% - Accent5 2 3 2 3" xfId="1198" xr:uid="{00000000-0005-0000-0000-000040020000}"/>
    <cellStyle name="20% - Accent5 2 3 2 3 2" xfId="3380" xr:uid="{BAF28DC8-8D69-415B-BADE-C4CC9FAA4209}"/>
    <cellStyle name="20% - Accent5 2 3 2 4" xfId="1826" xr:uid="{00000000-0005-0000-0000-000041020000}"/>
    <cellStyle name="20% - Accent5 2 3 2 4 2" xfId="4008" xr:uid="{691F4C15-070D-4C63-A49A-E524FEF42D1E}"/>
    <cellStyle name="20% - Accent5 2 3 2 5" xfId="570" xr:uid="{00000000-0005-0000-0000-000042020000}"/>
    <cellStyle name="20% - Accent5 2 3 2 5 2" xfId="2752" xr:uid="{4DEC873A-EB6A-4181-B1A2-2692B3B3CBC3}"/>
    <cellStyle name="20% - Accent5 2 3 2 6" xfId="2465" xr:uid="{D63BB60D-8705-4EB5-B276-31F4D6D44390}"/>
    <cellStyle name="20% - Accent5 2 3 3" xfId="741" xr:uid="{00000000-0005-0000-0000-000043020000}"/>
    <cellStyle name="20% - Accent5 2 3 3 2" xfId="1369" xr:uid="{00000000-0005-0000-0000-000044020000}"/>
    <cellStyle name="20% - Accent5 2 3 3 2 2" xfId="3551" xr:uid="{9B512FDA-C3E0-4FE0-A460-62C64210BAA5}"/>
    <cellStyle name="20% - Accent5 2 3 3 3" xfId="1997" xr:uid="{00000000-0005-0000-0000-000045020000}"/>
    <cellStyle name="20% - Accent5 2 3 3 3 2" xfId="4179" xr:uid="{82AD0465-680D-43D5-9FBF-66E8342AA270}"/>
    <cellStyle name="20% - Accent5 2 3 3 4" xfId="2923" xr:uid="{B8A97041-1C6F-47E2-BCF7-68758969D324}"/>
    <cellStyle name="20% - Accent5 2 3 4" xfId="1055" xr:uid="{00000000-0005-0000-0000-000046020000}"/>
    <cellStyle name="20% - Accent5 2 3 4 2" xfId="3237" xr:uid="{20C96877-58C9-43CC-8F03-BC49E3B02932}"/>
    <cellStyle name="20% - Accent5 2 3 5" xfId="1683" xr:uid="{00000000-0005-0000-0000-000047020000}"/>
    <cellStyle name="20% - Accent5 2 3 5 2" xfId="3865" xr:uid="{7DF32399-43D5-44C2-889A-659B493DB65E}"/>
    <cellStyle name="20% - Accent5 2 3 6" xfId="427" xr:uid="{00000000-0005-0000-0000-000048020000}"/>
    <cellStyle name="20% - Accent5 2 3 6 2" xfId="2609" xr:uid="{2FD46147-328E-48F8-B4CD-37F32903AB4E}"/>
    <cellStyle name="20% - Accent5 2 3 7" xfId="2322" xr:uid="{A61D13BB-CF89-4B6A-969C-D75EB0518AFA}"/>
    <cellStyle name="20% - Accent5 2 4" xfId="209" xr:uid="{00000000-0005-0000-0000-000049020000}"/>
    <cellStyle name="20% - Accent5 2 4 2" xfId="810" xr:uid="{00000000-0005-0000-0000-00004A020000}"/>
    <cellStyle name="20% - Accent5 2 4 2 2" xfId="1438" xr:uid="{00000000-0005-0000-0000-00004B020000}"/>
    <cellStyle name="20% - Accent5 2 4 2 2 2" xfId="3620" xr:uid="{DD16C676-35AC-4F03-8E2A-56109D2D74C6}"/>
    <cellStyle name="20% - Accent5 2 4 2 3" xfId="2066" xr:uid="{00000000-0005-0000-0000-00004C020000}"/>
    <cellStyle name="20% - Accent5 2 4 2 3 2" xfId="4248" xr:uid="{1038097F-9381-492C-BFDB-887D1F9DF791}"/>
    <cellStyle name="20% - Accent5 2 4 2 4" xfId="2992" xr:uid="{DF7BF029-5029-4252-B592-4BDE4488C0F4}"/>
    <cellStyle name="20% - Accent5 2 4 3" xfId="1124" xr:uid="{00000000-0005-0000-0000-00004D020000}"/>
    <cellStyle name="20% - Accent5 2 4 3 2" xfId="3306" xr:uid="{EA6EDB1F-A75A-473B-ACCD-19B36E949436}"/>
    <cellStyle name="20% - Accent5 2 4 4" xfId="1752" xr:uid="{00000000-0005-0000-0000-00004E020000}"/>
    <cellStyle name="20% - Accent5 2 4 4 2" xfId="3934" xr:uid="{11E04063-FC7D-462F-96B4-427AE90AB2E6}"/>
    <cellStyle name="20% - Accent5 2 4 5" xfId="496" xr:uid="{00000000-0005-0000-0000-00004F020000}"/>
    <cellStyle name="20% - Accent5 2 4 5 2" xfId="2678" xr:uid="{702A1F50-D402-44E3-B88A-577629728609}"/>
    <cellStyle name="20% - Accent5 2 4 6" xfId="2391" xr:uid="{60C0DCF2-8C0C-48ED-9BF9-43559B36F726}"/>
    <cellStyle name="20% - Accent5 2 5" xfId="670" xr:uid="{00000000-0005-0000-0000-000050020000}"/>
    <cellStyle name="20% - Accent5 2 5 2" xfId="1298" xr:uid="{00000000-0005-0000-0000-000051020000}"/>
    <cellStyle name="20% - Accent5 2 5 2 2" xfId="3480" xr:uid="{4410C7DB-04A4-403A-BBC8-F0072826A785}"/>
    <cellStyle name="20% - Accent5 2 5 3" xfId="1926" xr:uid="{00000000-0005-0000-0000-000052020000}"/>
    <cellStyle name="20% - Accent5 2 5 3 2" xfId="4108" xr:uid="{E0BA9128-7939-4D23-A695-116B4077636A}"/>
    <cellStyle name="20% - Accent5 2 5 4" xfId="2852" xr:uid="{59EC7696-FB1B-4281-BF40-6F71416E1936}"/>
    <cellStyle name="20% - Accent5 2 6" xfId="984" xr:uid="{00000000-0005-0000-0000-000053020000}"/>
    <cellStyle name="20% - Accent5 2 6 2" xfId="3166" xr:uid="{ED4E5802-01DA-43AE-840A-FDBCB64BCF7D}"/>
    <cellStyle name="20% - Accent5 2 7" xfId="1612" xr:uid="{00000000-0005-0000-0000-000054020000}"/>
    <cellStyle name="20% - Accent5 2 7 2" xfId="3794" xr:uid="{3A386C25-C3F0-4EFA-90E9-26872EF32DBF}"/>
    <cellStyle name="20% - Accent5 2 8" xfId="356" xr:uid="{00000000-0005-0000-0000-000055020000}"/>
    <cellStyle name="20% - Accent5 2 8 2" xfId="2538" xr:uid="{BF2C7AFB-46DC-4477-8FFD-E29A9AFB6F9C}"/>
    <cellStyle name="20% - Accent5 2 9" xfId="2248" xr:uid="{198267A7-D6C9-44A0-ADEB-0D639FF8083A}"/>
    <cellStyle name="20% - Accent5 3" xfId="83" xr:uid="{00000000-0005-0000-0000-000056020000}"/>
    <cellStyle name="20% - Accent5 3 2" xfId="127" xr:uid="{00000000-0005-0000-0000-000057020000}"/>
    <cellStyle name="20% - Accent5 3 2 2" xfId="271" xr:uid="{00000000-0005-0000-0000-000058020000}"/>
    <cellStyle name="20% - Accent5 3 2 2 2" xfId="872" xr:uid="{00000000-0005-0000-0000-000059020000}"/>
    <cellStyle name="20% - Accent5 3 2 2 2 2" xfId="1500" xr:uid="{00000000-0005-0000-0000-00005A020000}"/>
    <cellStyle name="20% - Accent5 3 2 2 2 2 2" xfId="3682" xr:uid="{909102C4-86BE-4420-8199-5A83DE16658D}"/>
    <cellStyle name="20% - Accent5 3 2 2 2 3" xfId="2128" xr:uid="{00000000-0005-0000-0000-00005B020000}"/>
    <cellStyle name="20% - Accent5 3 2 2 2 3 2" xfId="4310" xr:uid="{E9153869-9545-4160-B814-4A51266CF8DB}"/>
    <cellStyle name="20% - Accent5 3 2 2 2 4" xfId="3054" xr:uid="{A25883F1-0D78-4B4D-950A-5633AD86CAD4}"/>
    <cellStyle name="20% - Accent5 3 2 2 3" xfId="1186" xr:uid="{00000000-0005-0000-0000-00005C020000}"/>
    <cellStyle name="20% - Accent5 3 2 2 3 2" xfId="3368" xr:uid="{4CE2347F-6E5A-48F7-851F-82E0DA245874}"/>
    <cellStyle name="20% - Accent5 3 2 2 4" xfId="1814" xr:uid="{00000000-0005-0000-0000-00005D020000}"/>
    <cellStyle name="20% - Accent5 3 2 2 4 2" xfId="3996" xr:uid="{BE406170-F037-4BB3-B99A-0440F0C71AB4}"/>
    <cellStyle name="20% - Accent5 3 2 2 5" xfId="558" xr:uid="{00000000-0005-0000-0000-00005E020000}"/>
    <cellStyle name="20% - Accent5 3 2 2 5 2" xfId="2740" xr:uid="{65B10245-423B-4A5B-8206-EC3B553D50B0}"/>
    <cellStyle name="20% - Accent5 3 2 2 6" xfId="2453" xr:uid="{229592CC-588A-4ACF-A9A0-31A9DDD51BE9}"/>
    <cellStyle name="20% - Accent5 3 2 3" xfId="729" xr:uid="{00000000-0005-0000-0000-00005F020000}"/>
    <cellStyle name="20% - Accent5 3 2 3 2" xfId="1357" xr:uid="{00000000-0005-0000-0000-000060020000}"/>
    <cellStyle name="20% - Accent5 3 2 3 2 2" xfId="3539" xr:uid="{D85D2C0B-8495-4E7E-A020-D52DBCFB48F1}"/>
    <cellStyle name="20% - Accent5 3 2 3 3" xfId="1985" xr:uid="{00000000-0005-0000-0000-000061020000}"/>
    <cellStyle name="20% - Accent5 3 2 3 3 2" xfId="4167" xr:uid="{122156C2-C15E-4FD1-A6E1-C4318980867A}"/>
    <cellStyle name="20% - Accent5 3 2 3 4" xfId="2911" xr:uid="{4CFD7A26-2F76-4127-B5AB-9F5798FD5702}"/>
    <cellStyle name="20% - Accent5 3 2 4" xfId="1043" xr:uid="{00000000-0005-0000-0000-000062020000}"/>
    <cellStyle name="20% - Accent5 3 2 4 2" xfId="3225" xr:uid="{D379077E-168E-4F9D-94AA-5FF30F5B94E6}"/>
    <cellStyle name="20% - Accent5 3 2 5" xfId="1671" xr:uid="{00000000-0005-0000-0000-000063020000}"/>
    <cellStyle name="20% - Accent5 3 2 5 2" xfId="3853" xr:uid="{FD3B3A25-D335-4A2D-8044-577C93D986C7}"/>
    <cellStyle name="20% - Accent5 3 2 6" xfId="415" xr:uid="{00000000-0005-0000-0000-000064020000}"/>
    <cellStyle name="20% - Accent5 3 2 6 2" xfId="2597" xr:uid="{9A050565-6653-499A-8876-B472122DA9DC}"/>
    <cellStyle name="20% - Accent5 3 2 7" xfId="2310" xr:uid="{9E8C7512-383E-40D5-9667-AEDB68BF3B1B}"/>
    <cellStyle name="20% - Accent5 3 3" xfId="131" xr:uid="{00000000-0005-0000-0000-000065020000}"/>
    <cellStyle name="20% - Accent5 3 3 2" xfId="275" xr:uid="{00000000-0005-0000-0000-000066020000}"/>
    <cellStyle name="20% - Accent5 3 3 2 2" xfId="876" xr:uid="{00000000-0005-0000-0000-000067020000}"/>
    <cellStyle name="20% - Accent5 3 3 2 2 2" xfId="1504" xr:uid="{00000000-0005-0000-0000-000068020000}"/>
    <cellStyle name="20% - Accent5 3 3 2 2 2 2" xfId="3686" xr:uid="{6B51F632-52EC-407D-A6CB-349F54EAFF01}"/>
    <cellStyle name="20% - Accent5 3 3 2 2 3" xfId="2132" xr:uid="{00000000-0005-0000-0000-000069020000}"/>
    <cellStyle name="20% - Accent5 3 3 2 2 3 2" xfId="4314" xr:uid="{94FE5E06-7B52-44FA-8DC2-61B08C23DB2A}"/>
    <cellStyle name="20% - Accent5 3 3 2 2 4" xfId="3058" xr:uid="{5D782F1B-F4B3-4C36-ABB8-DFF78E650F77}"/>
    <cellStyle name="20% - Accent5 3 3 2 3" xfId="1190" xr:uid="{00000000-0005-0000-0000-00006A020000}"/>
    <cellStyle name="20% - Accent5 3 3 2 3 2" xfId="3372" xr:uid="{EE5F7EE5-B819-42AA-8829-217E7A466971}"/>
    <cellStyle name="20% - Accent5 3 3 2 4" xfId="1818" xr:uid="{00000000-0005-0000-0000-00006B020000}"/>
    <cellStyle name="20% - Accent5 3 3 2 4 2" xfId="4000" xr:uid="{9274143A-8F47-43C8-B328-FE6DCE92E07D}"/>
    <cellStyle name="20% - Accent5 3 3 2 5" xfId="562" xr:uid="{00000000-0005-0000-0000-00006C020000}"/>
    <cellStyle name="20% - Accent5 3 3 2 5 2" xfId="2744" xr:uid="{588C24DA-796D-4438-8FDC-52617CF9F34A}"/>
    <cellStyle name="20% - Accent5 3 3 2 6" xfId="2457" xr:uid="{0DD80628-5675-402F-B810-E0984B315E9F}"/>
    <cellStyle name="20% - Accent5 3 3 3" xfId="733" xr:uid="{00000000-0005-0000-0000-00006D020000}"/>
    <cellStyle name="20% - Accent5 3 3 3 2" xfId="1361" xr:uid="{00000000-0005-0000-0000-00006E020000}"/>
    <cellStyle name="20% - Accent5 3 3 3 2 2" xfId="3543" xr:uid="{E16A5A1B-4F36-4FA9-B0AB-070A4D3B03B3}"/>
    <cellStyle name="20% - Accent5 3 3 3 3" xfId="1989" xr:uid="{00000000-0005-0000-0000-00006F020000}"/>
    <cellStyle name="20% - Accent5 3 3 3 3 2" xfId="4171" xr:uid="{816E3485-EA6D-47C9-996A-9B36F72A9C4E}"/>
    <cellStyle name="20% - Accent5 3 3 3 4" xfId="2915" xr:uid="{F6398F35-CA15-47EB-9488-F11FA0F7992D}"/>
    <cellStyle name="20% - Accent5 3 3 4" xfId="1047" xr:uid="{00000000-0005-0000-0000-000070020000}"/>
    <cellStyle name="20% - Accent5 3 3 4 2" xfId="3229" xr:uid="{13A42991-408C-4621-8572-7958C03A3C32}"/>
    <cellStyle name="20% - Accent5 3 3 5" xfId="1675" xr:uid="{00000000-0005-0000-0000-000071020000}"/>
    <cellStyle name="20% - Accent5 3 3 5 2" xfId="3857" xr:uid="{2C10CB78-C15E-4DAC-9C19-9F894A9E067E}"/>
    <cellStyle name="20% - Accent5 3 3 6" xfId="419" xr:uid="{00000000-0005-0000-0000-000072020000}"/>
    <cellStyle name="20% - Accent5 3 3 6 2" xfId="2601" xr:uid="{E2623037-5D57-434C-8F06-667EAC94EC7F}"/>
    <cellStyle name="20% - Accent5 3 3 7" xfId="2314" xr:uid="{44C92C89-DBEA-4777-A176-79B7D20A44B4}"/>
    <cellStyle name="20% - Accent5 3 4" xfId="227" xr:uid="{00000000-0005-0000-0000-000073020000}"/>
    <cellStyle name="20% - Accent5 3 4 2" xfId="828" xr:uid="{00000000-0005-0000-0000-000074020000}"/>
    <cellStyle name="20% - Accent5 3 4 2 2" xfId="1456" xr:uid="{00000000-0005-0000-0000-000075020000}"/>
    <cellStyle name="20% - Accent5 3 4 2 2 2" xfId="3638" xr:uid="{7DC074BF-05C4-4BB7-8812-1D0D6FA247B3}"/>
    <cellStyle name="20% - Accent5 3 4 2 3" xfId="2084" xr:uid="{00000000-0005-0000-0000-000076020000}"/>
    <cellStyle name="20% - Accent5 3 4 2 3 2" xfId="4266" xr:uid="{55FF8B04-A8AF-4E8B-BFE8-776B7D7CED19}"/>
    <cellStyle name="20% - Accent5 3 4 2 4" xfId="3010" xr:uid="{957D644E-45A8-4F1D-AF94-57DB56FAA61B}"/>
    <cellStyle name="20% - Accent5 3 4 3" xfId="1142" xr:uid="{00000000-0005-0000-0000-000077020000}"/>
    <cellStyle name="20% - Accent5 3 4 3 2" xfId="3324" xr:uid="{ED512977-91A4-4EED-AD2F-DFDCCAD974E2}"/>
    <cellStyle name="20% - Accent5 3 4 4" xfId="1770" xr:uid="{00000000-0005-0000-0000-000078020000}"/>
    <cellStyle name="20% - Accent5 3 4 4 2" xfId="3952" xr:uid="{227BCE49-F139-4158-A40A-F43ED346E2B5}"/>
    <cellStyle name="20% - Accent5 3 4 5" xfId="514" xr:uid="{00000000-0005-0000-0000-000079020000}"/>
    <cellStyle name="20% - Accent5 3 4 5 2" xfId="2696" xr:uid="{23F996F6-0E86-4BBD-9B6A-ECE40C377C5C}"/>
    <cellStyle name="20% - Accent5 3 4 6" xfId="2409" xr:uid="{7831E725-140F-4250-AF9D-ED5EAC2F94F6}"/>
    <cellStyle name="20% - Accent5 3 5" xfId="686" xr:uid="{00000000-0005-0000-0000-00007A020000}"/>
    <cellStyle name="20% - Accent5 3 5 2" xfId="1314" xr:uid="{00000000-0005-0000-0000-00007B020000}"/>
    <cellStyle name="20% - Accent5 3 5 2 2" xfId="3496" xr:uid="{27D4073E-1CAF-43D3-8C17-7C9CACE8483C}"/>
    <cellStyle name="20% - Accent5 3 5 3" xfId="1942" xr:uid="{00000000-0005-0000-0000-00007C020000}"/>
    <cellStyle name="20% - Accent5 3 5 3 2" xfId="4124" xr:uid="{E5C6D6B1-D21C-4DD7-9512-BBDD5C829D46}"/>
    <cellStyle name="20% - Accent5 3 5 4" xfId="2868" xr:uid="{3A03F0D0-08EB-41C4-8D6D-40B93BAEF9B7}"/>
    <cellStyle name="20% - Accent5 3 6" xfId="1000" xr:uid="{00000000-0005-0000-0000-00007D020000}"/>
    <cellStyle name="20% - Accent5 3 6 2" xfId="3182" xr:uid="{7F45489B-157E-495C-88F6-908D0BBF4FE6}"/>
    <cellStyle name="20% - Accent5 3 7" xfId="1628" xr:uid="{00000000-0005-0000-0000-00007E020000}"/>
    <cellStyle name="20% - Accent5 3 7 2" xfId="3810" xr:uid="{9FDAC26F-8588-497B-8583-0DE3FA8A091C}"/>
    <cellStyle name="20% - Accent5 3 8" xfId="372" xr:uid="{00000000-0005-0000-0000-00007F020000}"/>
    <cellStyle name="20% - Accent5 3 8 2" xfId="2554" xr:uid="{FE6ABBC8-AE94-4FEF-A11A-8CE4326BC58B}"/>
    <cellStyle name="20% - Accent5 3 9" xfId="2266" xr:uid="{B1F21E0D-99D5-482E-B34B-5994492C9472}"/>
    <cellStyle name="20% - Accent5 4" xfId="97" xr:uid="{00000000-0005-0000-0000-000080020000}"/>
    <cellStyle name="20% - Accent5 4 2" xfId="241" xr:uid="{00000000-0005-0000-0000-000081020000}"/>
    <cellStyle name="20% - Accent5 4 2 2" xfId="842" xr:uid="{00000000-0005-0000-0000-000082020000}"/>
    <cellStyle name="20% - Accent5 4 2 2 2" xfId="1470" xr:uid="{00000000-0005-0000-0000-000083020000}"/>
    <cellStyle name="20% - Accent5 4 2 2 2 2" xfId="3652" xr:uid="{138934AF-A849-4201-9C4E-686342BC3660}"/>
    <cellStyle name="20% - Accent5 4 2 2 3" xfId="2098" xr:uid="{00000000-0005-0000-0000-000084020000}"/>
    <cellStyle name="20% - Accent5 4 2 2 3 2" xfId="4280" xr:uid="{E3B6F8C9-6483-4F34-B604-5D6C17AC3E68}"/>
    <cellStyle name="20% - Accent5 4 2 2 4" xfId="3024" xr:uid="{DA70D050-0292-4A52-BB29-C4E5AD15D18C}"/>
    <cellStyle name="20% - Accent5 4 2 3" xfId="1156" xr:uid="{00000000-0005-0000-0000-000085020000}"/>
    <cellStyle name="20% - Accent5 4 2 3 2" xfId="3338" xr:uid="{F35ABF75-6BAD-4936-A4D7-1BEDF378D010}"/>
    <cellStyle name="20% - Accent5 4 2 4" xfId="1784" xr:uid="{00000000-0005-0000-0000-000086020000}"/>
    <cellStyle name="20% - Accent5 4 2 4 2" xfId="3966" xr:uid="{CF501DC9-AEA7-475D-9B42-F694EDFA3DE8}"/>
    <cellStyle name="20% - Accent5 4 2 5" xfId="528" xr:uid="{00000000-0005-0000-0000-000087020000}"/>
    <cellStyle name="20% - Accent5 4 2 5 2" xfId="2710" xr:uid="{B34CC91E-F032-4541-9C35-C2B3348FEB36}"/>
    <cellStyle name="20% - Accent5 4 2 6" xfId="2423" xr:uid="{12CF92E7-1D76-48C4-9C35-A87DC183A9AA}"/>
    <cellStyle name="20% - Accent5 4 3" xfId="699" xr:uid="{00000000-0005-0000-0000-000088020000}"/>
    <cellStyle name="20% - Accent5 4 3 2" xfId="1327" xr:uid="{00000000-0005-0000-0000-000089020000}"/>
    <cellStyle name="20% - Accent5 4 3 2 2" xfId="3509" xr:uid="{1C4ADD76-534C-4214-A833-8A33B1D8711B}"/>
    <cellStyle name="20% - Accent5 4 3 3" xfId="1955" xr:uid="{00000000-0005-0000-0000-00008A020000}"/>
    <cellStyle name="20% - Accent5 4 3 3 2" xfId="4137" xr:uid="{96BFA877-62ED-47EF-BE94-DC436EA2BCFC}"/>
    <cellStyle name="20% - Accent5 4 3 4" xfId="2881" xr:uid="{0932CA50-5347-40B8-AF78-70157B22E5B3}"/>
    <cellStyle name="20% - Accent5 4 4" xfId="1013" xr:uid="{00000000-0005-0000-0000-00008B020000}"/>
    <cellStyle name="20% - Accent5 4 4 2" xfId="3195" xr:uid="{4D4D55BD-E2F0-4261-9816-371D732B7357}"/>
    <cellStyle name="20% - Accent5 4 5" xfId="1641" xr:uid="{00000000-0005-0000-0000-00008C020000}"/>
    <cellStyle name="20% - Accent5 4 5 2" xfId="3823" xr:uid="{4D810408-8861-4814-8106-B9D3B3CFCF39}"/>
    <cellStyle name="20% - Accent5 4 6" xfId="385" xr:uid="{00000000-0005-0000-0000-00008D020000}"/>
    <cellStyle name="20% - Accent5 4 6 2" xfId="2567" xr:uid="{D7142E9B-98D0-46A6-96DE-17EB83CC95EA}"/>
    <cellStyle name="20% - Accent5 4 7" xfId="2280" xr:uid="{6DA8C903-E9B4-46CD-BD4D-BD9318DC342F}"/>
    <cellStyle name="20% - Accent5 5" xfId="136" xr:uid="{00000000-0005-0000-0000-00008E020000}"/>
    <cellStyle name="20% - Accent5 5 2" xfId="280" xr:uid="{00000000-0005-0000-0000-00008F020000}"/>
    <cellStyle name="20% - Accent5 5 2 2" xfId="881" xr:uid="{00000000-0005-0000-0000-000090020000}"/>
    <cellStyle name="20% - Accent5 5 2 2 2" xfId="1509" xr:uid="{00000000-0005-0000-0000-000091020000}"/>
    <cellStyle name="20% - Accent5 5 2 2 2 2" xfId="3691" xr:uid="{EE6377B8-EE58-40FB-B640-A29310506E0D}"/>
    <cellStyle name="20% - Accent5 5 2 2 3" xfId="2137" xr:uid="{00000000-0005-0000-0000-000092020000}"/>
    <cellStyle name="20% - Accent5 5 2 2 3 2" xfId="4319" xr:uid="{3810E304-9088-45C7-9F7A-E157A5799DFE}"/>
    <cellStyle name="20% - Accent5 5 2 2 4" xfId="3063" xr:uid="{C6EB0A84-17C0-4734-A0AC-119FA09D617A}"/>
    <cellStyle name="20% - Accent5 5 2 3" xfId="1195" xr:uid="{00000000-0005-0000-0000-000093020000}"/>
    <cellStyle name="20% - Accent5 5 2 3 2" xfId="3377" xr:uid="{C32FE4A0-FE64-4518-B82E-997E55C961C0}"/>
    <cellStyle name="20% - Accent5 5 2 4" xfId="1823" xr:uid="{00000000-0005-0000-0000-000094020000}"/>
    <cellStyle name="20% - Accent5 5 2 4 2" xfId="4005" xr:uid="{C8A105D3-FA98-48B1-8F05-F6B076C0F91B}"/>
    <cellStyle name="20% - Accent5 5 2 5" xfId="567" xr:uid="{00000000-0005-0000-0000-000095020000}"/>
    <cellStyle name="20% - Accent5 5 2 5 2" xfId="2749" xr:uid="{C9CC72CA-3D73-4531-B472-DAA338E47C9D}"/>
    <cellStyle name="20% - Accent5 5 2 6" xfId="2462" xr:uid="{0C763B24-8FE8-4CD0-8791-E318FAD0E26C}"/>
    <cellStyle name="20% - Accent5 5 3" xfId="738" xr:uid="{00000000-0005-0000-0000-000096020000}"/>
    <cellStyle name="20% - Accent5 5 3 2" xfId="1366" xr:uid="{00000000-0005-0000-0000-000097020000}"/>
    <cellStyle name="20% - Accent5 5 3 2 2" xfId="3548" xr:uid="{86813C2D-F15B-4E17-832E-6A705D9A038C}"/>
    <cellStyle name="20% - Accent5 5 3 3" xfId="1994" xr:uid="{00000000-0005-0000-0000-000098020000}"/>
    <cellStyle name="20% - Accent5 5 3 3 2" xfId="4176" xr:uid="{B96B1980-6946-4860-B8AB-305BC05D295F}"/>
    <cellStyle name="20% - Accent5 5 3 4" xfId="2920" xr:uid="{D75C1EFD-B912-4FF5-8ED2-4074FF5AF2C7}"/>
    <cellStyle name="20% - Accent5 5 4" xfId="1052" xr:uid="{00000000-0005-0000-0000-000099020000}"/>
    <cellStyle name="20% - Accent5 5 4 2" xfId="3234" xr:uid="{FFDFB240-E27F-43C4-9829-134D8BA3D770}"/>
    <cellStyle name="20% - Accent5 5 5" xfId="1680" xr:uid="{00000000-0005-0000-0000-00009A020000}"/>
    <cellStyle name="20% - Accent5 5 5 2" xfId="3862" xr:uid="{122AE66B-9739-4EA9-B37E-FD07A816AB2D}"/>
    <cellStyle name="20% - Accent5 5 6" xfId="424" xr:uid="{00000000-0005-0000-0000-00009B020000}"/>
    <cellStyle name="20% - Accent5 5 6 2" xfId="2606" xr:uid="{98049221-1894-473C-BE5E-5F3F53A4CC43}"/>
    <cellStyle name="20% - Accent5 5 7" xfId="2319" xr:uid="{D52C3DAD-2D30-4D1B-97B0-17F3C1E6B4D5}"/>
    <cellStyle name="20% - Accent5 6" xfId="191" xr:uid="{00000000-0005-0000-0000-00009C020000}"/>
    <cellStyle name="20% - Accent5 6 2" xfId="792" xr:uid="{00000000-0005-0000-0000-00009D020000}"/>
    <cellStyle name="20% - Accent5 6 2 2" xfId="1420" xr:uid="{00000000-0005-0000-0000-00009E020000}"/>
    <cellStyle name="20% - Accent5 6 2 2 2" xfId="3602" xr:uid="{2D142A09-A0F9-4F54-8318-A2CD827CF4D1}"/>
    <cellStyle name="20% - Accent5 6 2 3" xfId="2048" xr:uid="{00000000-0005-0000-0000-00009F020000}"/>
    <cellStyle name="20% - Accent5 6 2 3 2" xfId="4230" xr:uid="{66AD11C5-9E19-4DE3-AB04-CB94946B65B2}"/>
    <cellStyle name="20% - Accent5 6 2 4" xfId="2974" xr:uid="{7CA37011-BEFB-48BC-8F02-1973F223B620}"/>
    <cellStyle name="20% - Accent5 6 3" xfId="1106" xr:uid="{00000000-0005-0000-0000-0000A0020000}"/>
    <cellStyle name="20% - Accent5 6 3 2" xfId="3288" xr:uid="{E290F326-F4A9-41F8-905D-9AA5751419F3}"/>
    <cellStyle name="20% - Accent5 6 4" xfId="1734" xr:uid="{00000000-0005-0000-0000-0000A1020000}"/>
    <cellStyle name="20% - Accent5 6 4 2" xfId="3916" xr:uid="{8438F444-B2BD-4ACA-A6C3-18595E73B3CF}"/>
    <cellStyle name="20% - Accent5 6 5" xfId="478" xr:uid="{00000000-0005-0000-0000-0000A2020000}"/>
    <cellStyle name="20% - Accent5 6 5 2" xfId="2660" xr:uid="{5D88F0C0-4E44-474D-AED5-F81F1A0EB1EE}"/>
    <cellStyle name="20% - Accent5 6 6" xfId="2373" xr:uid="{FD8FAFE0-8FFD-4C0A-B69E-6E3FBB14A6EC}"/>
    <cellStyle name="20% - Accent5 7" xfId="340" xr:uid="{00000000-0005-0000-0000-0000A3020000}"/>
    <cellStyle name="20% - Accent5 7 2" xfId="654" xr:uid="{00000000-0005-0000-0000-0000A4020000}"/>
    <cellStyle name="20% - Accent5 7 2 2" xfId="1282" xr:uid="{00000000-0005-0000-0000-0000A5020000}"/>
    <cellStyle name="20% - Accent5 7 2 2 2" xfId="3464" xr:uid="{9758D88E-2535-4C1C-9EDE-379DF0011552}"/>
    <cellStyle name="20% - Accent5 7 2 3" xfId="1910" xr:uid="{00000000-0005-0000-0000-0000A6020000}"/>
    <cellStyle name="20% - Accent5 7 2 3 2" xfId="4092" xr:uid="{0853ADDD-A2CD-4441-958C-964AE3E6948C}"/>
    <cellStyle name="20% - Accent5 7 2 4" xfId="2836" xr:uid="{02F22CF7-009D-4B13-9457-3BCD7470FA46}"/>
    <cellStyle name="20% - Accent5 7 3" xfId="968" xr:uid="{00000000-0005-0000-0000-0000A7020000}"/>
    <cellStyle name="20% - Accent5 7 3 2" xfId="3150" xr:uid="{C61E45F7-2A68-4D1E-AB88-773E9D220C2E}"/>
    <cellStyle name="20% - Accent5 7 4" xfId="1596" xr:uid="{00000000-0005-0000-0000-0000A8020000}"/>
    <cellStyle name="20% - Accent5 7 4 2" xfId="3778" xr:uid="{768C5D8F-DAA8-4CF0-8D4A-DDCFDB7DDFE1}"/>
    <cellStyle name="20% - Accent5 7 5" xfId="2522" xr:uid="{A17AE085-24C0-4238-8971-94199C55A20A}"/>
    <cellStyle name="20% - Accent5 8" xfId="637" xr:uid="{00000000-0005-0000-0000-0000A9020000}"/>
    <cellStyle name="20% - Accent5 8 2" xfId="951" xr:uid="{00000000-0005-0000-0000-0000AA020000}"/>
    <cellStyle name="20% - Accent5 8 2 2" xfId="1579" xr:uid="{00000000-0005-0000-0000-0000AB020000}"/>
    <cellStyle name="20% - Accent5 8 2 2 2" xfId="3761" xr:uid="{792A449B-FE04-40B0-B0A3-1BA2561184CB}"/>
    <cellStyle name="20% - Accent5 8 2 3" xfId="2207" xr:uid="{00000000-0005-0000-0000-0000AC020000}"/>
    <cellStyle name="20% - Accent5 8 2 3 2" xfId="4389" xr:uid="{E2FEB1AB-C674-4003-B508-29D2E5C78986}"/>
    <cellStyle name="20% - Accent5 8 2 4" xfId="3133" xr:uid="{C806CE0B-191D-4FA7-A06B-E39C0155B355}"/>
    <cellStyle name="20% - Accent5 8 3" xfId="1265" xr:uid="{00000000-0005-0000-0000-0000AD020000}"/>
    <cellStyle name="20% - Accent5 8 3 2" xfId="3447" xr:uid="{96E4C8D3-E9EC-40D5-A02F-D1F57FC3B9C6}"/>
    <cellStyle name="20% - Accent5 8 4" xfId="1893" xr:uid="{00000000-0005-0000-0000-0000AE020000}"/>
    <cellStyle name="20% - Accent5 8 4 2" xfId="4075" xr:uid="{3CF90E29-DE70-49B9-91C0-38F7DCC42F97}"/>
    <cellStyle name="20% - Accent5 8 5" xfId="2819" xr:uid="{6213FD55-A7D5-4496-BAC5-F0DEA9A0E07E}"/>
    <cellStyle name="20% - Accent5 9" xfId="935" xr:uid="{00000000-0005-0000-0000-0000AF020000}"/>
    <cellStyle name="20% - Accent5 9 2" xfId="1563" xr:uid="{00000000-0005-0000-0000-0000B0020000}"/>
    <cellStyle name="20% - Accent5 9 2 2" xfId="3745" xr:uid="{8486063D-3990-43A7-89AB-E349DC9BE1BC}"/>
    <cellStyle name="20% - Accent5 9 3" xfId="2191" xr:uid="{00000000-0005-0000-0000-0000B1020000}"/>
    <cellStyle name="20% - Accent5 9 3 2" xfId="4373" xr:uid="{65930C47-413E-4E0D-AC71-A9E961AE7D7F}"/>
    <cellStyle name="20% - Accent5 9 4" xfId="3117" xr:uid="{28A9AFB9-E8F1-4F12-9D24-D5FF5B5D0611}"/>
    <cellStyle name="20% - Accent6" xfId="43" builtinId="50" customBuiltin="1"/>
    <cellStyle name="20% - Accent6 10" xfId="1251" xr:uid="{00000000-0005-0000-0000-0000B3020000}"/>
    <cellStyle name="20% - Accent6 10 2" xfId="3433" xr:uid="{30274783-BF29-4347-89DF-D6A690127D41}"/>
    <cellStyle name="20% - Accent6 11" xfId="1879" xr:uid="{00000000-0005-0000-0000-0000B4020000}"/>
    <cellStyle name="20% - Accent6 11 2" xfId="4061" xr:uid="{49907684-4741-4046-B9CA-E488947985EC}"/>
    <cellStyle name="20% - Accent6 12" xfId="623" xr:uid="{00000000-0005-0000-0000-0000B5020000}"/>
    <cellStyle name="20% - Accent6 12 2" xfId="2805" xr:uid="{AE503CAF-C67E-4878-BB08-1BD0290B31AA}"/>
    <cellStyle name="20% - Accent6 13" xfId="2232" xr:uid="{CC91E48C-6B40-47EF-95C7-8EB13FDDD262}"/>
    <cellStyle name="20% - Accent6 2" xfId="67" xr:uid="{00000000-0005-0000-0000-0000B6020000}"/>
    <cellStyle name="20% - Accent6 2 2" xfId="119" xr:uid="{00000000-0005-0000-0000-0000B7020000}"/>
    <cellStyle name="20% - Accent6 2 2 2" xfId="263" xr:uid="{00000000-0005-0000-0000-0000B8020000}"/>
    <cellStyle name="20% - Accent6 2 2 2 2" xfId="864" xr:uid="{00000000-0005-0000-0000-0000B9020000}"/>
    <cellStyle name="20% - Accent6 2 2 2 2 2" xfId="1492" xr:uid="{00000000-0005-0000-0000-0000BA020000}"/>
    <cellStyle name="20% - Accent6 2 2 2 2 2 2" xfId="3674" xr:uid="{4832C822-6E7E-40E3-B165-24A8AE932424}"/>
    <cellStyle name="20% - Accent6 2 2 2 2 3" xfId="2120" xr:uid="{00000000-0005-0000-0000-0000BB020000}"/>
    <cellStyle name="20% - Accent6 2 2 2 2 3 2" xfId="4302" xr:uid="{9213EA2F-E853-47DA-B131-681210618A9A}"/>
    <cellStyle name="20% - Accent6 2 2 2 2 4" xfId="3046" xr:uid="{5A04E33A-31E0-4408-80C9-27518921F989}"/>
    <cellStyle name="20% - Accent6 2 2 2 3" xfId="1178" xr:uid="{00000000-0005-0000-0000-0000BC020000}"/>
    <cellStyle name="20% - Accent6 2 2 2 3 2" xfId="3360" xr:uid="{A132FC8C-E5AF-4BC0-98F7-77C2F6B64AB0}"/>
    <cellStyle name="20% - Accent6 2 2 2 4" xfId="1806" xr:uid="{00000000-0005-0000-0000-0000BD020000}"/>
    <cellStyle name="20% - Accent6 2 2 2 4 2" xfId="3988" xr:uid="{D7D54B63-6923-4446-9FF9-0A12AB08F981}"/>
    <cellStyle name="20% - Accent6 2 2 2 5" xfId="550" xr:uid="{00000000-0005-0000-0000-0000BE020000}"/>
    <cellStyle name="20% - Accent6 2 2 2 5 2" xfId="2732" xr:uid="{3B1DF5CD-11E5-4BBF-9EF6-8855D42F5074}"/>
    <cellStyle name="20% - Accent6 2 2 2 6" xfId="2445" xr:uid="{4DF274C4-8D8D-4A4E-9BAA-C4358D7087D7}"/>
    <cellStyle name="20% - Accent6 2 2 3" xfId="721" xr:uid="{00000000-0005-0000-0000-0000BF020000}"/>
    <cellStyle name="20% - Accent6 2 2 3 2" xfId="1349" xr:uid="{00000000-0005-0000-0000-0000C0020000}"/>
    <cellStyle name="20% - Accent6 2 2 3 2 2" xfId="3531" xr:uid="{D2F79B86-D70B-47F3-8B79-3241B523EC6A}"/>
    <cellStyle name="20% - Accent6 2 2 3 3" xfId="1977" xr:uid="{00000000-0005-0000-0000-0000C1020000}"/>
    <cellStyle name="20% - Accent6 2 2 3 3 2" xfId="4159" xr:uid="{971C5D74-CAA9-4591-9FDB-A95F51661554}"/>
    <cellStyle name="20% - Accent6 2 2 3 4" xfId="2903" xr:uid="{077FB511-BC3A-4DD1-A822-B26B87584EA6}"/>
    <cellStyle name="20% - Accent6 2 2 4" xfId="1035" xr:uid="{00000000-0005-0000-0000-0000C2020000}"/>
    <cellStyle name="20% - Accent6 2 2 4 2" xfId="3217" xr:uid="{501F4AD7-5CE2-4349-A16C-52B1076C7266}"/>
    <cellStyle name="20% - Accent6 2 2 5" xfId="1663" xr:uid="{00000000-0005-0000-0000-0000C3020000}"/>
    <cellStyle name="20% - Accent6 2 2 5 2" xfId="3845" xr:uid="{BB95D5BB-B1E6-431F-9524-5B42D9DBE542}"/>
    <cellStyle name="20% - Accent6 2 2 6" xfId="407" xr:uid="{00000000-0005-0000-0000-0000C4020000}"/>
    <cellStyle name="20% - Accent6 2 2 6 2" xfId="2589" xr:uid="{9747D27D-46D9-43E8-A627-B8FB1953A23B}"/>
    <cellStyle name="20% - Accent6 2 2 7" xfId="2302" xr:uid="{4FAF798E-DCDB-407D-89B6-57AC08108C14}"/>
    <cellStyle name="20% - Accent6 2 3" xfId="123" xr:uid="{00000000-0005-0000-0000-0000C5020000}"/>
    <cellStyle name="20% - Accent6 2 3 2" xfId="267" xr:uid="{00000000-0005-0000-0000-0000C6020000}"/>
    <cellStyle name="20% - Accent6 2 3 2 2" xfId="868" xr:uid="{00000000-0005-0000-0000-0000C7020000}"/>
    <cellStyle name="20% - Accent6 2 3 2 2 2" xfId="1496" xr:uid="{00000000-0005-0000-0000-0000C8020000}"/>
    <cellStyle name="20% - Accent6 2 3 2 2 2 2" xfId="3678" xr:uid="{70543B8F-6003-4C88-8B04-AE5F4907CB17}"/>
    <cellStyle name="20% - Accent6 2 3 2 2 3" xfId="2124" xr:uid="{00000000-0005-0000-0000-0000C9020000}"/>
    <cellStyle name="20% - Accent6 2 3 2 2 3 2" xfId="4306" xr:uid="{2950026B-CACE-4167-A2A7-E3C1E7734D8B}"/>
    <cellStyle name="20% - Accent6 2 3 2 2 4" xfId="3050" xr:uid="{502B583E-CFCB-4F09-8680-2144A4FAA5D6}"/>
    <cellStyle name="20% - Accent6 2 3 2 3" xfId="1182" xr:uid="{00000000-0005-0000-0000-0000CA020000}"/>
    <cellStyle name="20% - Accent6 2 3 2 3 2" xfId="3364" xr:uid="{E94DFFED-8B65-427C-9756-A39E1D202264}"/>
    <cellStyle name="20% - Accent6 2 3 2 4" xfId="1810" xr:uid="{00000000-0005-0000-0000-0000CB020000}"/>
    <cellStyle name="20% - Accent6 2 3 2 4 2" xfId="3992" xr:uid="{00AA7447-E14D-4D79-91DE-B2CF78E044B2}"/>
    <cellStyle name="20% - Accent6 2 3 2 5" xfId="554" xr:uid="{00000000-0005-0000-0000-0000CC020000}"/>
    <cellStyle name="20% - Accent6 2 3 2 5 2" xfId="2736" xr:uid="{38D68FF0-5F3C-4ED0-BA24-C4D53A41315E}"/>
    <cellStyle name="20% - Accent6 2 3 2 6" xfId="2449" xr:uid="{45B82220-A067-4F8C-901B-D160FA3047A4}"/>
    <cellStyle name="20% - Accent6 2 3 3" xfId="725" xr:uid="{00000000-0005-0000-0000-0000CD020000}"/>
    <cellStyle name="20% - Accent6 2 3 3 2" xfId="1353" xr:uid="{00000000-0005-0000-0000-0000CE020000}"/>
    <cellStyle name="20% - Accent6 2 3 3 2 2" xfId="3535" xr:uid="{1697347E-98AC-4520-9BCD-C40DC92B5AD1}"/>
    <cellStyle name="20% - Accent6 2 3 3 3" xfId="1981" xr:uid="{00000000-0005-0000-0000-0000CF020000}"/>
    <cellStyle name="20% - Accent6 2 3 3 3 2" xfId="4163" xr:uid="{E8089C2E-E239-4567-9442-CA92D26A4817}"/>
    <cellStyle name="20% - Accent6 2 3 3 4" xfId="2907" xr:uid="{BBD0B885-DA1A-470C-80B1-1C06AB683F62}"/>
    <cellStyle name="20% - Accent6 2 3 4" xfId="1039" xr:uid="{00000000-0005-0000-0000-0000D0020000}"/>
    <cellStyle name="20% - Accent6 2 3 4 2" xfId="3221" xr:uid="{7AB38E02-E8FC-4018-9731-4598493ECAC9}"/>
    <cellStyle name="20% - Accent6 2 3 5" xfId="1667" xr:uid="{00000000-0005-0000-0000-0000D1020000}"/>
    <cellStyle name="20% - Accent6 2 3 5 2" xfId="3849" xr:uid="{C9A1659E-7C4D-41B3-8CDA-788B051B1B96}"/>
    <cellStyle name="20% - Accent6 2 3 6" xfId="411" xr:uid="{00000000-0005-0000-0000-0000D2020000}"/>
    <cellStyle name="20% - Accent6 2 3 6 2" xfId="2593" xr:uid="{C1F33069-7C40-43BD-B6B9-3CFAAB9E0083}"/>
    <cellStyle name="20% - Accent6 2 3 7" xfId="2306" xr:uid="{90B0E7D6-A006-452E-8AC9-D09D1F0BC59A}"/>
    <cellStyle name="20% - Accent6 2 4" xfId="211" xr:uid="{00000000-0005-0000-0000-0000D3020000}"/>
    <cellStyle name="20% - Accent6 2 4 2" xfId="812" xr:uid="{00000000-0005-0000-0000-0000D4020000}"/>
    <cellStyle name="20% - Accent6 2 4 2 2" xfId="1440" xr:uid="{00000000-0005-0000-0000-0000D5020000}"/>
    <cellStyle name="20% - Accent6 2 4 2 2 2" xfId="3622" xr:uid="{14E2BD74-818D-40F0-890F-03FA43A11724}"/>
    <cellStyle name="20% - Accent6 2 4 2 3" xfId="2068" xr:uid="{00000000-0005-0000-0000-0000D6020000}"/>
    <cellStyle name="20% - Accent6 2 4 2 3 2" xfId="4250" xr:uid="{3A90603B-B939-4CFD-B5E3-F8077C8301A9}"/>
    <cellStyle name="20% - Accent6 2 4 2 4" xfId="2994" xr:uid="{B755C78C-EE4B-4A3A-8F94-BB5F2EECF485}"/>
    <cellStyle name="20% - Accent6 2 4 3" xfId="1126" xr:uid="{00000000-0005-0000-0000-0000D7020000}"/>
    <cellStyle name="20% - Accent6 2 4 3 2" xfId="3308" xr:uid="{8B83B22D-4CF4-4463-95B2-8FEED9E66DBC}"/>
    <cellStyle name="20% - Accent6 2 4 4" xfId="1754" xr:uid="{00000000-0005-0000-0000-0000D8020000}"/>
    <cellStyle name="20% - Accent6 2 4 4 2" xfId="3936" xr:uid="{74657CA0-B871-4C8D-9CD0-039BB7B07D8F}"/>
    <cellStyle name="20% - Accent6 2 4 5" xfId="498" xr:uid="{00000000-0005-0000-0000-0000D9020000}"/>
    <cellStyle name="20% - Accent6 2 4 5 2" xfId="2680" xr:uid="{6FD705AE-F74F-4AC2-8E62-FF210906C4DF}"/>
    <cellStyle name="20% - Accent6 2 4 6" xfId="2393" xr:uid="{A8DCED52-EC69-4A02-ADF4-95D1C3844376}"/>
    <cellStyle name="20% - Accent6 2 5" xfId="672" xr:uid="{00000000-0005-0000-0000-0000DA020000}"/>
    <cellStyle name="20% - Accent6 2 5 2" xfId="1300" xr:uid="{00000000-0005-0000-0000-0000DB020000}"/>
    <cellStyle name="20% - Accent6 2 5 2 2" xfId="3482" xr:uid="{87B98EAB-C06C-4EAB-9230-7BD104B28D61}"/>
    <cellStyle name="20% - Accent6 2 5 3" xfId="1928" xr:uid="{00000000-0005-0000-0000-0000DC020000}"/>
    <cellStyle name="20% - Accent6 2 5 3 2" xfId="4110" xr:uid="{6889D55B-4714-4EDE-8ECB-8C6F450F44AD}"/>
    <cellStyle name="20% - Accent6 2 5 4" xfId="2854" xr:uid="{371DF2AC-6329-4465-84B4-188C2F8AF741}"/>
    <cellStyle name="20% - Accent6 2 6" xfId="986" xr:uid="{00000000-0005-0000-0000-0000DD020000}"/>
    <cellStyle name="20% - Accent6 2 6 2" xfId="3168" xr:uid="{8F165330-F986-4CF3-BCFF-CFD910E44847}"/>
    <cellStyle name="20% - Accent6 2 7" xfId="1614" xr:uid="{00000000-0005-0000-0000-0000DE020000}"/>
    <cellStyle name="20% - Accent6 2 7 2" xfId="3796" xr:uid="{F5450D12-7688-42FA-A9E0-7AA6164E17FB}"/>
    <cellStyle name="20% - Accent6 2 8" xfId="358" xr:uid="{00000000-0005-0000-0000-0000DF020000}"/>
    <cellStyle name="20% - Accent6 2 8 2" xfId="2540" xr:uid="{FD797948-3E0A-4CD6-A5D4-06EA9988EAFA}"/>
    <cellStyle name="20% - Accent6 2 9" xfId="2250" xr:uid="{590E57B6-E7DD-40B6-A029-1B99B94086D3}"/>
    <cellStyle name="20% - Accent6 3" xfId="85" xr:uid="{00000000-0005-0000-0000-0000E0020000}"/>
    <cellStyle name="20% - Accent6 3 2" xfId="138" xr:uid="{00000000-0005-0000-0000-0000E1020000}"/>
    <cellStyle name="20% - Accent6 3 2 2" xfId="282" xr:uid="{00000000-0005-0000-0000-0000E2020000}"/>
    <cellStyle name="20% - Accent6 3 2 2 2" xfId="883" xr:uid="{00000000-0005-0000-0000-0000E3020000}"/>
    <cellStyle name="20% - Accent6 3 2 2 2 2" xfId="1511" xr:uid="{00000000-0005-0000-0000-0000E4020000}"/>
    <cellStyle name="20% - Accent6 3 2 2 2 2 2" xfId="3693" xr:uid="{018CF7B4-6CF1-4656-B77D-E441B9D5825C}"/>
    <cellStyle name="20% - Accent6 3 2 2 2 3" xfId="2139" xr:uid="{00000000-0005-0000-0000-0000E5020000}"/>
    <cellStyle name="20% - Accent6 3 2 2 2 3 2" xfId="4321" xr:uid="{4AAD620E-6239-4F07-B9CD-D223E7F89EE8}"/>
    <cellStyle name="20% - Accent6 3 2 2 2 4" xfId="3065" xr:uid="{AC085BEF-D2D3-4E39-A15B-F70C683DC027}"/>
    <cellStyle name="20% - Accent6 3 2 2 3" xfId="1197" xr:uid="{00000000-0005-0000-0000-0000E6020000}"/>
    <cellStyle name="20% - Accent6 3 2 2 3 2" xfId="3379" xr:uid="{9C7EF9EF-A839-4855-B4A3-D4A925CFD713}"/>
    <cellStyle name="20% - Accent6 3 2 2 4" xfId="1825" xr:uid="{00000000-0005-0000-0000-0000E7020000}"/>
    <cellStyle name="20% - Accent6 3 2 2 4 2" xfId="4007" xr:uid="{8A3CCBC2-A694-4132-A4EC-8EABD9226964}"/>
    <cellStyle name="20% - Accent6 3 2 2 5" xfId="569" xr:uid="{00000000-0005-0000-0000-0000E8020000}"/>
    <cellStyle name="20% - Accent6 3 2 2 5 2" xfId="2751" xr:uid="{D7F6D60E-D9DF-47DC-8F4A-FD8ABDC38058}"/>
    <cellStyle name="20% - Accent6 3 2 2 6" xfId="2464" xr:uid="{654AF2AB-A98E-4034-AE6A-176267FDB0B3}"/>
    <cellStyle name="20% - Accent6 3 2 3" xfId="740" xr:uid="{00000000-0005-0000-0000-0000E9020000}"/>
    <cellStyle name="20% - Accent6 3 2 3 2" xfId="1368" xr:uid="{00000000-0005-0000-0000-0000EA020000}"/>
    <cellStyle name="20% - Accent6 3 2 3 2 2" xfId="3550" xr:uid="{86D371DE-FC61-44A5-8FDC-711EAF22483E}"/>
    <cellStyle name="20% - Accent6 3 2 3 3" xfId="1996" xr:uid="{00000000-0005-0000-0000-0000EB020000}"/>
    <cellStyle name="20% - Accent6 3 2 3 3 2" xfId="4178" xr:uid="{8C621CDC-6E7B-4644-95D3-25D74636798C}"/>
    <cellStyle name="20% - Accent6 3 2 3 4" xfId="2922" xr:uid="{4E2F156A-F1D5-4D21-B5B6-AEBDF850B681}"/>
    <cellStyle name="20% - Accent6 3 2 4" xfId="1054" xr:uid="{00000000-0005-0000-0000-0000EC020000}"/>
    <cellStyle name="20% - Accent6 3 2 4 2" xfId="3236" xr:uid="{A25D63B8-79DC-4AAB-B06E-CA4F3DE2FF04}"/>
    <cellStyle name="20% - Accent6 3 2 5" xfId="1682" xr:uid="{00000000-0005-0000-0000-0000ED020000}"/>
    <cellStyle name="20% - Accent6 3 2 5 2" xfId="3864" xr:uid="{587E2F49-22A2-4E9D-99F3-353FCCDDD7F1}"/>
    <cellStyle name="20% - Accent6 3 2 6" xfId="426" xr:uid="{00000000-0005-0000-0000-0000EE020000}"/>
    <cellStyle name="20% - Accent6 3 2 6 2" xfId="2608" xr:uid="{24E36FBC-CA08-4747-AA9A-1D902953A1E9}"/>
    <cellStyle name="20% - Accent6 3 2 7" xfId="2321" xr:uid="{F28D8A5A-8FC5-4C79-BD84-4606369E353B}"/>
    <cellStyle name="20% - Accent6 3 3" xfId="142" xr:uid="{00000000-0005-0000-0000-0000EF020000}"/>
    <cellStyle name="20% - Accent6 3 3 2" xfId="286" xr:uid="{00000000-0005-0000-0000-0000F0020000}"/>
    <cellStyle name="20% - Accent6 3 3 2 2" xfId="887" xr:uid="{00000000-0005-0000-0000-0000F1020000}"/>
    <cellStyle name="20% - Accent6 3 3 2 2 2" xfId="1515" xr:uid="{00000000-0005-0000-0000-0000F2020000}"/>
    <cellStyle name="20% - Accent6 3 3 2 2 2 2" xfId="3697" xr:uid="{EF4736CF-F3AA-4994-9A96-8BBF8C7FF7CE}"/>
    <cellStyle name="20% - Accent6 3 3 2 2 3" xfId="2143" xr:uid="{00000000-0005-0000-0000-0000F3020000}"/>
    <cellStyle name="20% - Accent6 3 3 2 2 3 2" xfId="4325" xr:uid="{A8EDAD4E-FE6A-46B2-B815-6C6217299A97}"/>
    <cellStyle name="20% - Accent6 3 3 2 2 4" xfId="3069" xr:uid="{5DF8DB07-628D-400B-AFF6-577177E309DE}"/>
    <cellStyle name="20% - Accent6 3 3 2 3" xfId="1201" xr:uid="{00000000-0005-0000-0000-0000F4020000}"/>
    <cellStyle name="20% - Accent6 3 3 2 3 2" xfId="3383" xr:uid="{4B458A06-1B2D-4D66-8359-4980F9236BB2}"/>
    <cellStyle name="20% - Accent6 3 3 2 4" xfId="1829" xr:uid="{00000000-0005-0000-0000-0000F5020000}"/>
    <cellStyle name="20% - Accent6 3 3 2 4 2" xfId="4011" xr:uid="{0EF2681A-FA7E-4059-A766-F4D192A28758}"/>
    <cellStyle name="20% - Accent6 3 3 2 5" xfId="573" xr:uid="{00000000-0005-0000-0000-0000F6020000}"/>
    <cellStyle name="20% - Accent6 3 3 2 5 2" xfId="2755" xr:uid="{392894B7-F7E2-428B-8BB8-7EEBBFEB66E0}"/>
    <cellStyle name="20% - Accent6 3 3 2 6" xfId="2468" xr:uid="{2F84AF58-BE02-46AA-BC48-F9416DB7FBF6}"/>
    <cellStyle name="20% - Accent6 3 3 3" xfId="744" xr:uid="{00000000-0005-0000-0000-0000F7020000}"/>
    <cellStyle name="20% - Accent6 3 3 3 2" xfId="1372" xr:uid="{00000000-0005-0000-0000-0000F8020000}"/>
    <cellStyle name="20% - Accent6 3 3 3 2 2" xfId="3554" xr:uid="{9C7C5BFE-73BA-45E7-AAAB-91071B753C62}"/>
    <cellStyle name="20% - Accent6 3 3 3 3" xfId="2000" xr:uid="{00000000-0005-0000-0000-0000F9020000}"/>
    <cellStyle name="20% - Accent6 3 3 3 3 2" xfId="4182" xr:uid="{BB5E1D6A-95A2-422C-B15E-521FBDEF94B5}"/>
    <cellStyle name="20% - Accent6 3 3 3 4" xfId="2926" xr:uid="{43A72D18-3D6D-4680-843E-DA89E02579C0}"/>
    <cellStyle name="20% - Accent6 3 3 4" xfId="1058" xr:uid="{00000000-0005-0000-0000-0000FA020000}"/>
    <cellStyle name="20% - Accent6 3 3 4 2" xfId="3240" xr:uid="{AC0BE761-A04F-42C9-A696-6EE9AE4B9006}"/>
    <cellStyle name="20% - Accent6 3 3 5" xfId="1686" xr:uid="{00000000-0005-0000-0000-0000FB020000}"/>
    <cellStyle name="20% - Accent6 3 3 5 2" xfId="3868" xr:uid="{A0186E3B-C0B0-4CB0-97A5-D6F9BB2EC973}"/>
    <cellStyle name="20% - Accent6 3 3 6" xfId="430" xr:uid="{00000000-0005-0000-0000-0000FC020000}"/>
    <cellStyle name="20% - Accent6 3 3 6 2" xfId="2612" xr:uid="{1E618879-F23D-4CB1-960B-5839B68088D0}"/>
    <cellStyle name="20% - Accent6 3 3 7" xfId="2325" xr:uid="{FCA6A2A5-6C26-4EC6-BD0D-3071442FB528}"/>
    <cellStyle name="20% - Accent6 3 4" xfId="229" xr:uid="{00000000-0005-0000-0000-0000FD020000}"/>
    <cellStyle name="20% - Accent6 3 4 2" xfId="830" xr:uid="{00000000-0005-0000-0000-0000FE020000}"/>
    <cellStyle name="20% - Accent6 3 4 2 2" xfId="1458" xr:uid="{00000000-0005-0000-0000-0000FF020000}"/>
    <cellStyle name="20% - Accent6 3 4 2 2 2" xfId="3640" xr:uid="{D0CFD2BF-14D0-4B71-970C-FF91D5C72597}"/>
    <cellStyle name="20% - Accent6 3 4 2 3" xfId="2086" xr:uid="{00000000-0005-0000-0000-000000030000}"/>
    <cellStyle name="20% - Accent6 3 4 2 3 2" xfId="4268" xr:uid="{10F5A70F-6EFE-4523-B40E-0739DA15E797}"/>
    <cellStyle name="20% - Accent6 3 4 2 4" xfId="3012" xr:uid="{8D63F9EB-DEC8-4048-9942-DBBFE21FE5A6}"/>
    <cellStyle name="20% - Accent6 3 4 3" xfId="1144" xr:uid="{00000000-0005-0000-0000-000001030000}"/>
    <cellStyle name="20% - Accent6 3 4 3 2" xfId="3326" xr:uid="{F24FFCE7-C152-4C0E-B451-A32126553DEE}"/>
    <cellStyle name="20% - Accent6 3 4 4" xfId="1772" xr:uid="{00000000-0005-0000-0000-000002030000}"/>
    <cellStyle name="20% - Accent6 3 4 4 2" xfId="3954" xr:uid="{D7AE6ED0-A8EE-4EF1-B893-5A6F5DBA0D84}"/>
    <cellStyle name="20% - Accent6 3 4 5" xfId="516" xr:uid="{00000000-0005-0000-0000-000003030000}"/>
    <cellStyle name="20% - Accent6 3 4 5 2" xfId="2698" xr:uid="{EA424096-78BB-45C2-BA55-BEA11D75941F}"/>
    <cellStyle name="20% - Accent6 3 4 6" xfId="2411" xr:uid="{7A8FD3BB-0C35-49DD-B8E2-3399095FAA13}"/>
    <cellStyle name="20% - Accent6 3 5" xfId="688" xr:uid="{00000000-0005-0000-0000-000004030000}"/>
    <cellStyle name="20% - Accent6 3 5 2" xfId="1316" xr:uid="{00000000-0005-0000-0000-000005030000}"/>
    <cellStyle name="20% - Accent6 3 5 2 2" xfId="3498" xr:uid="{436C98DB-B4CF-4278-97AE-538993517DC2}"/>
    <cellStyle name="20% - Accent6 3 5 3" xfId="1944" xr:uid="{00000000-0005-0000-0000-000006030000}"/>
    <cellStyle name="20% - Accent6 3 5 3 2" xfId="4126" xr:uid="{B5F23F0B-05C2-4140-A3D9-593B92E95FDA}"/>
    <cellStyle name="20% - Accent6 3 5 4" xfId="2870" xr:uid="{3BFF9555-01C5-4079-B250-F0409FBD9162}"/>
    <cellStyle name="20% - Accent6 3 6" xfId="1002" xr:uid="{00000000-0005-0000-0000-000007030000}"/>
    <cellStyle name="20% - Accent6 3 6 2" xfId="3184" xr:uid="{7D9F88F2-B11B-4A66-8E4E-17472F3C1468}"/>
    <cellStyle name="20% - Accent6 3 7" xfId="1630" xr:uid="{00000000-0005-0000-0000-000008030000}"/>
    <cellStyle name="20% - Accent6 3 7 2" xfId="3812" xr:uid="{DCFF884A-BA63-4D4A-BE0D-9CB746FFDF5A}"/>
    <cellStyle name="20% - Accent6 3 8" xfId="374" xr:uid="{00000000-0005-0000-0000-000009030000}"/>
    <cellStyle name="20% - Accent6 3 8 2" xfId="2556" xr:uid="{725334D6-0DD4-45BE-BACB-DC911CEE1A91}"/>
    <cellStyle name="20% - Accent6 3 9" xfId="2268" xr:uid="{0FC9598F-54CF-49DC-A49E-592732534DF6}"/>
    <cellStyle name="20% - Accent6 4" xfId="99" xr:uid="{00000000-0005-0000-0000-00000A030000}"/>
    <cellStyle name="20% - Accent6 4 2" xfId="243" xr:uid="{00000000-0005-0000-0000-00000B030000}"/>
    <cellStyle name="20% - Accent6 4 2 2" xfId="844" xr:uid="{00000000-0005-0000-0000-00000C030000}"/>
    <cellStyle name="20% - Accent6 4 2 2 2" xfId="1472" xr:uid="{00000000-0005-0000-0000-00000D030000}"/>
    <cellStyle name="20% - Accent6 4 2 2 2 2" xfId="3654" xr:uid="{1367BD0D-3A47-4181-B81B-8E1FE1BD0BED}"/>
    <cellStyle name="20% - Accent6 4 2 2 3" xfId="2100" xr:uid="{00000000-0005-0000-0000-00000E030000}"/>
    <cellStyle name="20% - Accent6 4 2 2 3 2" xfId="4282" xr:uid="{DC4208BA-4125-4CF7-95DD-FD5C2D5FFAC3}"/>
    <cellStyle name="20% - Accent6 4 2 2 4" xfId="3026" xr:uid="{77CD3836-B5AD-400F-9E1A-6D1E1A7E7268}"/>
    <cellStyle name="20% - Accent6 4 2 3" xfId="1158" xr:uid="{00000000-0005-0000-0000-00000F030000}"/>
    <cellStyle name="20% - Accent6 4 2 3 2" xfId="3340" xr:uid="{00B129E1-A093-4723-922A-A519BD618485}"/>
    <cellStyle name="20% - Accent6 4 2 4" xfId="1786" xr:uid="{00000000-0005-0000-0000-000010030000}"/>
    <cellStyle name="20% - Accent6 4 2 4 2" xfId="3968" xr:uid="{06643C23-011C-4B6B-8DB2-0AEFE7AA77ED}"/>
    <cellStyle name="20% - Accent6 4 2 5" xfId="530" xr:uid="{00000000-0005-0000-0000-000011030000}"/>
    <cellStyle name="20% - Accent6 4 2 5 2" xfId="2712" xr:uid="{C9AA2CEF-0895-4F15-8DE2-F2F3EB0D2192}"/>
    <cellStyle name="20% - Accent6 4 2 6" xfId="2425" xr:uid="{0A0FA47A-C6B6-4595-907B-B3F37B89412D}"/>
    <cellStyle name="20% - Accent6 4 3" xfId="701" xr:uid="{00000000-0005-0000-0000-000012030000}"/>
    <cellStyle name="20% - Accent6 4 3 2" xfId="1329" xr:uid="{00000000-0005-0000-0000-000013030000}"/>
    <cellStyle name="20% - Accent6 4 3 2 2" xfId="3511" xr:uid="{67DB7CFC-D14C-4D43-8218-8AD276AD972C}"/>
    <cellStyle name="20% - Accent6 4 3 3" xfId="1957" xr:uid="{00000000-0005-0000-0000-000014030000}"/>
    <cellStyle name="20% - Accent6 4 3 3 2" xfId="4139" xr:uid="{D16B6DBF-6B46-483F-BC29-E689FEE4A838}"/>
    <cellStyle name="20% - Accent6 4 3 4" xfId="2883" xr:uid="{4466C502-860D-4A8D-A89E-E09D06CB5BCC}"/>
    <cellStyle name="20% - Accent6 4 4" xfId="1015" xr:uid="{00000000-0005-0000-0000-000015030000}"/>
    <cellStyle name="20% - Accent6 4 4 2" xfId="3197" xr:uid="{BB782634-9597-47D9-90B8-502B3E8AD86D}"/>
    <cellStyle name="20% - Accent6 4 5" xfId="1643" xr:uid="{00000000-0005-0000-0000-000016030000}"/>
    <cellStyle name="20% - Accent6 4 5 2" xfId="3825" xr:uid="{BE0E11BA-60B8-408B-A3BE-B72481506330}"/>
    <cellStyle name="20% - Accent6 4 6" xfId="387" xr:uid="{00000000-0005-0000-0000-000017030000}"/>
    <cellStyle name="20% - Accent6 4 6 2" xfId="2569" xr:uid="{71BB12E1-366E-42D4-B345-A14DB04F03F2}"/>
    <cellStyle name="20% - Accent6 4 7" xfId="2282" xr:uid="{D7B6F4FC-4FBE-4F23-8155-C5609DFDE81C}"/>
    <cellStyle name="20% - Accent6 5" xfId="140" xr:uid="{00000000-0005-0000-0000-000018030000}"/>
    <cellStyle name="20% - Accent6 5 2" xfId="284" xr:uid="{00000000-0005-0000-0000-000019030000}"/>
    <cellStyle name="20% - Accent6 5 2 2" xfId="885" xr:uid="{00000000-0005-0000-0000-00001A030000}"/>
    <cellStyle name="20% - Accent6 5 2 2 2" xfId="1513" xr:uid="{00000000-0005-0000-0000-00001B030000}"/>
    <cellStyle name="20% - Accent6 5 2 2 2 2" xfId="3695" xr:uid="{641A27D9-0788-47CF-A2E9-6C3C3CBDD3E3}"/>
    <cellStyle name="20% - Accent6 5 2 2 3" xfId="2141" xr:uid="{00000000-0005-0000-0000-00001C030000}"/>
    <cellStyle name="20% - Accent6 5 2 2 3 2" xfId="4323" xr:uid="{01C493A3-246D-463D-B3B3-FE9E5E91DE21}"/>
    <cellStyle name="20% - Accent6 5 2 2 4" xfId="3067" xr:uid="{0C896E14-8B64-4EB8-881A-C5FC533DC03B}"/>
    <cellStyle name="20% - Accent6 5 2 3" xfId="1199" xr:uid="{00000000-0005-0000-0000-00001D030000}"/>
    <cellStyle name="20% - Accent6 5 2 3 2" xfId="3381" xr:uid="{EA00F5B0-124A-451F-B54C-BB10A974EB09}"/>
    <cellStyle name="20% - Accent6 5 2 4" xfId="1827" xr:uid="{00000000-0005-0000-0000-00001E030000}"/>
    <cellStyle name="20% - Accent6 5 2 4 2" xfId="4009" xr:uid="{B5E78F54-19E7-4AF1-BDBC-26C66D088FED}"/>
    <cellStyle name="20% - Accent6 5 2 5" xfId="571" xr:uid="{00000000-0005-0000-0000-00001F030000}"/>
    <cellStyle name="20% - Accent6 5 2 5 2" xfId="2753" xr:uid="{04A0875F-6068-416D-8485-50E049FF8A41}"/>
    <cellStyle name="20% - Accent6 5 2 6" xfId="2466" xr:uid="{C5893DEE-71FD-436C-8A32-8B4779E2C86B}"/>
    <cellStyle name="20% - Accent6 5 3" xfId="742" xr:uid="{00000000-0005-0000-0000-000020030000}"/>
    <cellStyle name="20% - Accent6 5 3 2" xfId="1370" xr:uid="{00000000-0005-0000-0000-000021030000}"/>
    <cellStyle name="20% - Accent6 5 3 2 2" xfId="3552" xr:uid="{400218B9-402E-494D-A8F8-6455B3AF6723}"/>
    <cellStyle name="20% - Accent6 5 3 3" xfId="1998" xr:uid="{00000000-0005-0000-0000-000022030000}"/>
    <cellStyle name="20% - Accent6 5 3 3 2" xfId="4180" xr:uid="{7EBD4956-7B21-4463-8B82-5B91C7A395D2}"/>
    <cellStyle name="20% - Accent6 5 3 4" xfId="2924" xr:uid="{BE8376D5-8650-458C-9F09-DE027759A7B7}"/>
    <cellStyle name="20% - Accent6 5 4" xfId="1056" xr:uid="{00000000-0005-0000-0000-000023030000}"/>
    <cellStyle name="20% - Accent6 5 4 2" xfId="3238" xr:uid="{311F7D04-F993-4BDF-90E6-55886DEDFA8A}"/>
    <cellStyle name="20% - Accent6 5 5" xfId="1684" xr:uid="{00000000-0005-0000-0000-000024030000}"/>
    <cellStyle name="20% - Accent6 5 5 2" xfId="3866" xr:uid="{2B7F2DEE-B3F4-4442-88D0-A2C67B648C41}"/>
    <cellStyle name="20% - Accent6 5 6" xfId="428" xr:uid="{00000000-0005-0000-0000-000025030000}"/>
    <cellStyle name="20% - Accent6 5 6 2" xfId="2610" xr:uid="{8CBA40AD-3BF3-41CE-83AD-8963CB37CE52}"/>
    <cellStyle name="20% - Accent6 5 7" xfId="2323" xr:uid="{5A5E988A-2E74-4215-8265-0FF77AA0464E}"/>
    <cellStyle name="20% - Accent6 6" xfId="193" xr:uid="{00000000-0005-0000-0000-000026030000}"/>
    <cellStyle name="20% - Accent6 6 2" xfId="794" xr:uid="{00000000-0005-0000-0000-000027030000}"/>
    <cellStyle name="20% - Accent6 6 2 2" xfId="1422" xr:uid="{00000000-0005-0000-0000-000028030000}"/>
    <cellStyle name="20% - Accent6 6 2 2 2" xfId="3604" xr:uid="{122B7503-307F-4041-8E60-A77C45F22BF3}"/>
    <cellStyle name="20% - Accent6 6 2 3" xfId="2050" xr:uid="{00000000-0005-0000-0000-000029030000}"/>
    <cellStyle name="20% - Accent6 6 2 3 2" xfId="4232" xr:uid="{D17AD3E6-A013-48DE-A9FF-DD2BC6C97540}"/>
    <cellStyle name="20% - Accent6 6 2 4" xfId="2976" xr:uid="{824DCF22-455D-47E7-809B-3D0E420D04C6}"/>
    <cellStyle name="20% - Accent6 6 3" xfId="1108" xr:uid="{00000000-0005-0000-0000-00002A030000}"/>
    <cellStyle name="20% - Accent6 6 3 2" xfId="3290" xr:uid="{8E62D1AE-5683-4899-8B11-F40F5208EB10}"/>
    <cellStyle name="20% - Accent6 6 4" xfId="1736" xr:uid="{00000000-0005-0000-0000-00002B030000}"/>
    <cellStyle name="20% - Accent6 6 4 2" xfId="3918" xr:uid="{670C487E-AD57-4649-A8D2-AF8090A4284B}"/>
    <cellStyle name="20% - Accent6 6 5" xfId="480" xr:uid="{00000000-0005-0000-0000-00002C030000}"/>
    <cellStyle name="20% - Accent6 6 5 2" xfId="2662" xr:uid="{EB43829A-3138-429E-82F8-69E9456C0454}"/>
    <cellStyle name="20% - Accent6 6 6" xfId="2375" xr:uid="{87C4D158-3274-4838-8E15-4715CF9416A2}"/>
    <cellStyle name="20% - Accent6 7" xfId="342" xr:uid="{00000000-0005-0000-0000-00002D030000}"/>
    <cellStyle name="20% - Accent6 7 2" xfId="656" xr:uid="{00000000-0005-0000-0000-00002E030000}"/>
    <cellStyle name="20% - Accent6 7 2 2" xfId="1284" xr:uid="{00000000-0005-0000-0000-00002F030000}"/>
    <cellStyle name="20% - Accent6 7 2 2 2" xfId="3466" xr:uid="{C639AEAD-011F-450A-9840-FFAF42AED52F}"/>
    <cellStyle name="20% - Accent6 7 2 3" xfId="1912" xr:uid="{00000000-0005-0000-0000-000030030000}"/>
    <cellStyle name="20% - Accent6 7 2 3 2" xfId="4094" xr:uid="{95DC1F6A-4D36-46B1-96B4-E3D648D746A3}"/>
    <cellStyle name="20% - Accent6 7 2 4" xfId="2838" xr:uid="{0D92F584-C9FA-48F2-B311-02C94D59C63E}"/>
    <cellStyle name="20% - Accent6 7 3" xfId="970" xr:uid="{00000000-0005-0000-0000-000031030000}"/>
    <cellStyle name="20% - Accent6 7 3 2" xfId="3152" xr:uid="{083FDFAE-5A55-4433-9118-90B42D545B32}"/>
    <cellStyle name="20% - Accent6 7 4" xfId="1598" xr:uid="{00000000-0005-0000-0000-000032030000}"/>
    <cellStyle name="20% - Accent6 7 4 2" xfId="3780" xr:uid="{EC3F4F61-08C3-48FC-AA25-CAB394E3771E}"/>
    <cellStyle name="20% - Accent6 7 5" xfId="2524" xr:uid="{8540B033-0267-468E-82F8-E748584BB74E}"/>
    <cellStyle name="20% - Accent6 8" xfId="639" xr:uid="{00000000-0005-0000-0000-000033030000}"/>
    <cellStyle name="20% - Accent6 8 2" xfId="953" xr:uid="{00000000-0005-0000-0000-000034030000}"/>
    <cellStyle name="20% - Accent6 8 2 2" xfId="1581" xr:uid="{00000000-0005-0000-0000-000035030000}"/>
    <cellStyle name="20% - Accent6 8 2 2 2" xfId="3763" xr:uid="{74AB9AD4-FD87-46E9-97FB-3F53F316ACE5}"/>
    <cellStyle name="20% - Accent6 8 2 3" xfId="2209" xr:uid="{00000000-0005-0000-0000-000036030000}"/>
    <cellStyle name="20% - Accent6 8 2 3 2" xfId="4391" xr:uid="{5437358A-40C2-4BAA-9272-2E64AEC6D096}"/>
    <cellStyle name="20% - Accent6 8 2 4" xfId="3135" xr:uid="{A894B271-356A-487E-9ABC-AD9EE515C05C}"/>
    <cellStyle name="20% - Accent6 8 3" xfId="1267" xr:uid="{00000000-0005-0000-0000-000037030000}"/>
    <cellStyle name="20% - Accent6 8 3 2" xfId="3449" xr:uid="{32AE136B-E669-41BE-A23F-96D61E76C9DF}"/>
    <cellStyle name="20% - Accent6 8 4" xfId="1895" xr:uid="{00000000-0005-0000-0000-000038030000}"/>
    <cellStyle name="20% - Accent6 8 4 2" xfId="4077" xr:uid="{F9675638-2F16-4A0D-AA39-3C04E327031C}"/>
    <cellStyle name="20% - Accent6 8 5" xfId="2821" xr:uid="{51CA058D-97F9-4A68-B960-B5BDBFA65A08}"/>
    <cellStyle name="20% - Accent6 9" xfId="937" xr:uid="{00000000-0005-0000-0000-000039030000}"/>
    <cellStyle name="20% - Accent6 9 2" xfId="1565" xr:uid="{00000000-0005-0000-0000-00003A030000}"/>
    <cellStyle name="20% - Accent6 9 2 2" xfId="3747" xr:uid="{F8F8D891-C815-4EFB-AE67-267190195BC2}"/>
    <cellStyle name="20% - Accent6 9 3" xfId="2193" xr:uid="{00000000-0005-0000-0000-00003B030000}"/>
    <cellStyle name="20% - Accent6 9 3 2" xfId="4375" xr:uid="{17B23346-01A2-46E1-B38D-BB7DF18A7F0A}"/>
    <cellStyle name="20% - Accent6 9 4" xfId="3119" xr:uid="{03E4C971-FC71-4C7F-8334-520B3EE30B07}"/>
    <cellStyle name="40% - Accent1" xfId="24" builtinId="31" customBuiltin="1"/>
    <cellStyle name="40% - Accent1 10" xfId="1242" xr:uid="{00000000-0005-0000-0000-00003D030000}"/>
    <cellStyle name="40% - Accent1 10 2" xfId="3424" xr:uid="{375FF485-E8F4-4C5C-A76B-DAECC6D71C08}"/>
    <cellStyle name="40% - Accent1 11" xfId="1870" xr:uid="{00000000-0005-0000-0000-00003E030000}"/>
    <cellStyle name="40% - Accent1 11 2" xfId="4052" xr:uid="{81DCAC82-D647-4281-B8E4-2225AEEF5452}"/>
    <cellStyle name="40% - Accent1 12" xfId="614" xr:uid="{00000000-0005-0000-0000-00003F030000}"/>
    <cellStyle name="40% - Accent1 12 2" xfId="2796" xr:uid="{BF15240A-C9B8-4A1A-AE75-2838B2866960}"/>
    <cellStyle name="40% - Accent1 13" xfId="2223" xr:uid="{E387A108-17E3-4DC1-8DF0-9D74BE5B374B}"/>
    <cellStyle name="40% - Accent1 2" xfId="58" xr:uid="{00000000-0005-0000-0000-000040030000}"/>
    <cellStyle name="40% - Accent1 2 2" xfId="130" xr:uid="{00000000-0005-0000-0000-000041030000}"/>
    <cellStyle name="40% - Accent1 2 2 2" xfId="274" xr:uid="{00000000-0005-0000-0000-000042030000}"/>
    <cellStyle name="40% - Accent1 2 2 2 2" xfId="875" xr:uid="{00000000-0005-0000-0000-000043030000}"/>
    <cellStyle name="40% - Accent1 2 2 2 2 2" xfId="1503" xr:uid="{00000000-0005-0000-0000-000044030000}"/>
    <cellStyle name="40% - Accent1 2 2 2 2 2 2" xfId="3685" xr:uid="{0491B1A2-3E75-4CAB-8D58-813F26E97DFC}"/>
    <cellStyle name="40% - Accent1 2 2 2 2 3" xfId="2131" xr:uid="{00000000-0005-0000-0000-000045030000}"/>
    <cellStyle name="40% - Accent1 2 2 2 2 3 2" xfId="4313" xr:uid="{9CC10F14-3EC6-4B37-8344-978FBAFBAE49}"/>
    <cellStyle name="40% - Accent1 2 2 2 2 4" xfId="3057" xr:uid="{1C154C4C-346A-4084-B287-6F20B182A91F}"/>
    <cellStyle name="40% - Accent1 2 2 2 3" xfId="1189" xr:uid="{00000000-0005-0000-0000-000046030000}"/>
    <cellStyle name="40% - Accent1 2 2 2 3 2" xfId="3371" xr:uid="{38CC52D4-225C-4A48-AD45-3E597FA512D5}"/>
    <cellStyle name="40% - Accent1 2 2 2 4" xfId="1817" xr:uid="{00000000-0005-0000-0000-000047030000}"/>
    <cellStyle name="40% - Accent1 2 2 2 4 2" xfId="3999" xr:uid="{82FB83D8-A7CE-4334-AC5E-E9D908BEAA69}"/>
    <cellStyle name="40% - Accent1 2 2 2 5" xfId="561" xr:uid="{00000000-0005-0000-0000-000048030000}"/>
    <cellStyle name="40% - Accent1 2 2 2 5 2" xfId="2743" xr:uid="{3971A738-DDA9-421D-BE9F-8C79F9C45C6A}"/>
    <cellStyle name="40% - Accent1 2 2 2 6" xfId="2456" xr:uid="{4946FA6F-19B3-4C06-BADF-66191CF1691E}"/>
    <cellStyle name="40% - Accent1 2 2 3" xfId="732" xr:uid="{00000000-0005-0000-0000-000049030000}"/>
    <cellStyle name="40% - Accent1 2 2 3 2" xfId="1360" xr:uid="{00000000-0005-0000-0000-00004A030000}"/>
    <cellStyle name="40% - Accent1 2 2 3 2 2" xfId="3542" xr:uid="{71C31B06-3E95-4F9B-AA0B-93C828A3A076}"/>
    <cellStyle name="40% - Accent1 2 2 3 3" xfId="1988" xr:uid="{00000000-0005-0000-0000-00004B030000}"/>
    <cellStyle name="40% - Accent1 2 2 3 3 2" xfId="4170" xr:uid="{EA03DC55-ADE1-48B4-BB7D-1B3C05FCB48B}"/>
    <cellStyle name="40% - Accent1 2 2 3 4" xfId="2914" xr:uid="{D018E361-18DE-4DEA-84CC-D076C9E07A1A}"/>
    <cellStyle name="40% - Accent1 2 2 4" xfId="1046" xr:uid="{00000000-0005-0000-0000-00004C030000}"/>
    <cellStyle name="40% - Accent1 2 2 4 2" xfId="3228" xr:uid="{AB4A688E-D694-4D73-9B20-2DBE0B7DB787}"/>
    <cellStyle name="40% - Accent1 2 2 5" xfId="1674" xr:uid="{00000000-0005-0000-0000-00004D030000}"/>
    <cellStyle name="40% - Accent1 2 2 5 2" xfId="3856" xr:uid="{A085AEB0-EC7F-4A81-8CF9-6E616C20E296}"/>
    <cellStyle name="40% - Accent1 2 2 6" xfId="418" xr:uid="{00000000-0005-0000-0000-00004E030000}"/>
    <cellStyle name="40% - Accent1 2 2 6 2" xfId="2600" xr:uid="{98CAB57E-6386-4B93-B44B-350EF13C8FFB}"/>
    <cellStyle name="40% - Accent1 2 2 7" xfId="2313" xr:uid="{B4180433-7904-4844-9803-EF9AA852D62C}"/>
    <cellStyle name="40% - Accent1 2 3" xfId="134" xr:uid="{00000000-0005-0000-0000-00004F030000}"/>
    <cellStyle name="40% - Accent1 2 3 2" xfId="278" xr:uid="{00000000-0005-0000-0000-000050030000}"/>
    <cellStyle name="40% - Accent1 2 3 2 2" xfId="879" xr:uid="{00000000-0005-0000-0000-000051030000}"/>
    <cellStyle name="40% - Accent1 2 3 2 2 2" xfId="1507" xr:uid="{00000000-0005-0000-0000-000052030000}"/>
    <cellStyle name="40% - Accent1 2 3 2 2 2 2" xfId="3689" xr:uid="{E3A869C6-9367-4916-95D0-E8C850CA390F}"/>
    <cellStyle name="40% - Accent1 2 3 2 2 3" xfId="2135" xr:uid="{00000000-0005-0000-0000-000053030000}"/>
    <cellStyle name="40% - Accent1 2 3 2 2 3 2" xfId="4317" xr:uid="{D15A1D84-346E-4BC9-BF80-5FF9A9EC92E2}"/>
    <cellStyle name="40% - Accent1 2 3 2 2 4" xfId="3061" xr:uid="{98756E0D-B961-4DFF-901E-B096B1DCAD57}"/>
    <cellStyle name="40% - Accent1 2 3 2 3" xfId="1193" xr:uid="{00000000-0005-0000-0000-000054030000}"/>
    <cellStyle name="40% - Accent1 2 3 2 3 2" xfId="3375" xr:uid="{9CFDE6FD-68CE-48E0-94E5-8851D7C26792}"/>
    <cellStyle name="40% - Accent1 2 3 2 4" xfId="1821" xr:uid="{00000000-0005-0000-0000-000055030000}"/>
    <cellStyle name="40% - Accent1 2 3 2 4 2" xfId="4003" xr:uid="{0B77AECC-EBDF-4BB8-8AD6-9D1B0066FF81}"/>
    <cellStyle name="40% - Accent1 2 3 2 5" xfId="565" xr:uid="{00000000-0005-0000-0000-000056030000}"/>
    <cellStyle name="40% - Accent1 2 3 2 5 2" xfId="2747" xr:uid="{DC2B50F6-8A10-43E9-AF5E-C0C44CC65541}"/>
    <cellStyle name="40% - Accent1 2 3 2 6" xfId="2460" xr:uid="{FFB7DAA2-08D9-4517-BC80-351D7DBC4B56}"/>
    <cellStyle name="40% - Accent1 2 3 3" xfId="736" xr:uid="{00000000-0005-0000-0000-000057030000}"/>
    <cellStyle name="40% - Accent1 2 3 3 2" xfId="1364" xr:uid="{00000000-0005-0000-0000-000058030000}"/>
    <cellStyle name="40% - Accent1 2 3 3 2 2" xfId="3546" xr:uid="{114559CB-0152-4432-BDF7-27152DEDFE20}"/>
    <cellStyle name="40% - Accent1 2 3 3 3" xfId="1992" xr:uid="{00000000-0005-0000-0000-000059030000}"/>
    <cellStyle name="40% - Accent1 2 3 3 3 2" xfId="4174" xr:uid="{912FB6E1-0CA9-4D25-B774-03B0F587DDE4}"/>
    <cellStyle name="40% - Accent1 2 3 3 4" xfId="2918" xr:uid="{C0FDE9B9-20E7-4422-B16C-07997BE9B18B}"/>
    <cellStyle name="40% - Accent1 2 3 4" xfId="1050" xr:uid="{00000000-0005-0000-0000-00005A030000}"/>
    <cellStyle name="40% - Accent1 2 3 4 2" xfId="3232" xr:uid="{C8D84ECD-0B84-4323-B357-B8A33BB589ED}"/>
    <cellStyle name="40% - Accent1 2 3 5" xfId="1678" xr:uid="{00000000-0005-0000-0000-00005B030000}"/>
    <cellStyle name="40% - Accent1 2 3 5 2" xfId="3860" xr:uid="{9E2092C3-2C4F-4E22-9840-3908D0062CEF}"/>
    <cellStyle name="40% - Accent1 2 3 6" xfId="422" xr:uid="{00000000-0005-0000-0000-00005C030000}"/>
    <cellStyle name="40% - Accent1 2 3 6 2" xfId="2604" xr:uid="{5992F31E-E60A-4D94-B7DC-710A10F90DE6}"/>
    <cellStyle name="40% - Accent1 2 3 7" xfId="2317" xr:uid="{A6BE1407-0AC2-49F1-A929-2FB18B6DC110}"/>
    <cellStyle name="40% - Accent1 2 4" xfId="202" xr:uid="{00000000-0005-0000-0000-00005D030000}"/>
    <cellStyle name="40% - Accent1 2 4 2" xfId="803" xr:uid="{00000000-0005-0000-0000-00005E030000}"/>
    <cellStyle name="40% - Accent1 2 4 2 2" xfId="1431" xr:uid="{00000000-0005-0000-0000-00005F030000}"/>
    <cellStyle name="40% - Accent1 2 4 2 2 2" xfId="3613" xr:uid="{34BFD016-5336-47C2-9EA9-E9F0F7FAC3F3}"/>
    <cellStyle name="40% - Accent1 2 4 2 3" xfId="2059" xr:uid="{00000000-0005-0000-0000-000060030000}"/>
    <cellStyle name="40% - Accent1 2 4 2 3 2" xfId="4241" xr:uid="{5F8B3582-B71F-4858-93B0-478FC7B08CCE}"/>
    <cellStyle name="40% - Accent1 2 4 2 4" xfId="2985" xr:uid="{0505A4A0-04E0-4C94-A757-3F6624AA5D8B}"/>
    <cellStyle name="40% - Accent1 2 4 3" xfId="1117" xr:uid="{00000000-0005-0000-0000-000061030000}"/>
    <cellStyle name="40% - Accent1 2 4 3 2" xfId="3299" xr:uid="{0169DD31-6D53-4245-A45E-CF0C610A4DDA}"/>
    <cellStyle name="40% - Accent1 2 4 4" xfId="1745" xr:uid="{00000000-0005-0000-0000-000062030000}"/>
    <cellStyle name="40% - Accent1 2 4 4 2" xfId="3927" xr:uid="{E1B04A86-9C86-4186-A6D4-1C5E79F1A710}"/>
    <cellStyle name="40% - Accent1 2 4 5" xfId="489" xr:uid="{00000000-0005-0000-0000-000063030000}"/>
    <cellStyle name="40% - Accent1 2 4 5 2" xfId="2671" xr:uid="{4B987095-3686-4DB4-9016-2B6A116C1E04}"/>
    <cellStyle name="40% - Accent1 2 4 6" xfId="2384" xr:uid="{F819FE9C-63F7-46CE-ADBB-5A20AE860B26}"/>
    <cellStyle name="40% - Accent1 2 5" xfId="663" xr:uid="{00000000-0005-0000-0000-000064030000}"/>
    <cellStyle name="40% - Accent1 2 5 2" xfId="1291" xr:uid="{00000000-0005-0000-0000-000065030000}"/>
    <cellStyle name="40% - Accent1 2 5 2 2" xfId="3473" xr:uid="{85EC62AE-A04C-46F0-A13E-DE9A526812F6}"/>
    <cellStyle name="40% - Accent1 2 5 3" xfId="1919" xr:uid="{00000000-0005-0000-0000-000066030000}"/>
    <cellStyle name="40% - Accent1 2 5 3 2" xfId="4101" xr:uid="{DBEEB7E6-3190-4609-9370-AB9756FAB5B4}"/>
    <cellStyle name="40% - Accent1 2 5 4" xfId="2845" xr:uid="{FFFA72CF-8543-4817-AF0A-0C267FC678C7}"/>
    <cellStyle name="40% - Accent1 2 6" xfId="977" xr:uid="{00000000-0005-0000-0000-000067030000}"/>
    <cellStyle name="40% - Accent1 2 6 2" xfId="3159" xr:uid="{9EC7BBD3-8652-4C62-921A-CA433C3FA45F}"/>
    <cellStyle name="40% - Accent1 2 7" xfId="1605" xr:uid="{00000000-0005-0000-0000-000068030000}"/>
    <cellStyle name="40% - Accent1 2 7 2" xfId="3787" xr:uid="{711E0D93-6E4E-4826-B41B-8BF669E9A565}"/>
    <cellStyle name="40% - Accent1 2 8" xfId="349" xr:uid="{00000000-0005-0000-0000-000069030000}"/>
    <cellStyle name="40% - Accent1 2 8 2" xfId="2531" xr:uid="{8F3ECF95-C4A8-443A-8B3C-98E76A029C24}"/>
    <cellStyle name="40% - Accent1 2 9" xfId="2241" xr:uid="{035AD13F-A824-4B6D-9D9A-BA497D937284}"/>
    <cellStyle name="40% - Accent1 3" xfId="76" xr:uid="{00000000-0005-0000-0000-00006A030000}"/>
    <cellStyle name="40% - Accent1 3 2" xfId="122" xr:uid="{00000000-0005-0000-0000-00006B030000}"/>
    <cellStyle name="40% - Accent1 3 2 2" xfId="266" xr:uid="{00000000-0005-0000-0000-00006C030000}"/>
    <cellStyle name="40% - Accent1 3 2 2 2" xfId="867" xr:uid="{00000000-0005-0000-0000-00006D030000}"/>
    <cellStyle name="40% - Accent1 3 2 2 2 2" xfId="1495" xr:uid="{00000000-0005-0000-0000-00006E030000}"/>
    <cellStyle name="40% - Accent1 3 2 2 2 2 2" xfId="3677" xr:uid="{6E049CCE-C9C5-44F6-AEF6-8A486ABE3026}"/>
    <cellStyle name="40% - Accent1 3 2 2 2 3" xfId="2123" xr:uid="{00000000-0005-0000-0000-00006F030000}"/>
    <cellStyle name="40% - Accent1 3 2 2 2 3 2" xfId="4305" xr:uid="{177FD3F0-5147-4433-BA10-70732B828524}"/>
    <cellStyle name="40% - Accent1 3 2 2 2 4" xfId="3049" xr:uid="{E68CB567-499D-4F3B-B871-B16D37D54E72}"/>
    <cellStyle name="40% - Accent1 3 2 2 3" xfId="1181" xr:uid="{00000000-0005-0000-0000-000070030000}"/>
    <cellStyle name="40% - Accent1 3 2 2 3 2" xfId="3363" xr:uid="{24BE66A2-B3CC-4576-8CF8-908A2D335499}"/>
    <cellStyle name="40% - Accent1 3 2 2 4" xfId="1809" xr:uid="{00000000-0005-0000-0000-000071030000}"/>
    <cellStyle name="40% - Accent1 3 2 2 4 2" xfId="3991" xr:uid="{D9B7D78A-4526-4F6A-B4BE-9CEB2C69D9AB}"/>
    <cellStyle name="40% - Accent1 3 2 2 5" xfId="553" xr:uid="{00000000-0005-0000-0000-000072030000}"/>
    <cellStyle name="40% - Accent1 3 2 2 5 2" xfId="2735" xr:uid="{25A8284D-3E32-4179-A7F5-DF405EEDE392}"/>
    <cellStyle name="40% - Accent1 3 2 2 6" xfId="2448" xr:uid="{C54BA0E6-F7CA-4746-9897-2AE9F60AF8F2}"/>
    <cellStyle name="40% - Accent1 3 2 3" xfId="724" xr:uid="{00000000-0005-0000-0000-000073030000}"/>
    <cellStyle name="40% - Accent1 3 2 3 2" xfId="1352" xr:uid="{00000000-0005-0000-0000-000074030000}"/>
    <cellStyle name="40% - Accent1 3 2 3 2 2" xfId="3534" xr:uid="{CBFF7DDC-2136-4265-B639-1BA40FD98602}"/>
    <cellStyle name="40% - Accent1 3 2 3 3" xfId="1980" xr:uid="{00000000-0005-0000-0000-000075030000}"/>
    <cellStyle name="40% - Accent1 3 2 3 3 2" xfId="4162" xr:uid="{421822BC-26CB-4A6C-90D5-89D0694D189F}"/>
    <cellStyle name="40% - Accent1 3 2 3 4" xfId="2906" xr:uid="{CBDE068A-6DD5-411A-BA86-6114550062E7}"/>
    <cellStyle name="40% - Accent1 3 2 4" xfId="1038" xr:uid="{00000000-0005-0000-0000-000076030000}"/>
    <cellStyle name="40% - Accent1 3 2 4 2" xfId="3220" xr:uid="{5EF76E47-2B68-44D9-B6B0-5F2CD13C63D1}"/>
    <cellStyle name="40% - Accent1 3 2 5" xfId="1666" xr:uid="{00000000-0005-0000-0000-000077030000}"/>
    <cellStyle name="40% - Accent1 3 2 5 2" xfId="3848" xr:uid="{0E0DC1BE-5DAC-48C5-B6FC-AA5B447538C0}"/>
    <cellStyle name="40% - Accent1 3 2 6" xfId="410" xr:uid="{00000000-0005-0000-0000-000078030000}"/>
    <cellStyle name="40% - Accent1 3 2 6 2" xfId="2592" xr:uid="{1D6BE476-D851-4563-967A-741B8A730769}"/>
    <cellStyle name="40% - Accent1 3 2 7" xfId="2305" xr:uid="{7A2E4395-4F40-470A-AD01-71B6053F08D8}"/>
    <cellStyle name="40% - Accent1 3 3" xfId="126" xr:uid="{00000000-0005-0000-0000-000079030000}"/>
    <cellStyle name="40% - Accent1 3 3 2" xfId="270" xr:uid="{00000000-0005-0000-0000-00007A030000}"/>
    <cellStyle name="40% - Accent1 3 3 2 2" xfId="871" xr:uid="{00000000-0005-0000-0000-00007B030000}"/>
    <cellStyle name="40% - Accent1 3 3 2 2 2" xfId="1499" xr:uid="{00000000-0005-0000-0000-00007C030000}"/>
    <cellStyle name="40% - Accent1 3 3 2 2 2 2" xfId="3681" xr:uid="{0D8B70DB-7C02-4370-9008-125FB8CDB0AF}"/>
    <cellStyle name="40% - Accent1 3 3 2 2 3" xfId="2127" xr:uid="{00000000-0005-0000-0000-00007D030000}"/>
    <cellStyle name="40% - Accent1 3 3 2 2 3 2" xfId="4309" xr:uid="{6C3DFA73-496A-437E-B8CD-310DBB762FB7}"/>
    <cellStyle name="40% - Accent1 3 3 2 2 4" xfId="3053" xr:uid="{E4A99005-929E-4C2A-9075-DCC1BD7A4748}"/>
    <cellStyle name="40% - Accent1 3 3 2 3" xfId="1185" xr:uid="{00000000-0005-0000-0000-00007E030000}"/>
    <cellStyle name="40% - Accent1 3 3 2 3 2" xfId="3367" xr:uid="{DB98ED63-9179-4ECB-8E86-97ED225077C7}"/>
    <cellStyle name="40% - Accent1 3 3 2 4" xfId="1813" xr:uid="{00000000-0005-0000-0000-00007F030000}"/>
    <cellStyle name="40% - Accent1 3 3 2 4 2" xfId="3995" xr:uid="{06C55CA7-D949-4383-9D79-4B9CE6AB2070}"/>
    <cellStyle name="40% - Accent1 3 3 2 5" xfId="557" xr:uid="{00000000-0005-0000-0000-000080030000}"/>
    <cellStyle name="40% - Accent1 3 3 2 5 2" xfId="2739" xr:uid="{3C13CC2E-E0C0-412A-A584-68D9D1C2BE22}"/>
    <cellStyle name="40% - Accent1 3 3 2 6" xfId="2452" xr:uid="{7DB3BAF4-5B63-4AC3-A8A1-C2AB7833318C}"/>
    <cellStyle name="40% - Accent1 3 3 3" xfId="728" xr:uid="{00000000-0005-0000-0000-000081030000}"/>
    <cellStyle name="40% - Accent1 3 3 3 2" xfId="1356" xr:uid="{00000000-0005-0000-0000-000082030000}"/>
    <cellStyle name="40% - Accent1 3 3 3 2 2" xfId="3538" xr:uid="{B9920E23-7EB5-4510-AD9C-1C92C26D5F98}"/>
    <cellStyle name="40% - Accent1 3 3 3 3" xfId="1984" xr:uid="{00000000-0005-0000-0000-000083030000}"/>
    <cellStyle name="40% - Accent1 3 3 3 3 2" xfId="4166" xr:uid="{A96B6F00-C31F-4710-B38B-019B8BAB3311}"/>
    <cellStyle name="40% - Accent1 3 3 3 4" xfId="2910" xr:uid="{825F32C7-D9CF-40FD-80A2-414B103ADA9F}"/>
    <cellStyle name="40% - Accent1 3 3 4" xfId="1042" xr:uid="{00000000-0005-0000-0000-000084030000}"/>
    <cellStyle name="40% - Accent1 3 3 4 2" xfId="3224" xr:uid="{DAC36A0C-7EEB-49D3-96B6-1B8BA793F8E2}"/>
    <cellStyle name="40% - Accent1 3 3 5" xfId="1670" xr:uid="{00000000-0005-0000-0000-000085030000}"/>
    <cellStyle name="40% - Accent1 3 3 5 2" xfId="3852" xr:uid="{633F97C3-39AA-4072-B44F-BD27436FFC9F}"/>
    <cellStyle name="40% - Accent1 3 3 6" xfId="414" xr:uid="{00000000-0005-0000-0000-000086030000}"/>
    <cellStyle name="40% - Accent1 3 3 6 2" xfId="2596" xr:uid="{E8CD7363-0E60-4B51-830F-6689D45C2A56}"/>
    <cellStyle name="40% - Accent1 3 3 7" xfId="2309" xr:uid="{C705884B-86AF-4CF4-AE0C-B118D5DABB58}"/>
    <cellStyle name="40% - Accent1 3 4" xfId="220" xr:uid="{00000000-0005-0000-0000-000087030000}"/>
    <cellStyle name="40% - Accent1 3 4 2" xfId="821" xr:uid="{00000000-0005-0000-0000-000088030000}"/>
    <cellStyle name="40% - Accent1 3 4 2 2" xfId="1449" xr:uid="{00000000-0005-0000-0000-000089030000}"/>
    <cellStyle name="40% - Accent1 3 4 2 2 2" xfId="3631" xr:uid="{09658921-8F1B-4E95-AFB7-EE4DE6DBE470}"/>
    <cellStyle name="40% - Accent1 3 4 2 3" xfId="2077" xr:uid="{00000000-0005-0000-0000-00008A030000}"/>
    <cellStyle name="40% - Accent1 3 4 2 3 2" xfId="4259" xr:uid="{93D84225-294A-46DE-9B82-101AF33013C4}"/>
    <cellStyle name="40% - Accent1 3 4 2 4" xfId="3003" xr:uid="{B8062ED3-01FC-4F55-8254-FAFEC783913C}"/>
    <cellStyle name="40% - Accent1 3 4 3" xfId="1135" xr:uid="{00000000-0005-0000-0000-00008B030000}"/>
    <cellStyle name="40% - Accent1 3 4 3 2" xfId="3317" xr:uid="{BF914AA3-5288-4AA1-B3D9-7C72F371345D}"/>
    <cellStyle name="40% - Accent1 3 4 4" xfId="1763" xr:uid="{00000000-0005-0000-0000-00008C030000}"/>
    <cellStyle name="40% - Accent1 3 4 4 2" xfId="3945" xr:uid="{A6AF7E0C-6383-4348-92DA-4E7ACB5900FE}"/>
    <cellStyle name="40% - Accent1 3 4 5" xfId="507" xr:uid="{00000000-0005-0000-0000-00008D030000}"/>
    <cellStyle name="40% - Accent1 3 4 5 2" xfId="2689" xr:uid="{686D264F-FBB8-421D-95EE-32FE7BCA3284}"/>
    <cellStyle name="40% - Accent1 3 4 6" xfId="2402" xr:uid="{16419930-0079-4DAF-924B-818C2CFBB057}"/>
    <cellStyle name="40% - Accent1 3 5" xfId="679" xr:uid="{00000000-0005-0000-0000-00008E030000}"/>
    <cellStyle name="40% - Accent1 3 5 2" xfId="1307" xr:uid="{00000000-0005-0000-0000-00008F030000}"/>
    <cellStyle name="40% - Accent1 3 5 2 2" xfId="3489" xr:uid="{1ADAA21C-BB31-443B-BA94-53C7180FA8B1}"/>
    <cellStyle name="40% - Accent1 3 5 3" xfId="1935" xr:uid="{00000000-0005-0000-0000-000090030000}"/>
    <cellStyle name="40% - Accent1 3 5 3 2" xfId="4117" xr:uid="{F8E31F94-B7EE-49C8-BEDD-30FD2B373EC0}"/>
    <cellStyle name="40% - Accent1 3 5 4" xfId="2861" xr:uid="{108C39FA-56AD-4772-B261-2FA20394653B}"/>
    <cellStyle name="40% - Accent1 3 6" xfId="993" xr:uid="{00000000-0005-0000-0000-000091030000}"/>
    <cellStyle name="40% - Accent1 3 6 2" xfId="3175" xr:uid="{F963F626-F842-48F7-A836-96675F3449EF}"/>
    <cellStyle name="40% - Accent1 3 7" xfId="1621" xr:uid="{00000000-0005-0000-0000-000092030000}"/>
    <cellStyle name="40% - Accent1 3 7 2" xfId="3803" xr:uid="{C8A05B89-ACDC-4F54-A428-DA4812E5A2C2}"/>
    <cellStyle name="40% - Accent1 3 8" xfId="365" xr:uid="{00000000-0005-0000-0000-000093030000}"/>
    <cellStyle name="40% - Accent1 3 8 2" xfId="2547" xr:uid="{F1F68D25-6701-4814-BF52-59A16506D635}"/>
    <cellStyle name="40% - Accent1 3 9" xfId="2259" xr:uid="{660BD23A-C56E-43D1-A4A6-4B4E5927ED58}"/>
    <cellStyle name="40% - Accent1 4" xfId="90" xr:uid="{00000000-0005-0000-0000-000094030000}"/>
    <cellStyle name="40% - Accent1 4 2" xfId="234" xr:uid="{00000000-0005-0000-0000-000095030000}"/>
    <cellStyle name="40% - Accent1 4 2 2" xfId="835" xr:uid="{00000000-0005-0000-0000-000096030000}"/>
    <cellStyle name="40% - Accent1 4 2 2 2" xfId="1463" xr:uid="{00000000-0005-0000-0000-000097030000}"/>
    <cellStyle name="40% - Accent1 4 2 2 2 2" xfId="3645" xr:uid="{554B1F88-B783-4E39-B404-901762D6F824}"/>
    <cellStyle name="40% - Accent1 4 2 2 3" xfId="2091" xr:uid="{00000000-0005-0000-0000-000098030000}"/>
    <cellStyle name="40% - Accent1 4 2 2 3 2" xfId="4273" xr:uid="{6794631B-89D1-4B58-A46D-AD523A350C83}"/>
    <cellStyle name="40% - Accent1 4 2 2 4" xfId="3017" xr:uid="{9D6B0868-EF60-456E-9B75-956DF6BCD0B1}"/>
    <cellStyle name="40% - Accent1 4 2 3" xfId="1149" xr:uid="{00000000-0005-0000-0000-000099030000}"/>
    <cellStyle name="40% - Accent1 4 2 3 2" xfId="3331" xr:uid="{2201120E-2AC7-4DA2-B909-FE7A909C04E9}"/>
    <cellStyle name="40% - Accent1 4 2 4" xfId="1777" xr:uid="{00000000-0005-0000-0000-00009A030000}"/>
    <cellStyle name="40% - Accent1 4 2 4 2" xfId="3959" xr:uid="{872F922B-7747-4D0D-AE80-EDDFA53F3995}"/>
    <cellStyle name="40% - Accent1 4 2 5" xfId="521" xr:uid="{00000000-0005-0000-0000-00009B030000}"/>
    <cellStyle name="40% - Accent1 4 2 5 2" xfId="2703" xr:uid="{C7C73570-11A0-44EF-A528-D074AF2156AB}"/>
    <cellStyle name="40% - Accent1 4 2 6" xfId="2416" xr:uid="{2890395D-8B9F-4B01-9CFA-F55202B90FB4}"/>
    <cellStyle name="40% - Accent1 4 3" xfId="692" xr:uid="{00000000-0005-0000-0000-00009C030000}"/>
    <cellStyle name="40% - Accent1 4 3 2" xfId="1320" xr:uid="{00000000-0005-0000-0000-00009D030000}"/>
    <cellStyle name="40% - Accent1 4 3 2 2" xfId="3502" xr:uid="{9D099FC5-BB87-43CC-B5D4-8553FC78D159}"/>
    <cellStyle name="40% - Accent1 4 3 3" xfId="1948" xr:uid="{00000000-0005-0000-0000-00009E030000}"/>
    <cellStyle name="40% - Accent1 4 3 3 2" xfId="4130" xr:uid="{1B084934-FA1C-4E99-9E8C-AB7BDD2611A7}"/>
    <cellStyle name="40% - Accent1 4 3 4" xfId="2874" xr:uid="{FDA491E0-1556-4751-94A3-4E9520DDDD61}"/>
    <cellStyle name="40% - Accent1 4 4" xfId="1006" xr:uid="{00000000-0005-0000-0000-00009F030000}"/>
    <cellStyle name="40% - Accent1 4 4 2" xfId="3188" xr:uid="{C97AC388-33C5-4D04-951B-FEC1C326FB6C}"/>
    <cellStyle name="40% - Accent1 4 5" xfId="1634" xr:uid="{00000000-0005-0000-0000-0000A0030000}"/>
    <cellStyle name="40% - Accent1 4 5 2" xfId="3816" xr:uid="{9D303C57-225F-41D8-9750-DB0040E6CFA7}"/>
    <cellStyle name="40% - Accent1 4 6" xfId="378" xr:uid="{00000000-0005-0000-0000-0000A1030000}"/>
    <cellStyle name="40% - Accent1 4 6 2" xfId="2560" xr:uid="{7AF39F0C-6387-43E9-9975-4C402F4187EF}"/>
    <cellStyle name="40% - Accent1 4 7" xfId="2273" xr:uid="{01C429DF-54FC-4AF3-A006-0F02259D5985}"/>
    <cellStyle name="40% - Accent1 5" xfId="121" xr:uid="{00000000-0005-0000-0000-0000A2030000}"/>
    <cellStyle name="40% - Accent1 5 2" xfId="265" xr:uid="{00000000-0005-0000-0000-0000A3030000}"/>
    <cellStyle name="40% - Accent1 5 2 2" xfId="866" xr:uid="{00000000-0005-0000-0000-0000A4030000}"/>
    <cellStyle name="40% - Accent1 5 2 2 2" xfId="1494" xr:uid="{00000000-0005-0000-0000-0000A5030000}"/>
    <cellStyle name="40% - Accent1 5 2 2 2 2" xfId="3676" xr:uid="{7CF3A646-DC5B-4E9A-8FDA-9CD6FEB6226A}"/>
    <cellStyle name="40% - Accent1 5 2 2 3" xfId="2122" xr:uid="{00000000-0005-0000-0000-0000A6030000}"/>
    <cellStyle name="40% - Accent1 5 2 2 3 2" xfId="4304" xr:uid="{6042B83E-696C-4286-A1A6-E078DE9BDCF0}"/>
    <cellStyle name="40% - Accent1 5 2 2 4" xfId="3048" xr:uid="{E177E997-E2FF-4842-BA64-8A3805A3A302}"/>
    <cellStyle name="40% - Accent1 5 2 3" xfId="1180" xr:uid="{00000000-0005-0000-0000-0000A7030000}"/>
    <cellStyle name="40% - Accent1 5 2 3 2" xfId="3362" xr:uid="{6E48C356-AAB8-44C3-8480-53EB9A0FC4D9}"/>
    <cellStyle name="40% - Accent1 5 2 4" xfId="1808" xr:uid="{00000000-0005-0000-0000-0000A8030000}"/>
    <cellStyle name="40% - Accent1 5 2 4 2" xfId="3990" xr:uid="{089D2FB7-5F3A-4128-9D77-5D82DBE72AD0}"/>
    <cellStyle name="40% - Accent1 5 2 5" xfId="552" xr:uid="{00000000-0005-0000-0000-0000A9030000}"/>
    <cellStyle name="40% - Accent1 5 2 5 2" xfId="2734" xr:uid="{9D1EB798-D500-4870-982D-2426B3A1EC1E}"/>
    <cellStyle name="40% - Accent1 5 2 6" xfId="2447" xr:uid="{27DA793B-68E3-46A9-97FC-5ABAD0070351}"/>
    <cellStyle name="40% - Accent1 5 3" xfId="723" xr:uid="{00000000-0005-0000-0000-0000AA030000}"/>
    <cellStyle name="40% - Accent1 5 3 2" xfId="1351" xr:uid="{00000000-0005-0000-0000-0000AB030000}"/>
    <cellStyle name="40% - Accent1 5 3 2 2" xfId="3533" xr:uid="{5A6A7687-A2C9-4C6C-8B9C-455BE598E1A9}"/>
    <cellStyle name="40% - Accent1 5 3 3" xfId="1979" xr:uid="{00000000-0005-0000-0000-0000AC030000}"/>
    <cellStyle name="40% - Accent1 5 3 3 2" xfId="4161" xr:uid="{CC5C8FE1-73E6-4E4E-9EB4-3DD12A3FB78B}"/>
    <cellStyle name="40% - Accent1 5 3 4" xfId="2905" xr:uid="{B39EF95A-9998-43B4-BB1C-82005B14BB87}"/>
    <cellStyle name="40% - Accent1 5 4" xfId="1037" xr:uid="{00000000-0005-0000-0000-0000AD030000}"/>
    <cellStyle name="40% - Accent1 5 4 2" xfId="3219" xr:uid="{52CCC850-85E6-4F5A-96EE-1000F9C48F75}"/>
    <cellStyle name="40% - Accent1 5 5" xfId="1665" xr:uid="{00000000-0005-0000-0000-0000AE030000}"/>
    <cellStyle name="40% - Accent1 5 5 2" xfId="3847" xr:uid="{193E6DCE-AD05-49BC-AD5E-05FED6FE2174}"/>
    <cellStyle name="40% - Accent1 5 6" xfId="409" xr:uid="{00000000-0005-0000-0000-0000AF030000}"/>
    <cellStyle name="40% - Accent1 5 6 2" xfId="2591" xr:uid="{63C0AC0A-9A2D-4CB3-B12D-5EBA56792FD0}"/>
    <cellStyle name="40% - Accent1 5 7" xfId="2304" xr:uid="{DB89D1FE-7705-42F1-A982-3E58712DB7C5}"/>
    <cellStyle name="40% - Accent1 6" xfId="184" xr:uid="{00000000-0005-0000-0000-0000B0030000}"/>
    <cellStyle name="40% - Accent1 6 2" xfId="785" xr:uid="{00000000-0005-0000-0000-0000B1030000}"/>
    <cellStyle name="40% - Accent1 6 2 2" xfId="1413" xr:uid="{00000000-0005-0000-0000-0000B2030000}"/>
    <cellStyle name="40% - Accent1 6 2 2 2" xfId="3595" xr:uid="{D06AE29B-2120-4659-981D-A428C3AE6862}"/>
    <cellStyle name="40% - Accent1 6 2 3" xfId="2041" xr:uid="{00000000-0005-0000-0000-0000B3030000}"/>
    <cellStyle name="40% - Accent1 6 2 3 2" xfId="4223" xr:uid="{33851E6E-47F7-4A0A-85BD-0B2EF5359A9B}"/>
    <cellStyle name="40% - Accent1 6 2 4" xfId="2967" xr:uid="{58FD3429-3CAF-4F64-B249-B1950C142D39}"/>
    <cellStyle name="40% - Accent1 6 3" xfId="1099" xr:uid="{00000000-0005-0000-0000-0000B4030000}"/>
    <cellStyle name="40% - Accent1 6 3 2" xfId="3281" xr:uid="{9E319FC9-92EE-439A-9118-D36F28507BD4}"/>
    <cellStyle name="40% - Accent1 6 4" xfId="1727" xr:uid="{00000000-0005-0000-0000-0000B5030000}"/>
    <cellStyle name="40% - Accent1 6 4 2" xfId="3909" xr:uid="{B0809605-2D76-48B5-BC51-ADFC1083F568}"/>
    <cellStyle name="40% - Accent1 6 5" xfId="471" xr:uid="{00000000-0005-0000-0000-0000B6030000}"/>
    <cellStyle name="40% - Accent1 6 5 2" xfId="2653" xr:uid="{1355DAFD-348A-405A-A92C-991971352463}"/>
    <cellStyle name="40% - Accent1 6 6" xfId="2366" xr:uid="{37703D3F-1BB1-4E0E-8CC9-ED37597E475E}"/>
    <cellStyle name="40% - Accent1 7" xfId="333" xr:uid="{00000000-0005-0000-0000-0000B7030000}"/>
    <cellStyle name="40% - Accent1 7 2" xfId="647" xr:uid="{00000000-0005-0000-0000-0000B8030000}"/>
    <cellStyle name="40% - Accent1 7 2 2" xfId="1275" xr:uid="{00000000-0005-0000-0000-0000B9030000}"/>
    <cellStyle name="40% - Accent1 7 2 2 2" xfId="3457" xr:uid="{E518ECEE-800A-4E2D-AF57-2B09C6F36D3D}"/>
    <cellStyle name="40% - Accent1 7 2 3" xfId="1903" xr:uid="{00000000-0005-0000-0000-0000BA030000}"/>
    <cellStyle name="40% - Accent1 7 2 3 2" xfId="4085" xr:uid="{08C3FCF6-C1BA-43E7-83C9-6B9FA867F7FD}"/>
    <cellStyle name="40% - Accent1 7 2 4" xfId="2829" xr:uid="{8211156E-D7A6-444D-8908-218A2C43F7DB}"/>
    <cellStyle name="40% - Accent1 7 3" xfId="961" xr:uid="{00000000-0005-0000-0000-0000BB030000}"/>
    <cellStyle name="40% - Accent1 7 3 2" xfId="3143" xr:uid="{7848E66A-F34C-4E28-A493-937DCA2448A2}"/>
    <cellStyle name="40% - Accent1 7 4" xfId="1589" xr:uid="{00000000-0005-0000-0000-0000BC030000}"/>
    <cellStyle name="40% - Accent1 7 4 2" xfId="3771" xr:uid="{28392F5D-772B-4485-99D3-D01E2A07AAAD}"/>
    <cellStyle name="40% - Accent1 7 5" xfId="2515" xr:uid="{DD12EE56-805D-4A1A-B045-3852722355FB}"/>
    <cellStyle name="40% - Accent1 8" xfId="630" xr:uid="{00000000-0005-0000-0000-0000BD030000}"/>
    <cellStyle name="40% - Accent1 8 2" xfId="944" xr:uid="{00000000-0005-0000-0000-0000BE030000}"/>
    <cellStyle name="40% - Accent1 8 2 2" xfId="1572" xr:uid="{00000000-0005-0000-0000-0000BF030000}"/>
    <cellStyle name="40% - Accent1 8 2 2 2" xfId="3754" xr:uid="{C8854FD4-B551-43A6-892B-3172FF9EDBBE}"/>
    <cellStyle name="40% - Accent1 8 2 3" xfId="2200" xr:uid="{00000000-0005-0000-0000-0000C0030000}"/>
    <cellStyle name="40% - Accent1 8 2 3 2" xfId="4382" xr:uid="{10F0C8C3-BB5A-4FD3-AFBB-6F0E3904D788}"/>
    <cellStyle name="40% - Accent1 8 2 4" xfId="3126" xr:uid="{B7CDFE76-07A1-4B47-B135-A54D4106242C}"/>
    <cellStyle name="40% - Accent1 8 3" xfId="1258" xr:uid="{00000000-0005-0000-0000-0000C1030000}"/>
    <cellStyle name="40% - Accent1 8 3 2" xfId="3440" xr:uid="{43077F31-2CC5-44B0-A9EC-EFEB195CE7C7}"/>
    <cellStyle name="40% - Accent1 8 4" xfId="1886" xr:uid="{00000000-0005-0000-0000-0000C2030000}"/>
    <cellStyle name="40% - Accent1 8 4 2" xfId="4068" xr:uid="{EA277968-CB5B-4774-B002-C61B09423186}"/>
    <cellStyle name="40% - Accent1 8 5" xfId="2812" xr:uid="{A3C55D91-2BC8-48DF-B903-70B60CAC6DFA}"/>
    <cellStyle name="40% - Accent1 9" xfId="928" xr:uid="{00000000-0005-0000-0000-0000C3030000}"/>
    <cellStyle name="40% - Accent1 9 2" xfId="1556" xr:uid="{00000000-0005-0000-0000-0000C4030000}"/>
    <cellStyle name="40% - Accent1 9 2 2" xfId="3738" xr:uid="{DF9833E4-8A55-4036-80A3-AB5617308228}"/>
    <cellStyle name="40% - Accent1 9 3" xfId="2184" xr:uid="{00000000-0005-0000-0000-0000C5030000}"/>
    <cellStyle name="40% - Accent1 9 3 2" xfId="4366" xr:uid="{74D3F48A-EE6A-4157-A2B6-54AE38BE13C3}"/>
    <cellStyle name="40% - Accent1 9 4" xfId="3110" xr:uid="{A10A680C-949B-4871-AE98-DE03FB064361}"/>
    <cellStyle name="40% - Accent2" xfId="28" builtinId="35" customBuiltin="1"/>
    <cellStyle name="40% - Accent2 10" xfId="1244" xr:uid="{00000000-0005-0000-0000-0000C7030000}"/>
    <cellStyle name="40% - Accent2 10 2" xfId="3426" xr:uid="{7E4AAF64-A272-4CC1-914D-31683AE81364}"/>
    <cellStyle name="40% - Accent2 11" xfId="1872" xr:uid="{00000000-0005-0000-0000-0000C8030000}"/>
    <cellStyle name="40% - Accent2 11 2" xfId="4054" xr:uid="{17936916-1BFC-4D60-AAB5-9226762DB332}"/>
    <cellStyle name="40% - Accent2 12" xfId="616" xr:uid="{00000000-0005-0000-0000-0000C9030000}"/>
    <cellStyle name="40% - Accent2 12 2" xfId="2798" xr:uid="{A3D78A9A-2F0E-4A1C-B224-131F1F972E50}"/>
    <cellStyle name="40% - Accent2 13" xfId="2225" xr:uid="{40520DAC-1AA8-4DB8-8160-629CD23D2A1C}"/>
    <cellStyle name="40% - Accent2 2" xfId="60" xr:uid="{00000000-0005-0000-0000-0000CA030000}"/>
    <cellStyle name="40% - Accent2 2 2" xfId="146" xr:uid="{00000000-0005-0000-0000-0000CB030000}"/>
    <cellStyle name="40% - Accent2 2 2 2" xfId="290" xr:uid="{00000000-0005-0000-0000-0000CC030000}"/>
    <cellStyle name="40% - Accent2 2 2 2 2" xfId="891" xr:uid="{00000000-0005-0000-0000-0000CD030000}"/>
    <cellStyle name="40% - Accent2 2 2 2 2 2" xfId="1519" xr:uid="{00000000-0005-0000-0000-0000CE030000}"/>
    <cellStyle name="40% - Accent2 2 2 2 2 2 2" xfId="3701" xr:uid="{9466390A-6442-43EA-BDCC-991FBA6AF255}"/>
    <cellStyle name="40% - Accent2 2 2 2 2 3" xfId="2147" xr:uid="{00000000-0005-0000-0000-0000CF030000}"/>
    <cellStyle name="40% - Accent2 2 2 2 2 3 2" xfId="4329" xr:uid="{F12922E6-F558-477E-80B7-B1D4FB693265}"/>
    <cellStyle name="40% - Accent2 2 2 2 2 4" xfId="3073" xr:uid="{2CD8D962-F7C2-4177-8AD7-E41E8E0ABD5D}"/>
    <cellStyle name="40% - Accent2 2 2 2 3" xfId="1205" xr:uid="{00000000-0005-0000-0000-0000D0030000}"/>
    <cellStyle name="40% - Accent2 2 2 2 3 2" xfId="3387" xr:uid="{6155A1E0-4E42-4223-9634-7FB1C3D88F18}"/>
    <cellStyle name="40% - Accent2 2 2 2 4" xfId="1833" xr:uid="{00000000-0005-0000-0000-0000D1030000}"/>
    <cellStyle name="40% - Accent2 2 2 2 4 2" xfId="4015" xr:uid="{36345328-64FD-4317-AC35-DAB9859B6754}"/>
    <cellStyle name="40% - Accent2 2 2 2 5" xfId="577" xr:uid="{00000000-0005-0000-0000-0000D2030000}"/>
    <cellStyle name="40% - Accent2 2 2 2 5 2" xfId="2759" xr:uid="{C933D0D2-C8D3-41AE-BB78-5B68B8895231}"/>
    <cellStyle name="40% - Accent2 2 2 2 6" xfId="2472" xr:uid="{3E6805EE-3E32-491E-8C22-CF19E7C624B6}"/>
    <cellStyle name="40% - Accent2 2 2 3" xfId="748" xr:uid="{00000000-0005-0000-0000-0000D3030000}"/>
    <cellStyle name="40% - Accent2 2 2 3 2" xfId="1376" xr:uid="{00000000-0005-0000-0000-0000D4030000}"/>
    <cellStyle name="40% - Accent2 2 2 3 2 2" xfId="3558" xr:uid="{89ABC551-7795-4402-8C2D-E1783B23A4CD}"/>
    <cellStyle name="40% - Accent2 2 2 3 3" xfId="2004" xr:uid="{00000000-0005-0000-0000-0000D5030000}"/>
    <cellStyle name="40% - Accent2 2 2 3 3 2" xfId="4186" xr:uid="{05DC6DB3-5989-4ACB-8C51-55B1EABB00FC}"/>
    <cellStyle name="40% - Accent2 2 2 3 4" xfId="2930" xr:uid="{D8D9EDEE-8C62-4EC6-BF24-9E11EDD2C322}"/>
    <cellStyle name="40% - Accent2 2 2 4" xfId="1062" xr:uid="{00000000-0005-0000-0000-0000D6030000}"/>
    <cellStyle name="40% - Accent2 2 2 4 2" xfId="3244" xr:uid="{8370F291-F5D9-4C5B-9F14-BAF84F554469}"/>
    <cellStyle name="40% - Accent2 2 2 5" xfId="1690" xr:uid="{00000000-0005-0000-0000-0000D7030000}"/>
    <cellStyle name="40% - Accent2 2 2 5 2" xfId="3872" xr:uid="{1326CD79-6DCA-410A-8149-60C44F0D8F43}"/>
    <cellStyle name="40% - Accent2 2 2 6" xfId="434" xr:uid="{00000000-0005-0000-0000-0000D8030000}"/>
    <cellStyle name="40% - Accent2 2 2 6 2" xfId="2616" xr:uid="{53455783-06BB-46DB-B13F-DBE95E002F7D}"/>
    <cellStyle name="40% - Accent2 2 2 7" xfId="2329" xr:uid="{19B6F4E6-284B-4858-A4F4-10F57E11CCC8}"/>
    <cellStyle name="40% - Accent2 2 3" xfId="145" xr:uid="{00000000-0005-0000-0000-0000D9030000}"/>
    <cellStyle name="40% - Accent2 2 3 2" xfId="289" xr:uid="{00000000-0005-0000-0000-0000DA030000}"/>
    <cellStyle name="40% - Accent2 2 3 2 2" xfId="890" xr:uid="{00000000-0005-0000-0000-0000DB030000}"/>
    <cellStyle name="40% - Accent2 2 3 2 2 2" xfId="1518" xr:uid="{00000000-0005-0000-0000-0000DC030000}"/>
    <cellStyle name="40% - Accent2 2 3 2 2 2 2" xfId="3700" xr:uid="{86F94827-7DB1-4CB1-89DB-F3A3706FA92A}"/>
    <cellStyle name="40% - Accent2 2 3 2 2 3" xfId="2146" xr:uid="{00000000-0005-0000-0000-0000DD030000}"/>
    <cellStyle name="40% - Accent2 2 3 2 2 3 2" xfId="4328" xr:uid="{B030AC8E-75EB-4F44-A7D1-52CFB3533D56}"/>
    <cellStyle name="40% - Accent2 2 3 2 2 4" xfId="3072" xr:uid="{D2B418A2-80FE-4765-B4BF-298A8513FEB0}"/>
    <cellStyle name="40% - Accent2 2 3 2 3" xfId="1204" xr:uid="{00000000-0005-0000-0000-0000DE030000}"/>
    <cellStyle name="40% - Accent2 2 3 2 3 2" xfId="3386" xr:uid="{B8E6BC80-ED16-4019-AAFD-961551DDC6CF}"/>
    <cellStyle name="40% - Accent2 2 3 2 4" xfId="1832" xr:uid="{00000000-0005-0000-0000-0000DF030000}"/>
    <cellStyle name="40% - Accent2 2 3 2 4 2" xfId="4014" xr:uid="{BE227060-C76E-4E44-9C22-F957E68E2C1B}"/>
    <cellStyle name="40% - Accent2 2 3 2 5" xfId="576" xr:uid="{00000000-0005-0000-0000-0000E0030000}"/>
    <cellStyle name="40% - Accent2 2 3 2 5 2" xfId="2758" xr:uid="{48361DBE-A391-45A0-951A-BC9AFDABB207}"/>
    <cellStyle name="40% - Accent2 2 3 2 6" xfId="2471" xr:uid="{7B115AC5-9F88-439E-A7D0-85D58DEDE966}"/>
    <cellStyle name="40% - Accent2 2 3 3" xfId="747" xr:uid="{00000000-0005-0000-0000-0000E1030000}"/>
    <cellStyle name="40% - Accent2 2 3 3 2" xfId="1375" xr:uid="{00000000-0005-0000-0000-0000E2030000}"/>
    <cellStyle name="40% - Accent2 2 3 3 2 2" xfId="3557" xr:uid="{9AFDF9FF-D66B-48DC-B957-20201D4A0D34}"/>
    <cellStyle name="40% - Accent2 2 3 3 3" xfId="2003" xr:uid="{00000000-0005-0000-0000-0000E3030000}"/>
    <cellStyle name="40% - Accent2 2 3 3 3 2" xfId="4185" xr:uid="{EE19A96A-6D9C-4719-9304-43CFB3CA1EAB}"/>
    <cellStyle name="40% - Accent2 2 3 3 4" xfId="2929" xr:uid="{68096F12-A6FC-4869-8BE8-B5C3333AA8ED}"/>
    <cellStyle name="40% - Accent2 2 3 4" xfId="1061" xr:uid="{00000000-0005-0000-0000-0000E4030000}"/>
    <cellStyle name="40% - Accent2 2 3 4 2" xfId="3243" xr:uid="{7FA59D85-7DB8-43E8-A542-3D9EBBBE8F05}"/>
    <cellStyle name="40% - Accent2 2 3 5" xfId="1689" xr:uid="{00000000-0005-0000-0000-0000E5030000}"/>
    <cellStyle name="40% - Accent2 2 3 5 2" xfId="3871" xr:uid="{33D3BC58-97C4-47B3-B6B4-000A31471E9B}"/>
    <cellStyle name="40% - Accent2 2 3 6" xfId="433" xr:uid="{00000000-0005-0000-0000-0000E6030000}"/>
    <cellStyle name="40% - Accent2 2 3 6 2" xfId="2615" xr:uid="{7EAB3BC1-02BE-4D07-884F-11CD9DBADE07}"/>
    <cellStyle name="40% - Accent2 2 3 7" xfId="2328" xr:uid="{C58DC632-592E-4AB6-8FB1-DC0659516CE4}"/>
    <cellStyle name="40% - Accent2 2 4" xfId="204" xr:uid="{00000000-0005-0000-0000-0000E7030000}"/>
    <cellStyle name="40% - Accent2 2 4 2" xfId="805" xr:uid="{00000000-0005-0000-0000-0000E8030000}"/>
    <cellStyle name="40% - Accent2 2 4 2 2" xfId="1433" xr:uid="{00000000-0005-0000-0000-0000E9030000}"/>
    <cellStyle name="40% - Accent2 2 4 2 2 2" xfId="3615" xr:uid="{3D394BB3-AFF2-434A-BEDE-F7FAFC12B743}"/>
    <cellStyle name="40% - Accent2 2 4 2 3" xfId="2061" xr:uid="{00000000-0005-0000-0000-0000EA030000}"/>
    <cellStyle name="40% - Accent2 2 4 2 3 2" xfId="4243" xr:uid="{DD9796C9-FC4B-4BF5-B9F1-676429E5BB14}"/>
    <cellStyle name="40% - Accent2 2 4 2 4" xfId="2987" xr:uid="{BA69322E-A577-4F24-B4A0-0BF8361E06CA}"/>
    <cellStyle name="40% - Accent2 2 4 3" xfId="1119" xr:uid="{00000000-0005-0000-0000-0000EB030000}"/>
    <cellStyle name="40% - Accent2 2 4 3 2" xfId="3301" xr:uid="{50EB748F-2DB0-4A8A-AE38-692455863A1B}"/>
    <cellStyle name="40% - Accent2 2 4 4" xfId="1747" xr:uid="{00000000-0005-0000-0000-0000EC030000}"/>
    <cellStyle name="40% - Accent2 2 4 4 2" xfId="3929" xr:uid="{74A22854-1C0C-4F8B-B876-0184E6241262}"/>
    <cellStyle name="40% - Accent2 2 4 5" xfId="491" xr:uid="{00000000-0005-0000-0000-0000ED030000}"/>
    <cellStyle name="40% - Accent2 2 4 5 2" xfId="2673" xr:uid="{7CB4ACC8-B399-46A7-B7FC-D0D406858C8C}"/>
    <cellStyle name="40% - Accent2 2 4 6" xfId="2386" xr:uid="{B9698CC4-1C45-469A-A5F2-826C76FA98BA}"/>
    <cellStyle name="40% - Accent2 2 5" xfId="665" xr:uid="{00000000-0005-0000-0000-0000EE030000}"/>
    <cellStyle name="40% - Accent2 2 5 2" xfId="1293" xr:uid="{00000000-0005-0000-0000-0000EF030000}"/>
    <cellStyle name="40% - Accent2 2 5 2 2" xfId="3475" xr:uid="{2BC83C60-BF07-49F1-8604-77807F81FD8D}"/>
    <cellStyle name="40% - Accent2 2 5 3" xfId="1921" xr:uid="{00000000-0005-0000-0000-0000F0030000}"/>
    <cellStyle name="40% - Accent2 2 5 3 2" xfId="4103" xr:uid="{69C06FC0-19FF-4CDF-9862-46A8E1946E1C}"/>
    <cellStyle name="40% - Accent2 2 5 4" xfId="2847" xr:uid="{AD09147A-84E9-49F4-8FA3-6212AA3624BA}"/>
    <cellStyle name="40% - Accent2 2 6" xfId="979" xr:uid="{00000000-0005-0000-0000-0000F1030000}"/>
    <cellStyle name="40% - Accent2 2 6 2" xfId="3161" xr:uid="{A82B1FFE-6998-41CF-9048-7CC7582E1BD1}"/>
    <cellStyle name="40% - Accent2 2 7" xfId="1607" xr:uid="{00000000-0005-0000-0000-0000F2030000}"/>
    <cellStyle name="40% - Accent2 2 7 2" xfId="3789" xr:uid="{95D27673-04F3-46AB-8C4D-1D549420642D}"/>
    <cellStyle name="40% - Accent2 2 8" xfId="351" xr:uid="{00000000-0005-0000-0000-0000F3030000}"/>
    <cellStyle name="40% - Accent2 2 8 2" xfId="2533" xr:uid="{711E0605-2906-4D94-A7DB-CA7DF19E17B8}"/>
    <cellStyle name="40% - Accent2 2 9" xfId="2243" xr:uid="{BC00B517-C81B-4ECD-BAD3-78DB41832D15}"/>
    <cellStyle name="40% - Accent2 3" xfId="78" xr:uid="{00000000-0005-0000-0000-0000F4030000}"/>
    <cellStyle name="40% - Accent2 3 2" xfId="148" xr:uid="{00000000-0005-0000-0000-0000F5030000}"/>
    <cellStyle name="40% - Accent2 3 2 2" xfId="292" xr:uid="{00000000-0005-0000-0000-0000F6030000}"/>
    <cellStyle name="40% - Accent2 3 2 2 2" xfId="893" xr:uid="{00000000-0005-0000-0000-0000F7030000}"/>
    <cellStyle name="40% - Accent2 3 2 2 2 2" xfId="1521" xr:uid="{00000000-0005-0000-0000-0000F8030000}"/>
    <cellStyle name="40% - Accent2 3 2 2 2 2 2" xfId="3703" xr:uid="{98EC9565-C791-422E-B67D-EB057379846E}"/>
    <cellStyle name="40% - Accent2 3 2 2 2 3" xfId="2149" xr:uid="{00000000-0005-0000-0000-0000F9030000}"/>
    <cellStyle name="40% - Accent2 3 2 2 2 3 2" xfId="4331" xr:uid="{4D216FDC-041C-44BE-896C-EAED220CECCC}"/>
    <cellStyle name="40% - Accent2 3 2 2 2 4" xfId="3075" xr:uid="{D46D6E69-2F3A-4CB0-832E-3DE7296DC377}"/>
    <cellStyle name="40% - Accent2 3 2 2 3" xfId="1207" xr:uid="{00000000-0005-0000-0000-0000FA030000}"/>
    <cellStyle name="40% - Accent2 3 2 2 3 2" xfId="3389" xr:uid="{AF89315B-C85B-4B98-84EC-DB5F136481A8}"/>
    <cellStyle name="40% - Accent2 3 2 2 4" xfId="1835" xr:uid="{00000000-0005-0000-0000-0000FB030000}"/>
    <cellStyle name="40% - Accent2 3 2 2 4 2" xfId="4017" xr:uid="{E4FCF1B8-F8C2-42B9-9BFC-AD50E9AA7CB0}"/>
    <cellStyle name="40% - Accent2 3 2 2 5" xfId="579" xr:uid="{00000000-0005-0000-0000-0000FC030000}"/>
    <cellStyle name="40% - Accent2 3 2 2 5 2" xfId="2761" xr:uid="{F1FD9201-92AC-492D-90A9-DBF78A47F10A}"/>
    <cellStyle name="40% - Accent2 3 2 2 6" xfId="2474" xr:uid="{4C3599B8-39A6-46C4-B54E-A3A9D5C47C86}"/>
    <cellStyle name="40% - Accent2 3 2 3" xfId="750" xr:uid="{00000000-0005-0000-0000-0000FD030000}"/>
    <cellStyle name="40% - Accent2 3 2 3 2" xfId="1378" xr:uid="{00000000-0005-0000-0000-0000FE030000}"/>
    <cellStyle name="40% - Accent2 3 2 3 2 2" xfId="3560" xr:uid="{4CF78259-37C9-4BD4-8FE8-C3A7016C2ECE}"/>
    <cellStyle name="40% - Accent2 3 2 3 3" xfId="2006" xr:uid="{00000000-0005-0000-0000-0000FF030000}"/>
    <cellStyle name="40% - Accent2 3 2 3 3 2" xfId="4188" xr:uid="{39EF8B04-9FCC-4940-8BDE-9BD3EEDE71F2}"/>
    <cellStyle name="40% - Accent2 3 2 3 4" xfId="2932" xr:uid="{5F68B7CA-20C3-4905-A493-19D0A5D75BF9}"/>
    <cellStyle name="40% - Accent2 3 2 4" xfId="1064" xr:uid="{00000000-0005-0000-0000-000000040000}"/>
    <cellStyle name="40% - Accent2 3 2 4 2" xfId="3246" xr:uid="{1EFED426-1BC5-49B1-AFB8-45EB93A9529A}"/>
    <cellStyle name="40% - Accent2 3 2 5" xfId="1692" xr:uid="{00000000-0005-0000-0000-000001040000}"/>
    <cellStyle name="40% - Accent2 3 2 5 2" xfId="3874" xr:uid="{47FDC491-4554-4F02-8AD0-3D04526BF822}"/>
    <cellStyle name="40% - Accent2 3 2 6" xfId="436" xr:uid="{00000000-0005-0000-0000-000002040000}"/>
    <cellStyle name="40% - Accent2 3 2 6 2" xfId="2618" xr:uid="{D519F78D-8205-4298-9CD4-2D6FE3761A22}"/>
    <cellStyle name="40% - Accent2 3 2 7" xfId="2331" xr:uid="{A5C62AD2-347A-4765-986F-70EBDC16C773}"/>
    <cellStyle name="40% - Accent2 3 3" xfId="147" xr:uid="{00000000-0005-0000-0000-000003040000}"/>
    <cellStyle name="40% - Accent2 3 3 2" xfId="291" xr:uid="{00000000-0005-0000-0000-000004040000}"/>
    <cellStyle name="40% - Accent2 3 3 2 2" xfId="892" xr:uid="{00000000-0005-0000-0000-000005040000}"/>
    <cellStyle name="40% - Accent2 3 3 2 2 2" xfId="1520" xr:uid="{00000000-0005-0000-0000-000006040000}"/>
    <cellStyle name="40% - Accent2 3 3 2 2 2 2" xfId="3702" xr:uid="{20BD4510-8678-4582-91AF-05118A6B2E7B}"/>
    <cellStyle name="40% - Accent2 3 3 2 2 3" xfId="2148" xr:uid="{00000000-0005-0000-0000-000007040000}"/>
    <cellStyle name="40% - Accent2 3 3 2 2 3 2" xfId="4330" xr:uid="{5B58C9FF-C997-497A-940A-CAE3101EDFA1}"/>
    <cellStyle name="40% - Accent2 3 3 2 2 4" xfId="3074" xr:uid="{63B0FD47-B90B-413A-9B3E-8C765AF601AE}"/>
    <cellStyle name="40% - Accent2 3 3 2 3" xfId="1206" xr:uid="{00000000-0005-0000-0000-000008040000}"/>
    <cellStyle name="40% - Accent2 3 3 2 3 2" xfId="3388" xr:uid="{1CEF3C2B-DA11-46D6-8038-E3D09EAC0B9A}"/>
    <cellStyle name="40% - Accent2 3 3 2 4" xfId="1834" xr:uid="{00000000-0005-0000-0000-000009040000}"/>
    <cellStyle name="40% - Accent2 3 3 2 4 2" xfId="4016" xr:uid="{1BF8C925-2DC4-4262-89CB-63FF75522D07}"/>
    <cellStyle name="40% - Accent2 3 3 2 5" xfId="578" xr:uid="{00000000-0005-0000-0000-00000A040000}"/>
    <cellStyle name="40% - Accent2 3 3 2 5 2" xfId="2760" xr:uid="{C327BC49-6BF1-42BD-B510-BD89D93F4953}"/>
    <cellStyle name="40% - Accent2 3 3 2 6" xfId="2473" xr:uid="{70824BBF-A5B2-4BA8-AA86-5844B2AA7980}"/>
    <cellStyle name="40% - Accent2 3 3 3" xfId="749" xr:uid="{00000000-0005-0000-0000-00000B040000}"/>
    <cellStyle name="40% - Accent2 3 3 3 2" xfId="1377" xr:uid="{00000000-0005-0000-0000-00000C040000}"/>
    <cellStyle name="40% - Accent2 3 3 3 2 2" xfId="3559" xr:uid="{1787D2D6-142C-4677-B9C3-828B878487D2}"/>
    <cellStyle name="40% - Accent2 3 3 3 3" xfId="2005" xr:uid="{00000000-0005-0000-0000-00000D040000}"/>
    <cellStyle name="40% - Accent2 3 3 3 3 2" xfId="4187" xr:uid="{D441BD72-AB59-4BCA-B7C7-D1EF72161E5F}"/>
    <cellStyle name="40% - Accent2 3 3 3 4" xfId="2931" xr:uid="{456D1FA2-F14F-42F5-8055-AF489898B3E5}"/>
    <cellStyle name="40% - Accent2 3 3 4" xfId="1063" xr:uid="{00000000-0005-0000-0000-00000E040000}"/>
    <cellStyle name="40% - Accent2 3 3 4 2" xfId="3245" xr:uid="{DB873DD9-C7D5-4A6E-8D54-4F86BB314C04}"/>
    <cellStyle name="40% - Accent2 3 3 5" xfId="1691" xr:uid="{00000000-0005-0000-0000-00000F040000}"/>
    <cellStyle name="40% - Accent2 3 3 5 2" xfId="3873" xr:uid="{D0FBDBD0-19B4-4535-B95F-77827C8EEAEC}"/>
    <cellStyle name="40% - Accent2 3 3 6" xfId="435" xr:uid="{00000000-0005-0000-0000-000010040000}"/>
    <cellStyle name="40% - Accent2 3 3 6 2" xfId="2617" xr:uid="{B4B74444-DB5C-434B-AACA-BF466B4F264C}"/>
    <cellStyle name="40% - Accent2 3 3 7" xfId="2330" xr:uid="{3B8DCAEA-FD90-4987-85AF-23987EEF6857}"/>
    <cellStyle name="40% - Accent2 3 4" xfId="222" xr:uid="{00000000-0005-0000-0000-000011040000}"/>
    <cellStyle name="40% - Accent2 3 4 2" xfId="823" xr:uid="{00000000-0005-0000-0000-000012040000}"/>
    <cellStyle name="40% - Accent2 3 4 2 2" xfId="1451" xr:uid="{00000000-0005-0000-0000-000013040000}"/>
    <cellStyle name="40% - Accent2 3 4 2 2 2" xfId="3633" xr:uid="{E5B98CBC-A8DA-4052-BA0D-7C4C65587207}"/>
    <cellStyle name="40% - Accent2 3 4 2 3" xfId="2079" xr:uid="{00000000-0005-0000-0000-000014040000}"/>
    <cellStyle name="40% - Accent2 3 4 2 3 2" xfId="4261" xr:uid="{0883C5C1-ED62-4D4C-8EB6-CA34607A96A6}"/>
    <cellStyle name="40% - Accent2 3 4 2 4" xfId="3005" xr:uid="{70A9D28B-5356-4843-B637-DA2FE3054D42}"/>
    <cellStyle name="40% - Accent2 3 4 3" xfId="1137" xr:uid="{00000000-0005-0000-0000-000015040000}"/>
    <cellStyle name="40% - Accent2 3 4 3 2" xfId="3319" xr:uid="{F12CED53-66FC-49E1-81CB-BD50B1409267}"/>
    <cellStyle name="40% - Accent2 3 4 4" xfId="1765" xr:uid="{00000000-0005-0000-0000-000016040000}"/>
    <cellStyle name="40% - Accent2 3 4 4 2" xfId="3947" xr:uid="{66537D3D-68B6-4ED0-A7E3-6633DBAFA6AD}"/>
    <cellStyle name="40% - Accent2 3 4 5" xfId="509" xr:uid="{00000000-0005-0000-0000-000017040000}"/>
    <cellStyle name="40% - Accent2 3 4 5 2" xfId="2691" xr:uid="{4CFE184E-E76C-4AB0-B3E0-7C1200317DCE}"/>
    <cellStyle name="40% - Accent2 3 4 6" xfId="2404" xr:uid="{F0033167-DE2A-4B1E-96FB-A1B0468F254E}"/>
    <cellStyle name="40% - Accent2 3 5" xfId="681" xr:uid="{00000000-0005-0000-0000-000018040000}"/>
    <cellStyle name="40% - Accent2 3 5 2" xfId="1309" xr:uid="{00000000-0005-0000-0000-000019040000}"/>
    <cellStyle name="40% - Accent2 3 5 2 2" xfId="3491" xr:uid="{59A74642-CAE5-4ECB-A91E-8C67605A26AB}"/>
    <cellStyle name="40% - Accent2 3 5 3" xfId="1937" xr:uid="{00000000-0005-0000-0000-00001A040000}"/>
    <cellStyle name="40% - Accent2 3 5 3 2" xfId="4119" xr:uid="{E62A8E11-DD96-4B36-83F2-0F1E067879D5}"/>
    <cellStyle name="40% - Accent2 3 5 4" xfId="2863" xr:uid="{EE7DF3E0-6645-4C60-B9FA-4895A09C9EE0}"/>
    <cellStyle name="40% - Accent2 3 6" xfId="995" xr:uid="{00000000-0005-0000-0000-00001B040000}"/>
    <cellStyle name="40% - Accent2 3 6 2" xfId="3177" xr:uid="{B2D545DC-926D-46D6-8251-55B4509BC3D5}"/>
    <cellStyle name="40% - Accent2 3 7" xfId="1623" xr:uid="{00000000-0005-0000-0000-00001C040000}"/>
    <cellStyle name="40% - Accent2 3 7 2" xfId="3805" xr:uid="{76A4C09C-4931-406C-B902-B7F227912E17}"/>
    <cellStyle name="40% - Accent2 3 8" xfId="367" xr:uid="{00000000-0005-0000-0000-00001D040000}"/>
    <cellStyle name="40% - Accent2 3 8 2" xfId="2549" xr:uid="{B3575A4C-E98D-473D-B986-8E4977CDCC12}"/>
    <cellStyle name="40% - Accent2 3 9" xfId="2261" xr:uid="{9CB2A1C8-51CE-45C6-9AF7-E7790FF8A421}"/>
    <cellStyle name="40% - Accent2 4" xfId="92" xr:uid="{00000000-0005-0000-0000-00001E040000}"/>
    <cellStyle name="40% - Accent2 4 2" xfId="236" xr:uid="{00000000-0005-0000-0000-00001F040000}"/>
    <cellStyle name="40% - Accent2 4 2 2" xfId="837" xr:uid="{00000000-0005-0000-0000-000020040000}"/>
    <cellStyle name="40% - Accent2 4 2 2 2" xfId="1465" xr:uid="{00000000-0005-0000-0000-000021040000}"/>
    <cellStyle name="40% - Accent2 4 2 2 2 2" xfId="3647" xr:uid="{F9F11B44-4922-48B5-8550-C36C2E234BDE}"/>
    <cellStyle name="40% - Accent2 4 2 2 3" xfId="2093" xr:uid="{00000000-0005-0000-0000-000022040000}"/>
    <cellStyle name="40% - Accent2 4 2 2 3 2" xfId="4275" xr:uid="{B8F5A29D-2886-4BC6-882A-8C5D6C77F26D}"/>
    <cellStyle name="40% - Accent2 4 2 2 4" xfId="3019" xr:uid="{6865F6C6-BAB8-4E49-BD1E-0FC38CA839CB}"/>
    <cellStyle name="40% - Accent2 4 2 3" xfId="1151" xr:uid="{00000000-0005-0000-0000-000023040000}"/>
    <cellStyle name="40% - Accent2 4 2 3 2" xfId="3333" xr:uid="{8A675259-F17C-451C-ABEC-D4BF5439163F}"/>
    <cellStyle name="40% - Accent2 4 2 4" xfId="1779" xr:uid="{00000000-0005-0000-0000-000024040000}"/>
    <cellStyle name="40% - Accent2 4 2 4 2" xfId="3961" xr:uid="{51A222B0-719A-4BA6-AD1D-2A96B5659C52}"/>
    <cellStyle name="40% - Accent2 4 2 5" xfId="523" xr:uid="{00000000-0005-0000-0000-000025040000}"/>
    <cellStyle name="40% - Accent2 4 2 5 2" xfId="2705" xr:uid="{C92E363A-12F4-4286-B164-B2DC646047C6}"/>
    <cellStyle name="40% - Accent2 4 2 6" xfId="2418" xr:uid="{D0850E6E-80C9-4EAE-BA31-394499FA2707}"/>
    <cellStyle name="40% - Accent2 4 3" xfId="694" xr:uid="{00000000-0005-0000-0000-000026040000}"/>
    <cellStyle name="40% - Accent2 4 3 2" xfId="1322" xr:uid="{00000000-0005-0000-0000-000027040000}"/>
    <cellStyle name="40% - Accent2 4 3 2 2" xfId="3504" xr:uid="{E45BCB63-EAD4-4EC2-B44F-A6EBF40810AB}"/>
    <cellStyle name="40% - Accent2 4 3 3" xfId="1950" xr:uid="{00000000-0005-0000-0000-000028040000}"/>
    <cellStyle name="40% - Accent2 4 3 3 2" xfId="4132" xr:uid="{40097208-686A-4AF0-B6EC-A46DE6A68CA4}"/>
    <cellStyle name="40% - Accent2 4 3 4" xfId="2876" xr:uid="{54FB67AC-CBC0-4329-A00C-3F99D04B36DA}"/>
    <cellStyle name="40% - Accent2 4 4" xfId="1008" xr:uid="{00000000-0005-0000-0000-000029040000}"/>
    <cellStyle name="40% - Accent2 4 4 2" xfId="3190" xr:uid="{EA2EAA65-FE27-4A29-A054-4B3540633057}"/>
    <cellStyle name="40% - Accent2 4 5" xfId="1636" xr:uid="{00000000-0005-0000-0000-00002A040000}"/>
    <cellStyle name="40% - Accent2 4 5 2" xfId="3818" xr:uid="{B9363210-F5D9-4276-BDDD-ACE01DB983EC}"/>
    <cellStyle name="40% - Accent2 4 6" xfId="380" xr:uid="{00000000-0005-0000-0000-00002B040000}"/>
    <cellStyle name="40% - Accent2 4 6 2" xfId="2562" xr:uid="{9C1F1641-23AF-49BF-B46E-0D56D591FAFE}"/>
    <cellStyle name="40% - Accent2 4 7" xfId="2275" xr:uid="{3C1A8343-8E5F-4BEC-A198-7DA812D7CA47}"/>
    <cellStyle name="40% - Accent2 5" xfId="125" xr:uid="{00000000-0005-0000-0000-00002C040000}"/>
    <cellStyle name="40% - Accent2 5 2" xfId="269" xr:uid="{00000000-0005-0000-0000-00002D040000}"/>
    <cellStyle name="40% - Accent2 5 2 2" xfId="870" xr:uid="{00000000-0005-0000-0000-00002E040000}"/>
    <cellStyle name="40% - Accent2 5 2 2 2" xfId="1498" xr:uid="{00000000-0005-0000-0000-00002F040000}"/>
    <cellStyle name="40% - Accent2 5 2 2 2 2" xfId="3680" xr:uid="{F3E0B5FC-54A1-4324-910C-35E936C78553}"/>
    <cellStyle name="40% - Accent2 5 2 2 3" xfId="2126" xr:uid="{00000000-0005-0000-0000-000030040000}"/>
    <cellStyle name="40% - Accent2 5 2 2 3 2" xfId="4308" xr:uid="{07CADF41-B1B8-44C7-BBE5-C1852E82FF66}"/>
    <cellStyle name="40% - Accent2 5 2 2 4" xfId="3052" xr:uid="{83992D9F-0211-4248-8EE7-5E07788EBFF6}"/>
    <cellStyle name="40% - Accent2 5 2 3" xfId="1184" xr:uid="{00000000-0005-0000-0000-000031040000}"/>
    <cellStyle name="40% - Accent2 5 2 3 2" xfId="3366" xr:uid="{18715BEB-10C1-4065-96F9-2C25A48EF715}"/>
    <cellStyle name="40% - Accent2 5 2 4" xfId="1812" xr:uid="{00000000-0005-0000-0000-000032040000}"/>
    <cellStyle name="40% - Accent2 5 2 4 2" xfId="3994" xr:uid="{B17070E1-A703-490B-A668-E12440A92AE6}"/>
    <cellStyle name="40% - Accent2 5 2 5" xfId="556" xr:uid="{00000000-0005-0000-0000-000033040000}"/>
    <cellStyle name="40% - Accent2 5 2 5 2" xfId="2738" xr:uid="{1300B87B-E7DB-4D55-8964-B42F1098AE8F}"/>
    <cellStyle name="40% - Accent2 5 2 6" xfId="2451" xr:uid="{0B5D8644-3A97-4F7C-ABC7-9EB856155391}"/>
    <cellStyle name="40% - Accent2 5 3" xfId="727" xr:uid="{00000000-0005-0000-0000-000034040000}"/>
    <cellStyle name="40% - Accent2 5 3 2" xfId="1355" xr:uid="{00000000-0005-0000-0000-000035040000}"/>
    <cellStyle name="40% - Accent2 5 3 2 2" xfId="3537" xr:uid="{8499059F-77D8-4E46-BD9D-78B4F2D0F27F}"/>
    <cellStyle name="40% - Accent2 5 3 3" xfId="1983" xr:uid="{00000000-0005-0000-0000-000036040000}"/>
    <cellStyle name="40% - Accent2 5 3 3 2" xfId="4165" xr:uid="{13EE1E9B-519A-4DB1-B349-F32BA3F15300}"/>
    <cellStyle name="40% - Accent2 5 3 4" xfId="2909" xr:uid="{F01751DD-2B37-4EA0-939B-3DD17BC58361}"/>
    <cellStyle name="40% - Accent2 5 4" xfId="1041" xr:uid="{00000000-0005-0000-0000-000037040000}"/>
    <cellStyle name="40% - Accent2 5 4 2" xfId="3223" xr:uid="{98684737-800B-4DCD-A0CB-2771871F0390}"/>
    <cellStyle name="40% - Accent2 5 5" xfId="1669" xr:uid="{00000000-0005-0000-0000-000038040000}"/>
    <cellStyle name="40% - Accent2 5 5 2" xfId="3851" xr:uid="{994578C2-84F6-46B8-B216-366E9D28D237}"/>
    <cellStyle name="40% - Accent2 5 6" xfId="413" xr:uid="{00000000-0005-0000-0000-000039040000}"/>
    <cellStyle name="40% - Accent2 5 6 2" xfId="2595" xr:uid="{4340331B-BDAA-411B-95FD-799C86CA5788}"/>
    <cellStyle name="40% - Accent2 5 7" xfId="2308" xr:uid="{812D5E38-D535-4BA6-A9B5-8ACA997B76B9}"/>
    <cellStyle name="40% - Accent2 6" xfId="186" xr:uid="{00000000-0005-0000-0000-00003A040000}"/>
    <cellStyle name="40% - Accent2 6 2" xfId="787" xr:uid="{00000000-0005-0000-0000-00003B040000}"/>
    <cellStyle name="40% - Accent2 6 2 2" xfId="1415" xr:uid="{00000000-0005-0000-0000-00003C040000}"/>
    <cellStyle name="40% - Accent2 6 2 2 2" xfId="3597" xr:uid="{264CC7C4-ABCF-4A0F-AC8B-8B345F01B322}"/>
    <cellStyle name="40% - Accent2 6 2 3" xfId="2043" xr:uid="{00000000-0005-0000-0000-00003D040000}"/>
    <cellStyle name="40% - Accent2 6 2 3 2" xfId="4225" xr:uid="{5875917D-D971-40BE-8513-438B4BD63C07}"/>
    <cellStyle name="40% - Accent2 6 2 4" xfId="2969" xr:uid="{3BBDD47E-DB77-4B1D-B36D-21B7011AE86E}"/>
    <cellStyle name="40% - Accent2 6 3" xfId="1101" xr:uid="{00000000-0005-0000-0000-00003E040000}"/>
    <cellStyle name="40% - Accent2 6 3 2" xfId="3283" xr:uid="{507A56F0-6CB1-4793-A665-1ED8B249EB89}"/>
    <cellStyle name="40% - Accent2 6 4" xfId="1729" xr:uid="{00000000-0005-0000-0000-00003F040000}"/>
    <cellStyle name="40% - Accent2 6 4 2" xfId="3911" xr:uid="{4D6F9730-B45F-4F1A-AEE6-22E288F44329}"/>
    <cellStyle name="40% - Accent2 6 5" xfId="473" xr:uid="{00000000-0005-0000-0000-000040040000}"/>
    <cellStyle name="40% - Accent2 6 5 2" xfId="2655" xr:uid="{EA3BB797-7E47-4626-989B-187D701ED5BA}"/>
    <cellStyle name="40% - Accent2 6 6" xfId="2368" xr:uid="{39F9AC85-9D40-45EF-9ABF-600EB72BDC71}"/>
    <cellStyle name="40% - Accent2 7" xfId="335" xr:uid="{00000000-0005-0000-0000-000041040000}"/>
    <cellStyle name="40% - Accent2 7 2" xfId="649" xr:uid="{00000000-0005-0000-0000-000042040000}"/>
    <cellStyle name="40% - Accent2 7 2 2" xfId="1277" xr:uid="{00000000-0005-0000-0000-000043040000}"/>
    <cellStyle name="40% - Accent2 7 2 2 2" xfId="3459" xr:uid="{2919DAB2-8CB2-47BA-BE83-C51DEE6E498D}"/>
    <cellStyle name="40% - Accent2 7 2 3" xfId="1905" xr:uid="{00000000-0005-0000-0000-000044040000}"/>
    <cellStyle name="40% - Accent2 7 2 3 2" xfId="4087" xr:uid="{513A2A15-43DD-4655-8FFC-67CC6C42EE5B}"/>
    <cellStyle name="40% - Accent2 7 2 4" xfId="2831" xr:uid="{05979B84-9FB1-44EB-9041-13CF770F8C11}"/>
    <cellStyle name="40% - Accent2 7 3" xfId="963" xr:uid="{00000000-0005-0000-0000-000045040000}"/>
    <cellStyle name="40% - Accent2 7 3 2" xfId="3145" xr:uid="{079895B2-852E-445F-8B45-0C9C053811E9}"/>
    <cellStyle name="40% - Accent2 7 4" xfId="1591" xr:uid="{00000000-0005-0000-0000-000046040000}"/>
    <cellStyle name="40% - Accent2 7 4 2" xfId="3773" xr:uid="{6DC1BF31-339A-4CB3-A0DB-37D1EF6DADAD}"/>
    <cellStyle name="40% - Accent2 7 5" xfId="2517" xr:uid="{D83192FD-5739-4C30-BA04-8A2995F1B9DA}"/>
    <cellStyle name="40% - Accent2 8" xfId="632" xr:uid="{00000000-0005-0000-0000-000047040000}"/>
    <cellStyle name="40% - Accent2 8 2" xfId="946" xr:uid="{00000000-0005-0000-0000-000048040000}"/>
    <cellStyle name="40% - Accent2 8 2 2" xfId="1574" xr:uid="{00000000-0005-0000-0000-000049040000}"/>
    <cellStyle name="40% - Accent2 8 2 2 2" xfId="3756" xr:uid="{2ED94042-1AD9-4798-9B7E-1A4FB022E076}"/>
    <cellStyle name="40% - Accent2 8 2 3" xfId="2202" xr:uid="{00000000-0005-0000-0000-00004A040000}"/>
    <cellStyle name="40% - Accent2 8 2 3 2" xfId="4384" xr:uid="{9AAC9638-E532-4324-B60A-96AA6011B2DE}"/>
    <cellStyle name="40% - Accent2 8 2 4" xfId="3128" xr:uid="{E552ACE1-85BF-474F-B700-48E4DF8F96DC}"/>
    <cellStyle name="40% - Accent2 8 3" xfId="1260" xr:uid="{00000000-0005-0000-0000-00004B040000}"/>
    <cellStyle name="40% - Accent2 8 3 2" xfId="3442" xr:uid="{BE0C666C-B3CD-4974-8F91-C0BB27503DD0}"/>
    <cellStyle name="40% - Accent2 8 4" xfId="1888" xr:uid="{00000000-0005-0000-0000-00004C040000}"/>
    <cellStyle name="40% - Accent2 8 4 2" xfId="4070" xr:uid="{2F3C7A54-F436-42CC-88C5-4DCE3F8A77E8}"/>
    <cellStyle name="40% - Accent2 8 5" xfId="2814" xr:uid="{BC65C7B6-7443-4AE0-BBB2-F497414C3830}"/>
    <cellStyle name="40% - Accent2 9" xfId="930" xr:uid="{00000000-0005-0000-0000-00004D040000}"/>
    <cellStyle name="40% - Accent2 9 2" xfId="1558" xr:uid="{00000000-0005-0000-0000-00004E040000}"/>
    <cellStyle name="40% - Accent2 9 2 2" xfId="3740" xr:uid="{6405B037-5EA3-4B26-9AFC-25BB8C031441}"/>
    <cellStyle name="40% - Accent2 9 3" xfId="2186" xr:uid="{00000000-0005-0000-0000-00004F040000}"/>
    <cellStyle name="40% - Accent2 9 3 2" xfId="4368" xr:uid="{BA21BB13-B77A-494B-B025-9C6762C78ACF}"/>
    <cellStyle name="40% - Accent2 9 4" xfId="3112" xr:uid="{84E878AA-EF9B-4227-AB5F-0A7B90BFF4F1}"/>
    <cellStyle name="40% - Accent3" xfId="32" builtinId="39" customBuiltin="1"/>
    <cellStyle name="40% - Accent3 10" xfId="1246" xr:uid="{00000000-0005-0000-0000-000051040000}"/>
    <cellStyle name="40% - Accent3 10 2" xfId="3428" xr:uid="{5EDD6CD3-C974-4187-A30D-3794534AAECC}"/>
    <cellStyle name="40% - Accent3 11" xfId="1874" xr:uid="{00000000-0005-0000-0000-000052040000}"/>
    <cellStyle name="40% - Accent3 11 2" xfId="4056" xr:uid="{ACF0F9BB-09C7-4832-916E-40D2C82E2EE3}"/>
    <cellStyle name="40% - Accent3 12" xfId="618" xr:uid="{00000000-0005-0000-0000-000053040000}"/>
    <cellStyle name="40% - Accent3 12 2" xfId="2800" xr:uid="{32385F07-B5C4-407D-A2DC-5DD0BA6C2BFC}"/>
    <cellStyle name="40% - Accent3 13" xfId="2227" xr:uid="{7333B2CE-1858-410F-B53A-D1B96BDA2430}"/>
    <cellStyle name="40% - Accent3 2" xfId="62" xr:uid="{00000000-0005-0000-0000-000054040000}"/>
    <cellStyle name="40% - Accent3 2 2" xfId="150" xr:uid="{00000000-0005-0000-0000-000055040000}"/>
    <cellStyle name="40% - Accent3 2 2 2" xfId="294" xr:uid="{00000000-0005-0000-0000-000056040000}"/>
    <cellStyle name="40% - Accent3 2 2 2 2" xfId="895" xr:uid="{00000000-0005-0000-0000-000057040000}"/>
    <cellStyle name="40% - Accent3 2 2 2 2 2" xfId="1523" xr:uid="{00000000-0005-0000-0000-000058040000}"/>
    <cellStyle name="40% - Accent3 2 2 2 2 2 2" xfId="3705" xr:uid="{2E44AAD1-A3F6-4597-9910-C8999407EC7C}"/>
    <cellStyle name="40% - Accent3 2 2 2 2 3" xfId="2151" xr:uid="{00000000-0005-0000-0000-000059040000}"/>
    <cellStyle name="40% - Accent3 2 2 2 2 3 2" xfId="4333" xr:uid="{196A74B3-A71C-4324-8084-0D21B82FA1D4}"/>
    <cellStyle name="40% - Accent3 2 2 2 2 4" xfId="3077" xr:uid="{3E605A2C-1F1D-432B-850D-42BA122FFCA4}"/>
    <cellStyle name="40% - Accent3 2 2 2 3" xfId="1209" xr:uid="{00000000-0005-0000-0000-00005A040000}"/>
    <cellStyle name="40% - Accent3 2 2 2 3 2" xfId="3391" xr:uid="{9DE57BDE-25B8-43FB-B60B-64450C0E16A0}"/>
    <cellStyle name="40% - Accent3 2 2 2 4" xfId="1837" xr:uid="{00000000-0005-0000-0000-00005B040000}"/>
    <cellStyle name="40% - Accent3 2 2 2 4 2" xfId="4019" xr:uid="{2DA9BF8B-E8C8-4D18-848B-62CD30F9FBC6}"/>
    <cellStyle name="40% - Accent3 2 2 2 5" xfId="581" xr:uid="{00000000-0005-0000-0000-00005C040000}"/>
    <cellStyle name="40% - Accent3 2 2 2 5 2" xfId="2763" xr:uid="{7F9CD851-8632-4F47-A790-B21770F84626}"/>
    <cellStyle name="40% - Accent3 2 2 2 6" xfId="2476" xr:uid="{95901B86-24E8-4980-AAF8-131CB69852A4}"/>
    <cellStyle name="40% - Accent3 2 2 3" xfId="752" xr:uid="{00000000-0005-0000-0000-00005D040000}"/>
    <cellStyle name="40% - Accent3 2 2 3 2" xfId="1380" xr:uid="{00000000-0005-0000-0000-00005E040000}"/>
    <cellStyle name="40% - Accent3 2 2 3 2 2" xfId="3562" xr:uid="{EE568CB7-ACE9-41A2-856A-41B9A3FDA1EB}"/>
    <cellStyle name="40% - Accent3 2 2 3 3" xfId="2008" xr:uid="{00000000-0005-0000-0000-00005F040000}"/>
    <cellStyle name="40% - Accent3 2 2 3 3 2" xfId="4190" xr:uid="{DCB63B03-8182-49DC-9A69-24B7524B6101}"/>
    <cellStyle name="40% - Accent3 2 2 3 4" xfId="2934" xr:uid="{63741B69-AB13-4EC9-BB73-6D7B94272D6B}"/>
    <cellStyle name="40% - Accent3 2 2 4" xfId="1066" xr:uid="{00000000-0005-0000-0000-000060040000}"/>
    <cellStyle name="40% - Accent3 2 2 4 2" xfId="3248" xr:uid="{E69F4C79-18AB-4FCF-81E1-71947D70FDCA}"/>
    <cellStyle name="40% - Accent3 2 2 5" xfId="1694" xr:uid="{00000000-0005-0000-0000-000061040000}"/>
    <cellStyle name="40% - Accent3 2 2 5 2" xfId="3876" xr:uid="{5340C6D9-18C9-4D2C-8BBC-3D5FBAF8E764}"/>
    <cellStyle name="40% - Accent3 2 2 6" xfId="438" xr:uid="{00000000-0005-0000-0000-000062040000}"/>
    <cellStyle name="40% - Accent3 2 2 6 2" xfId="2620" xr:uid="{B9811878-962E-45F3-B1EC-0551D7120DEE}"/>
    <cellStyle name="40% - Accent3 2 2 7" xfId="2333" xr:uid="{B454E7B5-79D0-4FBD-AFC9-FD2C8E97CE2D}"/>
    <cellStyle name="40% - Accent3 2 3" xfId="149" xr:uid="{00000000-0005-0000-0000-000063040000}"/>
    <cellStyle name="40% - Accent3 2 3 2" xfId="293" xr:uid="{00000000-0005-0000-0000-000064040000}"/>
    <cellStyle name="40% - Accent3 2 3 2 2" xfId="894" xr:uid="{00000000-0005-0000-0000-000065040000}"/>
    <cellStyle name="40% - Accent3 2 3 2 2 2" xfId="1522" xr:uid="{00000000-0005-0000-0000-000066040000}"/>
    <cellStyle name="40% - Accent3 2 3 2 2 2 2" xfId="3704" xr:uid="{C222C60F-3645-43F7-8E14-60333C430C3C}"/>
    <cellStyle name="40% - Accent3 2 3 2 2 3" xfId="2150" xr:uid="{00000000-0005-0000-0000-000067040000}"/>
    <cellStyle name="40% - Accent3 2 3 2 2 3 2" xfId="4332" xr:uid="{6C94990A-80B9-4F09-BE05-1DB6D58A36A4}"/>
    <cellStyle name="40% - Accent3 2 3 2 2 4" xfId="3076" xr:uid="{9E6791E8-4D0A-4E41-BE61-B782BD3B662C}"/>
    <cellStyle name="40% - Accent3 2 3 2 3" xfId="1208" xr:uid="{00000000-0005-0000-0000-000068040000}"/>
    <cellStyle name="40% - Accent3 2 3 2 3 2" xfId="3390" xr:uid="{A1C00BC1-01A1-42A3-B024-26646A5901B8}"/>
    <cellStyle name="40% - Accent3 2 3 2 4" xfId="1836" xr:uid="{00000000-0005-0000-0000-000069040000}"/>
    <cellStyle name="40% - Accent3 2 3 2 4 2" xfId="4018" xr:uid="{C28A84E6-5620-4789-A6CE-5EAC0AD884A1}"/>
    <cellStyle name="40% - Accent3 2 3 2 5" xfId="580" xr:uid="{00000000-0005-0000-0000-00006A040000}"/>
    <cellStyle name="40% - Accent3 2 3 2 5 2" xfId="2762" xr:uid="{1DCA219E-84E7-4501-8F2B-02CA664A711F}"/>
    <cellStyle name="40% - Accent3 2 3 2 6" xfId="2475" xr:uid="{3898CE03-1E3B-4C3E-BFD6-3CD2B413D4E3}"/>
    <cellStyle name="40% - Accent3 2 3 3" xfId="751" xr:uid="{00000000-0005-0000-0000-00006B040000}"/>
    <cellStyle name="40% - Accent3 2 3 3 2" xfId="1379" xr:uid="{00000000-0005-0000-0000-00006C040000}"/>
    <cellStyle name="40% - Accent3 2 3 3 2 2" xfId="3561" xr:uid="{23AA3F6B-D53D-4184-9C18-5977D0B0601F}"/>
    <cellStyle name="40% - Accent3 2 3 3 3" xfId="2007" xr:uid="{00000000-0005-0000-0000-00006D040000}"/>
    <cellStyle name="40% - Accent3 2 3 3 3 2" xfId="4189" xr:uid="{4E7F7B5E-6A08-4EC7-B3D4-D835AD3A9838}"/>
    <cellStyle name="40% - Accent3 2 3 3 4" xfId="2933" xr:uid="{38CBB17E-D3D5-46B0-8D58-9CA6BDA47013}"/>
    <cellStyle name="40% - Accent3 2 3 4" xfId="1065" xr:uid="{00000000-0005-0000-0000-00006E040000}"/>
    <cellStyle name="40% - Accent3 2 3 4 2" xfId="3247" xr:uid="{D38C8447-FE42-4906-AA08-399E87E649D5}"/>
    <cellStyle name="40% - Accent3 2 3 5" xfId="1693" xr:uid="{00000000-0005-0000-0000-00006F040000}"/>
    <cellStyle name="40% - Accent3 2 3 5 2" xfId="3875" xr:uid="{4358E87A-F186-4530-B12B-F1B9A4B5D257}"/>
    <cellStyle name="40% - Accent3 2 3 6" xfId="437" xr:uid="{00000000-0005-0000-0000-000070040000}"/>
    <cellStyle name="40% - Accent3 2 3 6 2" xfId="2619" xr:uid="{89986C45-8B09-4B40-8284-CC39C993202C}"/>
    <cellStyle name="40% - Accent3 2 3 7" xfId="2332" xr:uid="{2A5C3F83-C0FE-4A76-B169-D8AA3EE546CA}"/>
    <cellStyle name="40% - Accent3 2 4" xfId="206" xr:uid="{00000000-0005-0000-0000-000071040000}"/>
    <cellStyle name="40% - Accent3 2 4 2" xfId="807" xr:uid="{00000000-0005-0000-0000-000072040000}"/>
    <cellStyle name="40% - Accent3 2 4 2 2" xfId="1435" xr:uid="{00000000-0005-0000-0000-000073040000}"/>
    <cellStyle name="40% - Accent3 2 4 2 2 2" xfId="3617" xr:uid="{BFD4132B-4A5B-406E-BF14-2D66948D1E9A}"/>
    <cellStyle name="40% - Accent3 2 4 2 3" xfId="2063" xr:uid="{00000000-0005-0000-0000-000074040000}"/>
    <cellStyle name="40% - Accent3 2 4 2 3 2" xfId="4245" xr:uid="{87D27C82-3F26-4D80-B14A-AC55B25555ED}"/>
    <cellStyle name="40% - Accent3 2 4 2 4" xfId="2989" xr:uid="{A3E95980-BFAC-4E9C-BA56-6FE9C9B78B6A}"/>
    <cellStyle name="40% - Accent3 2 4 3" xfId="1121" xr:uid="{00000000-0005-0000-0000-000075040000}"/>
    <cellStyle name="40% - Accent3 2 4 3 2" xfId="3303" xr:uid="{A174BC43-C334-47B3-A442-CB243E89052A}"/>
    <cellStyle name="40% - Accent3 2 4 4" xfId="1749" xr:uid="{00000000-0005-0000-0000-000076040000}"/>
    <cellStyle name="40% - Accent3 2 4 4 2" xfId="3931" xr:uid="{5E236D13-3A16-4744-9B54-6E0E0593403E}"/>
    <cellStyle name="40% - Accent3 2 4 5" xfId="493" xr:uid="{00000000-0005-0000-0000-000077040000}"/>
    <cellStyle name="40% - Accent3 2 4 5 2" xfId="2675" xr:uid="{29205A84-ECCF-4397-959C-CC3ECAF91E01}"/>
    <cellStyle name="40% - Accent3 2 4 6" xfId="2388" xr:uid="{16D1643E-BA62-419F-B6CF-029EDFA7671A}"/>
    <cellStyle name="40% - Accent3 2 5" xfId="667" xr:uid="{00000000-0005-0000-0000-000078040000}"/>
    <cellStyle name="40% - Accent3 2 5 2" xfId="1295" xr:uid="{00000000-0005-0000-0000-000079040000}"/>
    <cellStyle name="40% - Accent3 2 5 2 2" xfId="3477" xr:uid="{17C8C0AB-91A6-4ACA-8D75-25ECC42B2DFC}"/>
    <cellStyle name="40% - Accent3 2 5 3" xfId="1923" xr:uid="{00000000-0005-0000-0000-00007A040000}"/>
    <cellStyle name="40% - Accent3 2 5 3 2" xfId="4105" xr:uid="{10B7B9F8-51AB-48AA-87BA-443EADF6CA1D}"/>
    <cellStyle name="40% - Accent3 2 5 4" xfId="2849" xr:uid="{917865D1-29FF-410B-B67D-E4EA5A2F4C39}"/>
    <cellStyle name="40% - Accent3 2 6" xfId="981" xr:uid="{00000000-0005-0000-0000-00007B040000}"/>
    <cellStyle name="40% - Accent3 2 6 2" xfId="3163" xr:uid="{75355BC9-7605-4984-87CB-2CA8E6335743}"/>
    <cellStyle name="40% - Accent3 2 7" xfId="1609" xr:uid="{00000000-0005-0000-0000-00007C040000}"/>
    <cellStyle name="40% - Accent3 2 7 2" xfId="3791" xr:uid="{4D45E6F7-7E86-4466-BF49-99BC969F7BB5}"/>
    <cellStyle name="40% - Accent3 2 8" xfId="353" xr:uid="{00000000-0005-0000-0000-00007D040000}"/>
    <cellStyle name="40% - Accent3 2 8 2" xfId="2535" xr:uid="{B4FD3476-3BC8-43F9-859E-3726358FB511}"/>
    <cellStyle name="40% - Accent3 2 9" xfId="2245" xr:uid="{2FD3D8F3-9E86-4BF1-BAFC-7C30F128A756}"/>
    <cellStyle name="40% - Accent3 3" xfId="80" xr:uid="{00000000-0005-0000-0000-00007E040000}"/>
    <cellStyle name="40% - Accent3 3 2" xfId="152" xr:uid="{00000000-0005-0000-0000-00007F040000}"/>
    <cellStyle name="40% - Accent3 3 2 2" xfId="296" xr:uid="{00000000-0005-0000-0000-000080040000}"/>
    <cellStyle name="40% - Accent3 3 2 2 2" xfId="897" xr:uid="{00000000-0005-0000-0000-000081040000}"/>
    <cellStyle name="40% - Accent3 3 2 2 2 2" xfId="1525" xr:uid="{00000000-0005-0000-0000-000082040000}"/>
    <cellStyle name="40% - Accent3 3 2 2 2 2 2" xfId="3707" xr:uid="{151E78B7-8896-4C2E-9B21-A4F081FD3C75}"/>
    <cellStyle name="40% - Accent3 3 2 2 2 3" xfId="2153" xr:uid="{00000000-0005-0000-0000-000083040000}"/>
    <cellStyle name="40% - Accent3 3 2 2 2 3 2" xfId="4335" xr:uid="{016C7AE3-F9F7-4A11-9A2F-574F09796616}"/>
    <cellStyle name="40% - Accent3 3 2 2 2 4" xfId="3079" xr:uid="{F2CB5CB4-D6B3-4362-83F7-3A3F02846B20}"/>
    <cellStyle name="40% - Accent3 3 2 2 3" xfId="1211" xr:uid="{00000000-0005-0000-0000-000084040000}"/>
    <cellStyle name="40% - Accent3 3 2 2 3 2" xfId="3393" xr:uid="{E1DB21A9-4278-4714-9E39-4F18C0F806F3}"/>
    <cellStyle name="40% - Accent3 3 2 2 4" xfId="1839" xr:uid="{00000000-0005-0000-0000-000085040000}"/>
    <cellStyle name="40% - Accent3 3 2 2 4 2" xfId="4021" xr:uid="{2578D903-E699-4402-A533-EBB2C0B00E8A}"/>
    <cellStyle name="40% - Accent3 3 2 2 5" xfId="583" xr:uid="{00000000-0005-0000-0000-000086040000}"/>
    <cellStyle name="40% - Accent3 3 2 2 5 2" xfId="2765" xr:uid="{9A6EB605-6BE2-4A51-9F8F-678958E3A877}"/>
    <cellStyle name="40% - Accent3 3 2 2 6" xfId="2478" xr:uid="{B07EA4D7-60BB-4F8E-866F-F2F00CA870EE}"/>
    <cellStyle name="40% - Accent3 3 2 3" xfId="754" xr:uid="{00000000-0005-0000-0000-000087040000}"/>
    <cellStyle name="40% - Accent3 3 2 3 2" xfId="1382" xr:uid="{00000000-0005-0000-0000-000088040000}"/>
    <cellStyle name="40% - Accent3 3 2 3 2 2" xfId="3564" xr:uid="{15372283-29EA-4B30-8CBE-1009353787B1}"/>
    <cellStyle name="40% - Accent3 3 2 3 3" xfId="2010" xr:uid="{00000000-0005-0000-0000-000089040000}"/>
    <cellStyle name="40% - Accent3 3 2 3 3 2" xfId="4192" xr:uid="{5160A624-EF0F-4406-956B-40D67EBB815C}"/>
    <cellStyle name="40% - Accent3 3 2 3 4" xfId="2936" xr:uid="{9315AE0F-6512-4A36-8F80-9B296B8368BE}"/>
    <cellStyle name="40% - Accent3 3 2 4" xfId="1068" xr:uid="{00000000-0005-0000-0000-00008A040000}"/>
    <cellStyle name="40% - Accent3 3 2 4 2" xfId="3250" xr:uid="{0AB7F81E-BA66-4CF9-9D31-F1601496A2E3}"/>
    <cellStyle name="40% - Accent3 3 2 5" xfId="1696" xr:uid="{00000000-0005-0000-0000-00008B040000}"/>
    <cellStyle name="40% - Accent3 3 2 5 2" xfId="3878" xr:uid="{4F26C50A-BAD5-4389-8B34-CBE6CC19DE52}"/>
    <cellStyle name="40% - Accent3 3 2 6" xfId="440" xr:uid="{00000000-0005-0000-0000-00008C040000}"/>
    <cellStyle name="40% - Accent3 3 2 6 2" xfId="2622" xr:uid="{542D4C40-3316-4910-B506-5531701DC1D2}"/>
    <cellStyle name="40% - Accent3 3 2 7" xfId="2335" xr:uid="{8C19B0BC-FE2F-40DF-85E8-596D3EE8B909}"/>
    <cellStyle name="40% - Accent3 3 3" xfId="151" xr:uid="{00000000-0005-0000-0000-00008D040000}"/>
    <cellStyle name="40% - Accent3 3 3 2" xfId="295" xr:uid="{00000000-0005-0000-0000-00008E040000}"/>
    <cellStyle name="40% - Accent3 3 3 2 2" xfId="896" xr:uid="{00000000-0005-0000-0000-00008F040000}"/>
    <cellStyle name="40% - Accent3 3 3 2 2 2" xfId="1524" xr:uid="{00000000-0005-0000-0000-000090040000}"/>
    <cellStyle name="40% - Accent3 3 3 2 2 2 2" xfId="3706" xr:uid="{20F98946-D5F4-4B1C-A9B9-E90B2C693DF6}"/>
    <cellStyle name="40% - Accent3 3 3 2 2 3" xfId="2152" xr:uid="{00000000-0005-0000-0000-000091040000}"/>
    <cellStyle name="40% - Accent3 3 3 2 2 3 2" xfId="4334" xr:uid="{84CC0AA3-7DC9-4249-B7EA-1BC8877A5E44}"/>
    <cellStyle name="40% - Accent3 3 3 2 2 4" xfId="3078" xr:uid="{297C8948-CBF2-44CA-8943-C79EE677BD27}"/>
    <cellStyle name="40% - Accent3 3 3 2 3" xfId="1210" xr:uid="{00000000-0005-0000-0000-000092040000}"/>
    <cellStyle name="40% - Accent3 3 3 2 3 2" xfId="3392" xr:uid="{F1D71D7D-3F86-40A2-864A-FFF8F3313F2D}"/>
    <cellStyle name="40% - Accent3 3 3 2 4" xfId="1838" xr:uid="{00000000-0005-0000-0000-000093040000}"/>
    <cellStyle name="40% - Accent3 3 3 2 4 2" xfId="4020" xr:uid="{341CFEB4-1D8D-4FCF-B8BE-B8127E4B2BD4}"/>
    <cellStyle name="40% - Accent3 3 3 2 5" xfId="582" xr:uid="{00000000-0005-0000-0000-000094040000}"/>
    <cellStyle name="40% - Accent3 3 3 2 5 2" xfId="2764" xr:uid="{106D58D9-AFF6-4378-8BD0-3E9A9A365CB7}"/>
    <cellStyle name="40% - Accent3 3 3 2 6" xfId="2477" xr:uid="{F0806E1F-EA71-4903-B0EB-4AB3C7E405CD}"/>
    <cellStyle name="40% - Accent3 3 3 3" xfId="753" xr:uid="{00000000-0005-0000-0000-000095040000}"/>
    <cellStyle name="40% - Accent3 3 3 3 2" xfId="1381" xr:uid="{00000000-0005-0000-0000-000096040000}"/>
    <cellStyle name="40% - Accent3 3 3 3 2 2" xfId="3563" xr:uid="{971154A5-FB54-453C-88B1-35E906DD9327}"/>
    <cellStyle name="40% - Accent3 3 3 3 3" xfId="2009" xr:uid="{00000000-0005-0000-0000-000097040000}"/>
    <cellStyle name="40% - Accent3 3 3 3 3 2" xfId="4191" xr:uid="{A7B16204-42C4-4157-B04B-00389B1B0A8F}"/>
    <cellStyle name="40% - Accent3 3 3 3 4" xfId="2935" xr:uid="{36A34568-85F0-4464-BB79-82F52CFF9B1D}"/>
    <cellStyle name="40% - Accent3 3 3 4" xfId="1067" xr:uid="{00000000-0005-0000-0000-000098040000}"/>
    <cellStyle name="40% - Accent3 3 3 4 2" xfId="3249" xr:uid="{AB4F7F2C-6384-42C5-AD9F-99A95EC6646E}"/>
    <cellStyle name="40% - Accent3 3 3 5" xfId="1695" xr:uid="{00000000-0005-0000-0000-000099040000}"/>
    <cellStyle name="40% - Accent3 3 3 5 2" xfId="3877" xr:uid="{887B2322-1E16-4769-9118-926D3C8CFC78}"/>
    <cellStyle name="40% - Accent3 3 3 6" xfId="439" xr:uid="{00000000-0005-0000-0000-00009A040000}"/>
    <cellStyle name="40% - Accent3 3 3 6 2" xfId="2621" xr:uid="{7D9EE06D-DC66-438E-AE8A-0A0C2C986C02}"/>
    <cellStyle name="40% - Accent3 3 3 7" xfId="2334" xr:uid="{C8833BE9-BA2E-4634-B211-3783CE3D20CE}"/>
    <cellStyle name="40% - Accent3 3 4" xfId="224" xr:uid="{00000000-0005-0000-0000-00009B040000}"/>
    <cellStyle name="40% - Accent3 3 4 2" xfId="825" xr:uid="{00000000-0005-0000-0000-00009C040000}"/>
    <cellStyle name="40% - Accent3 3 4 2 2" xfId="1453" xr:uid="{00000000-0005-0000-0000-00009D040000}"/>
    <cellStyle name="40% - Accent3 3 4 2 2 2" xfId="3635" xr:uid="{458AA545-6494-46AB-B7A7-EDFEEB1C5CFD}"/>
    <cellStyle name="40% - Accent3 3 4 2 3" xfId="2081" xr:uid="{00000000-0005-0000-0000-00009E040000}"/>
    <cellStyle name="40% - Accent3 3 4 2 3 2" xfId="4263" xr:uid="{2AC60F0D-47B7-4516-96C2-99A3EED38A34}"/>
    <cellStyle name="40% - Accent3 3 4 2 4" xfId="3007" xr:uid="{3DA0F35E-9EDC-4363-928E-732D86091687}"/>
    <cellStyle name="40% - Accent3 3 4 3" xfId="1139" xr:uid="{00000000-0005-0000-0000-00009F040000}"/>
    <cellStyle name="40% - Accent3 3 4 3 2" xfId="3321" xr:uid="{05C9F2D2-156E-4998-B092-244BC8C143A8}"/>
    <cellStyle name="40% - Accent3 3 4 4" xfId="1767" xr:uid="{00000000-0005-0000-0000-0000A0040000}"/>
    <cellStyle name="40% - Accent3 3 4 4 2" xfId="3949" xr:uid="{A5D0D416-0862-43B4-8BAB-74683384C7C4}"/>
    <cellStyle name="40% - Accent3 3 4 5" xfId="511" xr:uid="{00000000-0005-0000-0000-0000A1040000}"/>
    <cellStyle name="40% - Accent3 3 4 5 2" xfId="2693" xr:uid="{1937606C-C006-4CEA-BE68-A539AF6BC36A}"/>
    <cellStyle name="40% - Accent3 3 4 6" xfId="2406" xr:uid="{2E7FB7EC-6C73-4AC6-989F-5253D1EE41A5}"/>
    <cellStyle name="40% - Accent3 3 5" xfId="683" xr:uid="{00000000-0005-0000-0000-0000A2040000}"/>
    <cellStyle name="40% - Accent3 3 5 2" xfId="1311" xr:uid="{00000000-0005-0000-0000-0000A3040000}"/>
    <cellStyle name="40% - Accent3 3 5 2 2" xfId="3493" xr:uid="{23A09806-E89F-4AD4-BCC1-2D32B7CFD5AF}"/>
    <cellStyle name="40% - Accent3 3 5 3" xfId="1939" xr:uid="{00000000-0005-0000-0000-0000A4040000}"/>
    <cellStyle name="40% - Accent3 3 5 3 2" xfId="4121" xr:uid="{810E594E-F27C-4A9B-9199-CD80DD06EB98}"/>
    <cellStyle name="40% - Accent3 3 5 4" xfId="2865" xr:uid="{FBBBAEC1-A4A7-43F9-82E5-B854238FFE45}"/>
    <cellStyle name="40% - Accent3 3 6" xfId="997" xr:uid="{00000000-0005-0000-0000-0000A5040000}"/>
    <cellStyle name="40% - Accent3 3 6 2" xfId="3179" xr:uid="{22BAA4A5-D1F4-4ED3-8D51-C6F9DD1BE825}"/>
    <cellStyle name="40% - Accent3 3 7" xfId="1625" xr:uid="{00000000-0005-0000-0000-0000A6040000}"/>
    <cellStyle name="40% - Accent3 3 7 2" xfId="3807" xr:uid="{4F05B887-B55A-4907-931D-A19ABA057E46}"/>
    <cellStyle name="40% - Accent3 3 8" xfId="369" xr:uid="{00000000-0005-0000-0000-0000A7040000}"/>
    <cellStyle name="40% - Accent3 3 8 2" xfId="2551" xr:uid="{A00FC6D9-C2F5-4ED8-95E4-3E93A21B27F8}"/>
    <cellStyle name="40% - Accent3 3 9" xfId="2263" xr:uid="{306DD9C0-6509-4FD4-877F-C37806CD1CBA}"/>
    <cellStyle name="40% - Accent3 4" xfId="94" xr:uid="{00000000-0005-0000-0000-0000A8040000}"/>
    <cellStyle name="40% - Accent3 4 2" xfId="238" xr:uid="{00000000-0005-0000-0000-0000A9040000}"/>
    <cellStyle name="40% - Accent3 4 2 2" xfId="839" xr:uid="{00000000-0005-0000-0000-0000AA040000}"/>
    <cellStyle name="40% - Accent3 4 2 2 2" xfId="1467" xr:uid="{00000000-0005-0000-0000-0000AB040000}"/>
    <cellStyle name="40% - Accent3 4 2 2 2 2" xfId="3649" xr:uid="{C09A084E-6898-4909-B625-F92F04612001}"/>
    <cellStyle name="40% - Accent3 4 2 2 3" xfId="2095" xr:uid="{00000000-0005-0000-0000-0000AC040000}"/>
    <cellStyle name="40% - Accent3 4 2 2 3 2" xfId="4277" xr:uid="{753A0600-A65A-42E9-A440-5BA63913969C}"/>
    <cellStyle name="40% - Accent3 4 2 2 4" xfId="3021" xr:uid="{D73B949A-6315-4581-84AD-AA7197B0C7EF}"/>
    <cellStyle name="40% - Accent3 4 2 3" xfId="1153" xr:uid="{00000000-0005-0000-0000-0000AD040000}"/>
    <cellStyle name="40% - Accent3 4 2 3 2" xfId="3335" xr:uid="{FB5CA85D-87C4-4876-930C-0C71CE09E629}"/>
    <cellStyle name="40% - Accent3 4 2 4" xfId="1781" xr:uid="{00000000-0005-0000-0000-0000AE040000}"/>
    <cellStyle name="40% - Accent3 4 2 4 2" xfId="3963" xr:uid="{724B329B-43B2-47A1-99B6-FC4730C1D2A6}"/>
    <cellStyle name="40% - Accent3 4 2 5" xfId="525" xr:uid="{00000000-0005-0000-0000-0000AF040000}"/>
    <cellStyle name="40% - Accent3 4 2 5 2" xfId="2707" xr:uid="{173CFF7A-EEEF-4F80-9009-E8F68744A333}"/>
    <cellStyle name="40% - Accent3 4 2 6" xfId="2420" xr:uid="{6D5A0B7E-8CD8-47F9-9D83-FE8C9261999F}"/>
    <cellStyle name="40% - Accent3 4 3" xfId="696" xr:uid="{00000000-0005-0000-0000-0000B0040000}"/>
    <cellStyle name="40% - Accent3 4 3 2" xfId="1324" xr:uid="{00000000-0005-0000-0000-0000B1040000}"/>
    <cellStyle name="40% - Accent3 4 3 2 2" xfId="3506" xr:uid="{91D493B0-421E-4F1B-A89C-0832E902D1FA}"/>
    <cellStyle name="40% - Accent3 4 3 3" xfId="1952" xr:uid="{00000000-0005-0000-0000-0000B2040000}"/>
    <cellStyle name="40% - Accent3 4 3 3 2" xfId="4134" xr:uid="{F23CC9AC-DDDF-474E-A7A3-4C3F824A63F6}"/>
    <cellStyle name="40% - Accent3 4 3 4" xfId="2878" xr:uid="{94718265-ED53-4AD8-967A-6ABB89D6AB76}"/>
    <cellStyle name="40% - Accent3 4 4" xfId="1010" xr:uid="{00000000-0005-0000-0000-0000B3040000}"/>
    <cellStyle name="40% - Accent3 4 4 2" xfId="3192" xr:uid="{2279F001-A345-49A5-95C3-7711011738EA}"/>
    <cellStyle name="40% - Accent3 4 5" xfId="1638" xr:uid="{00000000-0005-0000-0000-0000B4040000}"/>
    <cellStyle name="40% - Accent3 4 5 2" xfId="3820" xr:uid="{804BEF21-304C-4051-8BD9-BBAFFAA28C06}"/>
    <cellStyle name="40% - Accent3 4 6" xfId="382" xr:uid="{00000000-0005-0000-0000-0000B5040000}"/>
    <cellStyle name="40% - Accent3 4 6 2" xfId="2564" xr:uid="{8EABFED4-056F-44AD-98D1-A6D6E195D151}"/>
    <cellStyle name="40% - Accent3 4 7" xfId="2277" xr:uid="{52B413CC-B243-4B86-A729-42840C4E16AD}"/>
    <cellStyle name="40% - Accent3 5" xfId="129" xr:uid="{00000000-0005-0000-0000-0000B6040000}"/>
    <cellStyle name="40% - Accent3 5 2" xfId="273" xr:uid="{00000000-0005-0000-0000-0000B7040000}"/>
    <cellStyle name="40% - Accent3 5 2 2" xfId="874" xr:uid="{00000000-0005-0000-0000-0000B8040000}"/>
    <cellStyle name="40% - Accent3 5 2 2 2" xfId="1502" xr:uid="{00000000-0005-0000-0000-0000B9040000}"/>
    <cellStyle name="40% - Accent3 5 2 2 2 2" xfId="3684" xr:uid="{E6D76D4A-0A0C-4C89-B04F-314A0EE1F48C}"/>
    <cellStyle name="40% - Accent3 5 2 2 3" xfId="2130" xr:uid="{00000000-0005-0000-0000-0000BA040000}"/>
    <cellStyle name="40% - Accent3 5 2 2 3 2" xfId="4312" xr:uid="{5F2A335F-7538-4BC3-B40C-6E83DA89AB73}"/>
    <cellStyle name="40% - Accent3 5 2 2 4" xfId="3056" xr:uid="{68F992DB-48C6-4504-BB7B-3571AB5788A0}"/>
    <cellStyle name="40% - Accent3 5 2 3" xfId="1188" xr:uid="{00000000-0005-0000-0000-0000BB040000}"/>
    <cellStyle name="40% - Accent3 5 2 3 2" xfId="3370" xr:uid="{2DA03207-C984-4B39-BE1F-E0F9F91927BC}"/>
    <cellStyle name="40% - Accent3 5 2 4" xfId="1816" xr:uid="{00000000-0005-0000-0000-0000BC040000}"/>
    <cellStyle name="40% - Accent3 5 2 4 2" xfId="3998" xr:uid="{DB8DACC8-294C-458A-B114-ABCFE4AFE204}"/>
    <cellStyle name="40% - Accent3 5 2 5" xfId="560" xr:uid="{00000000-0005-0000-0000-0000BD040000}"/>
    <cellStyle name="40% - Accent3 5 2 5 2" xfId="2742" xr:uid="{9A2A0D88-8926-4061-AD1B-EEA15A38422D}"/>
    <cellStyle name="40% - Accent3 5 2 6" xfId="2455" xr:uid="{38D5D810-8B72-405F-9DDE-E11E9921C3A4}"/>
    <cellStyle name="40% - Accent3 5 3" xfId="731" xr:uid="{00000000-0005-0000-0000-0000BE040000}"/>
    <cellStyle name="40% - Accent3 5 3 2" xfId="1359" xr:uid="{00000000-0005-0000-0000-0000BF040000}"/>
    <cellStyle name="40% - Accent3 5 3 2 2" xfId="3541" xr:uid="{29D0FD20-3554-4C7F-B6D0-2ACBC6F83CF3}"/>
    <cellStyle name="40% - Accent3 5 3 3" xfId="1987" xr:uid="{00000000-0005-0000-0000-0000C0040000}"/>
    <cellStyle name="40% - Accent3 5 3 3 2" xfId="4169" xr:uid="{BE0D3C38-21D6-44D9-AC11-F23E9B57B374}"/>
    <cellStyle name="40% - Accent3 5 3 4" xfId="2913" xr:uid="{1A717A78-855C-49F4-A91C-3B496E67C927}"/>
    <cellStyle name="40% - Accent3 5 4" xfId="1045" xr:uid="{00000000-0005-0000-0000-0000C1040000}"/>
    <cellStyle name="40% - Accent3 5 4 2" xfId="3227" xr:uid="{8E76EB83-C6C8-48BC-BBB3-D5914765412C}"/>
    <cellStyle name="40% - Accent3 5 5" xfId="1673" xr:uid="{00000000-0005-0000-0000-0000C2040000}"/>
    <cellStyle name="40% - Accent3 5 5 2" xfId="3855" xr:uid="{CC2D779D-98ED-4DE2-9AF2-DB35C24FE783}"/>
    <cellStyle name="40% - Accent3 5 6" xfId="417" xr:uid="{00000000-0005-0000-0000-0000C3040000}"/>
    <cellStyle name="40% - Accent3 5 6 2" xfId="2599" xr:uid="{50E48CB5-E530-48D8-A910-CEBDF1C952BD}"/>
    <cellStyle name="40% - Accent3 5 7" xfId="2312" xr:uid="{12552858-51C7-48B7-925B-95BF8C7CEDD4}"/>
    <cellStyle name="40% - Accent3 6" xfId="188" xr:uid="{00000000-0005-0000-0000-0000C4040000}"/>
    <cellStyle name="40% - Accent3 6 2" xfId="789" xr:uid="{00000000-0005-0000-0000-0000C5040000}"/>
    <cellStyle name="40% - Accent3 6 2 2" xfId="1417" xr:uid="{00000000-0005-0000-0000-0000C6040000}"/>
    <cellStyle name="40% - Accent3 6 2 2 2" xfId="3599" xr:uid="{FAE0C495-8F89-40B2-A371-B1A53A928C74}"/>
    <cellStyle name="40% - Accent3 6 2 3" xfId="2045" xr:uid="{00000000-0005-0000-0000-0000C7040000}"/>
    <cellStyle name="40% - Accent3 6 2 3 2" xfId="4227" xr:uid="{09CCBB88-99F1-4E4F-8948-701C94FD49A2}"/>
    <cellStyle name="40% - Accent3 6 2 4" xfId="2971" xr:uid="{66FE2F80-6D7A-4E1F-9964-C2E4F088D7A5}"/>
    <cellStyle name="40% - Accent3 6 3" xfId="1103" xr:uid="{00000000-0005-0000-0000-0000C8040000}"/>
    <cellStyle name="40% - Accent3 6 3 2" xfId="3285" xr:uid="{75BF27CA-A58B-485F-BCDC-635208EAE611}"/>
    <cellStyle name="40% - Accent3 6 4" xfId="1731" xr:uid="{00000000-0005-0000-0000-0000C9040000}"/>
    <cellStyle name="40% - Accent3 6 4 2" xfId="3913" xr:uid="{4D3A5551-F68E-4F2B-A2E8-4C17E036EC68}"/>
    <cellStyle name="40% - Accent3 6 5" xfId="475" xr:uid="{00000000-0005-0000-0000-0000CA040000}"/>
    <cellStyle name="40% - Accent3 6 5 2" xfId="2657" xr:uid="{C68EC487-62B4-4DB3-8704-5EC54413CB1D}"/>
    <cellStyle name="40% - Accent3 6 6" xfId="2370" xr:uid="{E80EB007-8A33-4B3F-A55A-F1CDB4BC3ECB}"/>
    <cellStyle name="40% - Accent3 7" xfId="337" xr:uid="{00000000-0005-0000-0000-0000CB040000}"/>
    <cellStyle name="40% - Accent3 7 2" xfId="651" xr:uid="{00000000-0005-0000-0000-0000CC040000}"/>
    <cellStyle name="40% - Accent3 7 2 2" xfId="1279" xr:uid="{00000000-0005-0000-0000-0000CD040000}"/>
    <cellStyle name="40% - Accent3 7 2 2 2" xfId="3461" xr:uid="{F9E394B6-1DCF-4B40-BEA3-AC74AB2C54B1}"/>
    <cellStyle name="40% - Accent3 7 2 3" xfId="1907" xr:uid="{00000000-0005-0000-0000-0000CE040000}"/>
    <cellStyle name="40% - Accent3 7 2 3 2" xfId="4089" xr:uid="{616FD034-2F2D-448F-A1BA-AAB92D403A3F}"/>
    <cellStyle name="40% - Accent3 7 2 4" xfId="2833" xr:uid="{AF775841-D4BA-4590-B476-8820EC039AA6}"/>
    <cellStyle name="40% - Accent3 7 3" xfId="965" xr:uid="{00000000-0005-0000-0000-0000CF040000}"/>
    <cellStyle name="40% - Accent3 7 3 2" xfId="3147" xr:uid="{88C09B15-4D51-41D6-B02E-C50F9C031FCA}"/>
    <cellStyle name="40% - Accent3 7 4" xfId="1593" xr:uid="{00000000-0005-0000-0000-0000D0040000}"/>
    <cellStyle name="40% - Accent3 7 4 2" xfId="3775" xr:uid="{FF2637DF-74A0-4BDD-B258-DC44BA31055D}"/>
    <cellStyle name="40% - Accent3 7 5" xfId="2519" xr:uid="{DC394EA4-E318-41AE-B15C-06F4DECFF5CA}"/>
    <cellStyle name="40% - Accent3 8" xfId="634" xr:uid="{00000000-0005-0000-0000-0000D1040000}"/>
    <cellStyle name="40% - Accent3 8 2" xfId="948" xr:uid="{00000000-0005-0000-0000-0000D2040000}"/>
    <cellStyle name="40% - Accent3 8 2 2" xfId="1576" xr:uid="{00000000-0005-0000-0000-0000D3040000}"/>
    <cellStyle name="40% - Accent3 8 2 2 2" xfId="3758" xr:uid="{CA134CEA-6182-4FC2-991A-5131C5DD0BB7}"/>
    <cellStyle name="40% - Accent3 8 2 3" xfId="2204" xr:uid="{00000000-0005-0000-0000-0000D4040000}"/>
    <cellStyle name="40% - Accent3 8 2 3 2" xfId="4386" xr:uid="{F4C35D84-B77A-421C-AB76-DA577734ADF1}"/>
    <cellStyle name="40% - Accent3 8 2 4" xfId="3130" xr:uid="{CFC58321-17BB-4E32-92C6-53FFD2E7F4A5}"/>
    <cellStyle name="40% - Accent3 8 3" xfId="1262" xr:uid="{00000000-0005-0000-0000-0000D5040000}"/>
    <cellStyle name="40% - Accent3 8 3 2" xfId="3444" xr:uid="{BC70AACD-B1FA-42C3-9144-42ACDD624F5F}"/>
    <cellStyle name="40% - Accent3 8 4" xfId="1890" xr:uid="{00000000-0005-0000-0000-0000D6040000}"/>
    <cellStyle name="40% - Accent3 8 4 2" xfId="4072" xr:uid="{F9E42855-5F8C-4778-B3DA-A54B35D2D2CC}"/>
    <cellStyle name="40% - Accent3 8 5" xfId="2816" xr:uid="{527A65BC-8689-44F1-AEE8-6E8525DF4292}"/>
    <cellStyle name="40% - Accent3 9" xfId="932" xr:uid="{00000000-0005-0000-0000-0000D7040000}"/>
    <cellStyle name="40% - Accent3 9 2" xfId="1560" xr:uid="{00000000-0005-0000-0000-0000D8040000}"/>
    <cellStyle name="40% - Accent3 9 2 2" xfId="3742" xr:uid="{5532FB90-580D-485C-A64B-ED8D17FE3912}"/>
    <cellStyle name="40% - Accent3 9 3" xfId="2188" xr:uid="{00000000-0005-0000-0000-0000D9040000}"/>
    <cellStyle name="40% - Accent3 9 3 2" xfId="4370" xr:uid="{763F7AE0-B14F-479B-ADB9-AB4A507EA5DA}"/>
    <cellStyle name="40% - Accent3 9 4" xfId="3114" xr:uid="{FE5F1396-3E2C-4A7B-9CA9-2D1A81274E0E}"/>
    <cellStyle name="40% - Accent4" xfId="36" builtinId="43" customBuiltin="1"/>
    <cellStyle name="40% - Accent4 10" xfId="1248" xr:uid="{00000000-0005-0000-0000-0000DB040000}"/>
    <cellStyle name="40% - Accent4 10 2" xfId="3430" xr:uid="{060A3EFD-D92C-45D6-9C1B-E5B6EC80B381}"/>
    <cellStyle name="40% - Accent4 11" xfId="1876" xr:uid="{00000000-0005-0000-0000-0000DC040000}"/>
    <cellStyle name="40% - Accent4 11 2" xfId="4058" xr:uid="{959E7949-DDB9-4881-8658-7E2EABC649AB}"/>
    <cellStyle name="40% - Accent4 12" xfId="620" xr:uid="{00000000-0005-0000-0000-0000DD040000}"/>
    <cellStyle name="40% - Accent4 12 2" xfId="2802" xr:uid="{05A402C9-DA10-4ABC-8B67-BD08074C421C}"/>
    <cellStyle name="40% - Accent4 13" xfId="2229" xr:uid="{114A6A28-1822-42FD-8BFB-981C29354081}"/>
    <cellStyle name="40% - Accent4 2" xfId="64" xr:uid="{00000000-0005-0000-0000-0000DE040000}"/>
    <cellStyle name="40% - Accent4 2 2" xfId="154" xr:uid="{00000000-0005-0000-0000-0000DF040000}"/>
    <cellStyle name="40% - Accent4 2 2 2" xfId="298" xr:uid="{00000000-0005-0000-0000-0000E0040000}"/>
    <cellStyle name="40% - Accent4 2 2 2 2" xfId="899" xr:uid="{00000000-0005-0000-0000-0000E1040000}"/>
    <cellStyle name="40% - Accent4 2 2 2 2 2" xfId="1527" xr:uid="{00000000-0005-0000-0000-0000E2040000}"/>
    <cellStyle name="40% - Accent4 2 2 2 2 2 2" xfId="3709" xr:uid="{24CB39AA-BCF3-4E00-B816-DFF6A474F4A2}"/>
    <cellStyle name="40% - Accent4 2 2 2 2 3" xfId="2155" xr:uid="{00000000-0005-0000-0000-0000E3040000}"/>
    <cellStyle name="40% - Accent4 2 2 2 2 3 2" xfId="4337" xr:uid="{9BA5243F-D80C-4909-B577-12F930946542}"/>
    <cellStyle name="40% - Accent4 2 2 2 2 4" xfId="3081" xr:uid="{6590118B-183A-43DD-AB6B-C69830F95C8F}"/>
    <cellStyle name="40% - Accent4 2 2 2 3" xfId="1213" xr:uid="{00000000-0005-0000-0000-0000E4040000}"/>
    <cellStyle name="40% - Accent4 2 2 2 3 2" xfId="3395" xr:uid="{DA93FD62-AFDD-41C8-8246-5BB9ADC91D03}"/>
    <cellStyle name="40% - Accent4 2 2 2 4" xfId="1841" xr:uid="{00000000-0005-0000-0000-0000E5040000}"/>
    <cellStyle name="40% - Accent4 2 2 2 4 2" xfId="4023" xr:uid="{53E18952-06C9-4CE4-A3DD-9F74A57C4C95}"/>
    <cellStyle name="40% - Accent4 2 2 2 5" xfId="585" xr:uid="{00000000-0005-0000-0000-0000E6040000}"/>
    <cellStyle name="40% - Accent4 2 2 2 5 2" xfId="2767" xr:uid="{E83EB71A-D3C1-41F8-9CCD-090EC089041D}"/>
    <cellStyle name="40% - Accent4 2 2 2 6" xfId="2480" xr:uid="{617C467D-9305-4182-A543-6EAFF1E4C2CC}"/>
    <cellStyle name="40% - Accent4 2 2 3" xfId="756" xr:uid="{00000000-0005-0000-0000-0000E7040000}"/>
    <cellStyle name="40% - Accent4 2 2 3 2" xfId="1384" xr:uid="{00000000-0005-0000-0000-0000E8040000}"/>
    <cellStyle name="40% - Accent4 2 2 3 2 2" xfId="3566" xr:uid="{993685F9-27E3-4887-AB18-52FB9BC94DD4}"/>
    <cellStyle name="40% - Accent4 2 2 3 3" xfId="2012" xr:uid="{00000000-0005-0000-0000-0000E9040000}"/>
    <cellStyle name="40% - Accent4 2 2 3 3 2" xfId="4194" xr:uid="{B47CDC72-5D67-4102-94B1-8C64D4A99117}"/>
    <cellStyle name="40% - Accent4 2 2 3 4" xfId="2938" xr:uid="{5E34C431-3A34-47EE-9678-7CBAE1DFAAF2}"/>
    <cellStyle name="40% - Accent4 2 2 4" xfId="1070" xr:uid="{00000000-0005-0000-0000-0000EA040000}"/>
    <cellStyle name="40% - Accent4 2 2 4 2" xfId="3252" xr:uid="{AAA5CD52-0D04-46F4-B173-BD364BF63EFB}"/>
    <cellStyle name="40% - Accent4 2 2 5" xfId="1698" xr:uid="{00000000-0005-0000-0000-0000EB040000}"/>
    <cellStyle name="40% - Accent4 2 2 5 2" xfId="3880" xr:uid="{57E37250-1167-43E0-8DA2-A5BB4B151D38}"/>
    <cellStyle name="40% - Accent4 2 2 6" xfId="442" xr:uid="{00000000-0005-0000-0000-0000EC040000}"/>
    <cellStyle name="40% - Accent4 2 2 6 2" xfId="2624" xr:uid="{113CFBA9-082A-43AC-B8AC-A8087D4D5446}"/>
    <cellStyle name="40% - Accent4 2 2 7" xfId="2337" xr:uid="{5E598AA4-63D6-4EBD-B7B8-43D24E9BEA0F}"/>
    <cellStyle name="40% - Accent4 2 3" xfId="153" xr:uid="{00000000-0005-0000-0000-0000ED040000}"/>
    <cellStyle name="40% - Accent4 2 3 2" xfId="297" xr:uid="{00000000-0005-0000-0000-0000EE040000}"/>
    <cellStyle name="40% - Accent4 2 3 2 2" xfId="898" xr:uid="{00000000-0005-0000-0000-0000EF040000}"/>
    <cellStyle name="40% - Accent4 2 3 2 2 2" xfId="1526" xr:uid="{00000000-0005-0000-0000-0000F0040000}"/>
    <cellStyle name="40% - Accent4 2 3 2 2 2 2" xfId="3708" xr:uid="{F249A678-78D2-4DCF-9ACA-AC80F592631E}"/>
    <cellStyle name="40% - Accent4 2 3 2 2 3" xfId="2154" xr:uid="{00000000-0005-0000-0000-0000F1040000}"/>
    <cellStyle name="40% - Accent4 2 3 2 2 3 2" xfId="4336" xr:uid="{4089F045-570F-4A65-8414-84FE8CA99E6C}"/>
    <cellStyle name="40% - Accent4 2 3 2 2 4" xfId="3080" xr:uid="{BDCC44EB-9863-49D8-B2B0-4A1BDA06878F}"/>
    <cellStyle name="40% - Accent4 2 3 2 3" xfId="1212" xr:uid="{00000000-0005-0000-0000-0000F2040000}"/>
    <cellStyle name="40% - Accent4 2 3 2 3 2" xfId="3394" xr:uid="{0F2E7E89-6260-4B45-8704-9A329A96EA83}"/>
    <cellStyle name="40% - Accent4 2 3 2 4" xfId="1840" xr:uid="{00000000-0005-0000-0000-0000F3040000}"/>
    <cellStyle name="40% - Accent4 2 3 2 4 2" xfId="4022" xr:uid="{084E4672-DCBA-4E51-93DF-3AB2D10A0191}"/>
    <cellStyle name="40% - Accent4 2 3 2 5" xfId="584" xr:uid="{00000000-0005-0000-0000-0000F4040000}"/>
    <cellStyle name="40% - Accent4 2 3 2 5 2" xfId="2766" xr:uid="{C83AF701-E93E-418E-B3C0-3BAF69C9B875}"/>
    <cellStyle name="40% - Accent4 2 3 2 6" xfId="2479" xr:uid="{0BC0E533-9CB9-4651-9192-07BB2AAD3EEF}"/>
    <cellStyle name="40% - Accent4 2 3 3" xfId="755" xr:uid="{00000000-0005-0000-0000-0000F5040000}"/>
    <cellStyle name="40% - Accent4 2 3 3 2" xfId="1383" xr:uid="{00000000-0005-0000-0000-0000F6040000}"/>
    <cellStyle name="40% - Accent4 2 3 3 2 2" xfId="3565" xr:uid="{B6EAFB15-8917-49BA-832E-232933B89056}"/>
    <cellStyle name="40% - Accent4 2 3 3 3" xfId="2011" xr:uid="{00000000-0005-0000-0000-0000F7040000}"/>
    <cellStyle name="40% - Accent4 2 3 3 3 2" xfId="4193" xr:uid="{E51D55DD-94D7-4E4C-AEAB-F93051E7127A}"/>
    <cellStyle name="40% - Accent4 2 3 3 4" xfId="2937" xr:uid="{0786FCCA-A9D1-4585-A28D-9DD317BA9684}"/>
    <cellStyle name="40% - Accent4 2 3 4" xfId="1069" xr:uid="{00000000-0005-0000-0000-0000F8040000}"/>
    <cellStyle name="40% - Accent4 2 3 4 2" xfId="3251" xr:uid="{927BB45C-B208-4A37-B5E5-3DC335C13D94}"/>
    <cellStyle name="40% - Accent4 2 3 5" xfId="1697" xr:uid="{00000000-0005-0000-0000-0000F9040000}"/>
    <cellStyle name="40% - Accent4 2 3 5 2" xfId="3879" xr:uid="{F240DEB6-F2CA-498A-9955-2083A09DFA2E}"/>
    <cellStyle name="40% - Accent4 2 3 6" xfId="441" xr:uid="{00000000-0005-0000-0000-0000FA040000}"/>
    <cellStyle name="40% - Accent4 2 3 6 2" xfId="2623" xr:uid="{EFEDC215-5F41-4704-9FB9-32FD7BA47007}"/>
    <cellStyle name="40% - Accent4 2 3 7" xfId="2336" xr:uid="{2D96C019-A592-4F6E-991A-0687BCA6AD96}"/>
    <cellStyle name="40% - Accent4 2 4" xfId="208" xr:uid="{00000000-0005-0000-0000-0000FB040000}"/>
    <cellStyle name="40% - Accent4 2 4 2" xfId="809" xr:uid="{00000000-0005-0000-0000-0000FC040000}"/>
    <cellStyle name="40% - Accent4 2 4 2 2" xfId="1437" xr:uid="{00000000-0005-0000-0000-0000FD040000}"/>
    <cellStyle name="40% - Accent4 2 4 2 2 2" xfId="3619" xr:uid="{094B8A4B-A5C0-4BBB-ADFF-6DA4F75F68FA}"/>
    <cellStyle name="40% - Accent4 2 4 2 3" xfId="2065" xr:uid="{00000000-0005-0000-0000-0000FE040000}"/>
    <cellStyle name="40% - Accent4 2 4 2 3 2" xfId="4247" xr:uid="{266B11FB-C948-416F-AEFF-9F77EAD723F2}"/>
    <cellStyle name="40% - Accent4 2 4 2 4" xfId="2991" xr:uid="{F174119F-BE42-4DE9-BE19-AD76FE8EB8F3}"/>
    <cellStyle name="40% - Accent4 2 4 3" xfId="1123" xr:uid="{00000000-0005-0000-0000-0000FF040000}"/>
    <cellStyle name="40% - Accent4 2 4 3 2" xfId="3305" xr:uid="{F78E0F15-C652-4C31-9BA2-52BC70C5613E}"/>
    <cellStyle name="40% - Accent4 2 4 4" xfId="1751" xr:uid="{00000000-0005-0000-0000-000000050000}"/>
    <cellStyle name="40% - Accent4 2 4 4 2" xfId="3933" xr:uid="{2058AFF4-FF32-47FF-B92C-BCA36ABD8FDB}"/>
    <cellStyle name="40% - Accent4 2 4 5" xfId="495" xr:uid="{00000000-0005-0000-0000-000001050000}"/>
    <cellStyle name="40% - Accent4 2 4 5 2" xfId="2677" xr:uid="{E95FC1AE-9335-4E66-80DE-F9F245BB15A5}"/>
    <cellStyle name="40% - Accent4 2 4 6" xfId="2390" xr:uid="{A8C82B4A-2BEA-4D4B-A4C5-0816887EA8A4}"/>
    <cellStyle name="40% - Accent4 2 5" xfId="669" xr:uid="{00000000-0005-0000-0000-000002050000}"/>
    <cellStyle name="40% - Accent4 2 5 2" xfId="1297" xr:uid="{00000000-0005-0000-0000-000003050000}"/>
    <cellStyle name="40% - Accent4 2 5 2 2" xfId="3479" xr:uid="{469C1109-BB1B-4CCA-9FF3-FBE373A3E38F}"/>
    <cellStyle name="40% - Accent4 2 5 3" xfId="1925" xr:uid="{00000000-0005-0000-0000-000004050000}"/>
    <cellStyle name="40% - Accent4 2 5 3 2" xfId="4107" xr:uid="{AEA971A9-E7EE-4C04-8BCF-A7FE8E7A0FE6}"/>
    <cellStyle name="40% - Accent4 2 5 4" xfId="2851" xr:uid="{115CDA34-1350-4068-AEA9-83CB74C89C0F}"/>
    <cellStyle name="40% - Accent4 2 6" xfId="983" xr:uid="{00000000-0005-0000-0000-000005050000}"/>
    <cellStyle name="40% - Accent4 2 6 2" xfId="3165" xr:uid="{E9EAEB08-1438-41BC-B4CF-B8F0B8B0CC03}"/>
    <cellStyle name="40% - Accent4 2 7" xfId="1611" xr:uid="{00000000-0005-0000-0000-000006050000}"/>
    <cellStyle name="40% - Accent4 2 7 2" xfId="3793" xr:uid="{C79C8F1D-D363-46F7-BB6B-432A0FC62527}"/>
    <cellStyle name="40% - Accent4 2 8" xfId="355" xr:uid="{00000000-0005-0000-0000-000007050000}"/>
    <cellStyle name="40% - Accent4 2 8 2" xfId="2537" xr:uid="{1DE9C3E7-2DC1-4B7C-A480-92C8AD045802}"/>
    <cellStyle name="40% - Accent4 2 9" xfId="2247" xr:uid="{14C3DB71-452D-483F-96F1-4B6FB4D9DBEA}"/>
    <cellStyle name="40% - Accent4 3" xfId="82" xr:uid="{00000000-0005-0000-0000-000008050000}"/>
    <cellStyle name="40% - Accent4 3 2" xfId="156" xr:uid="{00000000-0005-0000-0000-000009050000}"/>
    <cellStyle name="40% - Accent4 3 2 2" xfId="300" xr:uid="{00000000-0005-0000-0000-00000A050000}"/>
    <cellStyle name="40% - Accent4 3 2 2 2" xfId="901" xr:uid="{00000000-0005-0000-0000-00000B050000}"/>
    <cellStyle name="40% - Accent4 3 2 2 2 2" xfId="1529" xr:uid="{00000000-0005-0000-0000-00000C050000}"/>
    <cellStyle name="40% - Accent4 3 2 2 2 2 2" xfId="3711" xr:uid="{0B0EB3FD-A085-48BC-B8D2-3A3A9ABC2477}"/>
    <cellStyle name="40% - Accent4 3 2 2 2 3" xfId="2157" xr:uid="{00000000-0005-0000-0000-00000D050000}"/>
    <cellStyle name="40% - Accent4 3 2 2 2 3 2" xfId="4339" xr:uid="{5456CC3B-6A41-4261-B875-CB322B15863B}"/>
    <cellStyle name="40% - Accent4 3 2 2 2 4" xfId="3083" xr:uid="{8FE73E96-4FBB-4F28-9419-3BD2953CA07E}"/>
    <cellStyle name="40% - Accent4 3 2 2 3" xfId="1215" xr:uid="{00000000-0005-0000-0000-00000E050000}"/>
    <cellStyle name="40% - Accent4 3 2 2 3 2" xfId="3397" xr:uid="{85B8DAB7-8723-4394-914C-EE3B42A5C796}"/>
    <cellStyle name="40% - Accent4 3 2 2 4" xfId="1843" xr:uid="{00000000-0005-0000-0000-00000F050000}"/>
    <cellStyle name="40% - Accent4 3 2 2 4 2" xfId="4025" xr:uid="{B6756A00-6F24-4074-8A87-4F31ACE239EF}"/>
    <cellStyle name="40% - Accent4 3 2 2 5" xfId="587" xr:uid="{00000000-0005-0000-0000-000010050000}"/>
    <cellStyle name="40% - Accent4 3 2 2 5 2" xfId="2769" xr:uid="{C3E04AAB-1D20-496D-B4FE-C4B981597B07}"/>
    <cellStyle name="40% - Accent4 3 2 2 6" xfId="2482" xr:uid="{F72E3DC9-8669-405F-BEA4-5789BC3702EB}"/>
    <cellStyle name="40% - Accent4 3 2 3" xfId="758" xr:uid="{00000000-0005-0000-0000-000011050000}"/>
    <cellStyle name="40% - Accent4 3 2 3 2" xfId="1386" xr:uid="{00000000-0005-0000-0000-000012050000}"/>
    <cellStyle name="40% - Accent4 3 2 3 2 2" xfId="3568" xr:uid="{6B11ED12-4836-41EE-AAB2-5203A0C6F8C0}"/>
    <cellStyle name="40% - Accent4 3 2 3 3" xfId="2014" xr:uid="{00000000-0005-0000-0000-000013050000}"/>
    <cellStyle name="40% - Accent4 3 2 3 3 2" xfId="4196" xr:uid="{A08432AE-3CF1-43C5-84D9-042C8C6F88A9}"/>
    <cellStyle name="40% - Accent4 3 2 3 4" xfId="2940" xr:uid="{7F99BFBF-2EA1-4F10-8212-11081769E3EA}"/>
    <cellStyle name="40% - Accent4 3 2 4" xfId="1072" xr:uid="{00000000-0005-0000-0000-000014050000}"/>
    <cellStyle name="40% - Accent4 3 2 4 2" xfId="3254" xr:uid="{93AE810C-7A45-4BE0-833B-04442B99CC7A}"/>
    <cellStyle name="40% - Accent4 3 2 5" xfId="1700" xr:uid="{00000000-0005-0000-0000-000015050000}"/>
    <cellStyle name="40% - Accent4 3 2 5 2" xfId="3882" xr:uid="{8D92A330-59F7-457D-87B0-AE2E736EF139}"/>
    <cellStyle name="40% - Accent4 3 2 6" xfId="444" xr:uid="{00000000-0005-0000-0000-000016050000}"/>
    <cellStyle name="40% - Accent4 3 2 6 2" xfId="2626" xr:uid="{1841C1AC-7940-4935-9AE4-B4B4192CAFF9}"/>
    <cellStyle name="40% - Accent4 3 2 7" xfId="2339" xr:uid="{F9736BF2-037D-4A26-A8B2-AB18A3EE01A5}"/>
    <cellStyle name="40% - Accent4 3 3" xfId="155" xr:uid="{00000000-0005-0000-0000-000017050000}"/>
    <cellStyle name="40% - Accent4 3 3 2" xfId="299" xr:uid="{00000000-0005-0000-0000-000018050000}"/>
    <cellStyle name="40% - Accent4 3 3 2 2" xfId="900" xr:uid="{00000000-0005-0000-0000-000019050000}"/>
    <cellStyle name="40% - Accent4 3 3 2 2 2" xfId="1528" xr:uid="{00000000-0005-0000-0000-00001A050000}"/>
    <cellStyle name="40% - Accent4 3 3 2 2 2 2" xfId="3710" xr:uid="{936D3B46-6E45-4FD6-B180-A798EC6528B8}"/>
    <cellStyle name="40% - Accent4 3 3 2 2 3" xfId="2156" xr:uid="{00000000-0005-0000-0000-00001B050000}"/>
    <cellStyle name="40% - Accent4 3 3 2 2 3 2" xfId="4338" xr:uid="{2029B58D-85EC-49A9-938E-A1A86B1553A0}"/>
    <cellStyle name="40% - Accent4 3 3 2 2 4" xfId="3082" xr:uid="{B4F99312-93FF-4674-BA0B-F808CBF13466}"/>
    <cellStyle name="40% - Accent4 3 3 2 3" xfId="1214" xr:uid="{00000000-0005-0000-0000-00001C050000}"/>
    <cellStyle name="40% - Accent4 3 3 2 3 2" xfId="3396" xr:uid="{3A98B24A-C6DB-4D9A-8EB7-769AB63CAAB9}"/>
    <cellStyle name="40% - Accent4 3 3 2 4" xfId="1842" xr:uid="{00000000-0005-0000-0000-00001D050000}"/>
    <cellStyle name="40% - Accent4 3 3 2 4 2" xfId="4024" xr:uid="{E43E7F1E-5DC0-47BF-9128-0AAF22C4FA4F}"/>
    <cellStyle name="40% - Accent4 3 3 2 5" xfId="586" xr:uid="{00000000-0005-0000-0000-00001E050000}"/>
    <cellStyle name="40% - Accent4 3 3 2 5 2" xfId="2768" xr:uid="{F783730C-AACF-4FD2-A774-BC8504BD92FD}"/>
    <cellStyle name="40% - Accent4 3 3 2 6" xfId="2481" xr:uid="{D7D748B7-543A-4A14-908E-179A5B2EB0B0}"/>
    <cellStyle name="40% - Accent4 3 3 3" xfId="757" xr:uid="{00000000-0005-0000-0000-00001F050000}"/>
    <cellStyle name="40% - Accent4 3 3 3 2" xfId="1385" xr:uid="{00000000-0005-0000-0000-000020050000}"/>
    <cellStyle name="40% - Accent4 3 3 3 2 2" xfId="3567" xr:uid="{50B9C18E-BE25-4645-A576-9D365812256C}"/>
    <cellStyle name="40% - Accent4 3 3 3 3" xfId="2013" xr:uid="{00000000-0005-0000-0000-000021050000}"/>
    <cellStyle name="40% - Accent4 3 3 3 3 2" xfId="4195" xr:uid="{747C8E55-D1AB-4BDF-94AC-418017ABC69F}"/>
    <cellStyle name="40% - Accent4 3 3 3 4" xfId="2939" xr:uid="{181FC0D6-E136-416E-B0CC-C35085BB63A2}"/>
    <cellStyle name="40% - Accent4 3 3 4" xfId="1071" xr:uid="{00000000-0005-0000-0000-000022050000}"/>
    <cellStyle name="40% - Accent4 3 3 4 2" xfId="3253" xr:uid="{E452532E-8566-4793-A5DA-CDB65F97F156}"/>
    <cellStyle name="40% - Accent4 3 3 5" xfId="1699" xr:uid="{00000000-0005-0000-0000-000023050000}"/>
    <cellStyle name="40% - Accent4 3 3 5 2" xfId="3881" xr:uid="{4699E75B-AFA8-4675-9F8F-F2013776960E}"/>
    <cellStyle name="40% - Accent4 3 3 6" xfId="443" xr:uid="{00000000-0005-0000-0000-000024050000}"/>
    <cellStyle name="40% - Accent4 3 3 6 2" xfId="2625" xr:uid="{51A90A20-32BF-473E-8CDF-94AC86544684}"/>
    <cellStyle name="40% - Accent4 3 3 7" xfId="2338" xr:uid="{F706C9D0-4492-459A-ABB0-4516C23AF9A3}"/>
    <cellStyle name="40% - Accent4 3 4" xfId="226" xr:uid="{00000000-0005-0000-0000-000025050000}"/>
    <cellStyle name="40% - Accent4 3 4 2" xfId="827" xr:uid="{00000000-0005-0000-0000-000026050000}"/>
    <cellStyle name="40% - Accent4 3 4 2 2" xfId="1455" xr:uid="{00000000-0005-0000-0000-000027050000}"/>
    <cellStyle name="40% - Accent4 3 4 2 2 2" xfId="3637" xr:uid="{FC145EA6-31B2-4C56-9565-011188746909}"/>
    <cellStyle name="40% - Accent4 3 4 2 3" xfId="2083" xr:uid="{00000000-0005-0000-0000-000028050000}"/>
    <cellStyle name="40% - Accent4 3 4 2 3 2" xfId="4265" xr:uid="{2BDF9432-2A43-402A-A3FD-C2613392F7A6}"/>
    <cellStyle name="40% - Accent4 3 4 2 4" xfId="3009" xr:uid="{1F85BE47-01C1-4B2A-AA80-415817F25F88}"/>
    <cellStyle name="40% - Accent4 3 4 3" xfId="1141" xr:uid="{00000000-0005-0000-0000-000029050000}"/>
    <cellStyle name="40% - Accent4 3 4 3 2" xfId="3323" xr:uid="{4F5B193B-9F67-4C01-81BD-0AEBA3367CFB}"/>
    <cellStyle name="40% - Accent4 3 4 4" xfId="1769" xr:uid="{00000000-0005-0000-0000-00002A050000}"/>
    <cellStyle name="40% - Accent4 3 4 4 2" xfId="3951" xr:uid="{2D5DFBC5-EF3D-48C8-A382-00218F3E8246}"/>
    <cellStyle name="40% - Accent4 3 4 5" xfId="513" xr:uid="{00000000-0005-0000-0000-00002B050000}"/>
    <cellStyle name="40% - Accent4 3 4 5 2" xfId="2695" xr:uid="{A54104D4-EADD-4F83-80A2-049AEA40620E}"/>
    <cellStyle name="40% - Accent4 3 4 6" xfId="2408" xr:uid="{50567E3C-D313-4642-94DD-01D1C3B732D9}"/>
    <cellStyle name="40% - Accent4 3 5" xfId="685" xr:uid="{00000000-0005-0000-0000-00002C050000}"/>
    <cellStyle name="40% - Accent4 3 5 2" xfId="1313" xr:uid="{00000000-0005-0000-0000-00002D050000}"/>
    <cellStyle name="40% - Accent4 3 5 2 2" xfId="3495" xr:uid="{A4CA1F98-A435-4D6C-90BF-71CD5B6857AE}"/>
    <cellStyle name="40% - Accent4 3 5 3" xfId="1941" xr:uid="{00000000-0005-0000-0000-00002E050000}"/>
    <cellStyle name="40% - Accent4 3 5 3 2" xfId="4123" xr:uid="{F61D5F6C-7161-49B2-909A-519E9E549C70}"/>
    <cellStyle name="40% - Accent4 3 5 4" xfId="2867" xr:uid="{D620BC81-99AF-4D66-9917-C7E2F026621D}"/>
    <cellStyle name="40% - Accent4 3 6" xfId="999" xr:uid="{00000000-0005-0000-0000-00002F050000}"/>
    <cellStyle name="40% - Accent4 3 6 2" xfId="3181" xr:uid="{E7AEA17E-86CE-4A91-ADEE-D884C278D524}"/>
    <cellStyle name="40% - Accent4 3 7" xfId="1627" xr:uid="{00000000-0005-0000-0000-000030050000}"/>
    <cellStyle name="40% - Accent4 3 7 2" xfId="3809" xr:uid="{76A67827-07D8-4A65-B8E6-713B6A1B5F12}"/>
    <cellStyle name="40% - Accent4 3 8" xfId="371" xr:uid="{00000000-0005-0000-0000-000031050000}"/>
    <cellStyle name="40% - Accent4 3 8 2" xfId="2553" xr:uid="{A64D9AD5-1CEE-4F1E-9789-BDA9F7880380}"/>
    <cellStyle name="40% - Accent4 3 9" xfId="2265" xr:uid="{C327C76D-ADF1-423E-BD4A-823AE7715566}"/>
    <cellStyle name="40% - Accent4 4" xfId="96" xr:uid="{00000000-0005-0000-0000-000032050000}"/>
    <cellStyle name="40% - Accent4 4 2" xfId="240" xr:uid="{00000000-0005-0000-0000-000033050000}"/>
    <cellStyle name="40% - Accent4 4 2 2" xfId="841" xr:uid="{00000000-0005-0000-0000-000034050000}"/>
    <cellStyle name="40% - Accent4 4 2 2 2" xfId="1469" xr:uid="{00000000-0005-0000-0000-000035050000}"/>
    <cellStyle name="40% - Accent4 4 2 2 2 2" xfId="3651" xr:uid="{609C8903-1F95-4C4E-B65D-2BF58369FC90}"/>
    <cellStyle name="40% - Accent4 4 2 2 3" xfId="2097" xr:uid="{00000000-0005-0000-0000-000036050000}"/>
    <cellStyle name="40% - Accent4 4 2 2 3 2" xfId="4279" xr:uid="{38E0EBC8-2538-4ECE-BCA2-3C67DF362D51}"/>
    <cellStyle name="40% - Accent4 4 2 2 4" xfId="3023" xr:uid="{AB0D29F9-850E-491E-82EF-505C6AFD96D9}"/>
    <cellStyle name="40% - Accent4 4 2 3" xfId="1155" xr:uid="{00000000-0005-0000-0000-000037050000}"/>
    <cellStyle name="40% - Accent4 4 2 3 2" xfId="3337" xr:uid="{6EA7A25C-696D-4A32-8DCC-BED67E3283F8}"/>
    <cellStyle name="40% - Accent4 4 2 4" xfId="1783" xr:uid="{00000000-0005-0000-0000-000038050000}"/>
    <cellStyle name="40% - Accent4 4 2 4 2" xfId="3965" xr:uid="{3363D3EB-0EA4-46E4-ADBD-A588F67E036E}"/>
    <cellStyle name="40% - Accent4 4 2 5" xfId="527" xr:uid="{00000000-0005-0000-0000-000039050000}"/>
    <cellStyle name="40% - Accent4 4 2 5 2" xfId="2709" xr:uid="{E39683D0-AE5E-4A8E-B7D3-A7A4F39A8EFE}"/>
    <cellStyle name="40% - Accent4 4 2 6" xfId="2422" xr:uid="{054AD09F-BB64-4336-9BC4-F0E1AAD5B467}"/>
    <cellStyle name="40% - Accent4 4 3" xfId="698" xr:uid="{00000000-0005-0000-0000-00003A050000}"/>
    <cellStyle name="40% - Accent4 4 3 2" xfId="1326" xr:uid="{00000000-0005-0000-0000-00003B050000}"/>
    <cellStyle name="40% - Accent4 4 3 2 2" xfId="3508" xr:uid="{9D0D13B2-85F6-4B69-99F0-0FBCD3428B47}"/>
    <cellStyle name="40% - Accent4 4 3 3" xfId="1954" xr:uid="{00000000-0005-0000-0000-00003C050000}"/>
    <cellStyle name="40% - Accent4 4 3 3 2" xfId="4136" xr:uid="{C9DAA6EB-2343-4BA4-9803-75E4858DD38C}"/>
    <cellStyle name="40% - Accent4 4 3 4" xfId="2880" xr:uid="{35371B0C-ED8E-4BE8-9A60-5B57F00B0D2E}"/>
    <cellStyle name="40% - Accent4 4 4" xfId="1012" xr:uid="{00000000-0005-0000-0000-00003D050000}"/>
    <cellStyle name="40% - Accent4 4 4 2" xfId="3194" xr:uid="{19262126-F90E-464D-8B19-FF3215DC69A3}"/>
    <cellStyle name="40% - Accent4 4 5" xfId="1640" xr:uid="{00000000-0005-0000-0000-00003E050000}"/>
    <cellStyle name="40% - Accent4 4 5 2" xfId="3822" xr:uid="{6DCF8AE0-D194-42F2-8CCA-F3E2085290BA}"/>
    <cellStyle name="40% - Accent4 4 6" xfId="384" xr:uid="{00000000-0005-0000-0000-00003F050000}"/>
    <cellStyle name="40% - Accent4 4 6 2" xfId="2566" xr:uid="{680C545B-E9A5-4AAD-9D65-86E80C8E71AC}"/>
    <cellStyle name="40% - Accent4 4 7" xfId="2279" xr:uid="{AC85FDA2-A135-49B5-9981-F716430B9E0B}"/>
    <cellStyle name="40% - Accent4 5" xfId="133" xr:uid="{00000000-0005-0000-0000-000040050000}"/>
    <cellStyle name="40% - Accent4 5 2" xfId="277" xr:uid="{00000000-0005-0000-0000-000041050000}"/>
    <cellStyle name="40% - Accent4 5 2 2" xfId="878" xr:uid="{00000000-0005-0000-0000-000042050000}"/>
    <cellStyle name="40% - Accent4 5 2 2 2" xfId="1506" xr:uid="{00000000-0005-0000-0000-000043050000}"/>
    <cellStyle name="40% - Accent4 5 2 2 2 2" xfId="3688" xr:uid="{9EEADEE4-BC70-4DC1-919B-42BCE900D36C}"/>
    <cellStyle name="40% - Accent4 5 2 2 3" xfId="2134" xr:uid="{00000000-0005-0000-0000-000044050000}"/>
    <cellStyle name="40% - Accent4 5 2 2 3 2" xfId="4316" xr:uid="{3D74B2D3-BC04-44A1-929E-5CCF51FFD76E}"/>
    <cellStyle name="40% - Accent4 5 2 2 4" xfId="3060" xr:uid="{6E945837-E0A6-4C0E-9C32-D9979D786F55}"/>
    <cellStyle name="40% - Accent4 5 2 3" xfId="1192" xr:uid="{00000000-0005-0000-0000-000045050000}"/>
    <cellStyle name="40% - Accent4 5 2 3 2" xfId="3374" xr:uid="{60320817-EEBF-4015-B7C9-DC37B8A931FD}"/>
    <cellStyle name="40% - Accent4 5 2 4" xfId="1820" xr:uid="{00000000-0005-0000-0000-000046050000}"/>
    <cellStyle name="40% - Accent4 5 2 4 2" xfId="4002" xr:uid="{7D8DE8DC-9FF8-4A99-A44C-88CD36939853}"/>
    <cellStyle name="40% - Accent4 5 2 5" xfId="564" xr:uid="{00000000-0005-0000-0000-000047050000}"/>
    <cellStyle name="40% - Accent4 5 2 5 2" xfId="2746" xr:uid="{01147670-0B67-4874-B2A7-D0F2E852DA65}"/>
    <cellStyle name="40% - Accent4 5 2 6" xfId="2459" xr:uid="{81C1E4E7-39E4-416A-986D-91B366D84995}"/>
    <cellStyle name="40% - Accent4 5 3" xfId="735" xr:uid="{00000000-0005-0000-0000-000048050000}"/>
    <cellStyle name="40% - Accent4 5 3 2" xfId="1363" xr:uid="{00000000-0005-0000-0000-000049050000}"/>
    <cellStyle name="40% - Accent4 5 3 2 2" xfId="3545" xr:uid="{B49A97B4-D4AF-42C9-BA44-49A8BAA0BD82}"/>
    <cellStyle name="40% - Accent4 5 3 3" xfId="1991" xr:uid="{00000000-0005-0000-0000-00004A050000}"/>
    <cellStyle name="40% - Accent4 5 3 3 2" xfId="4173" xr:uid="{20CE7056-822C-441E-8E5F-7A7D6DFEC5B1}"/>
    <cellStyle name="40% - Accent4 5 3 4" xfId="2917" xr:uid="{5B24D7D0-7831-45B6-8950-3EAFC9548A78}"/>
    <cellStyle name="40% - Accent4 5 4" xfId="1049" xr:uid="{00000000-0005-0000-0000-00004B050000}"/>
    <cellStyle name="40% - Accent4 5 4 2" xfId="3231" xr:uid="{29B99DFD-640B-41B6-8040-4CB5B83EDB4D}"/>
    <cellStyle name="40% - Accent4 5 5" xfId="1677" xr:uid="{00000000-0005-0000-0000-00004C050000}"/>
    <cellStyle name="40% - Accent4 5 5 2" xfId="3859" xr:uid="{FA0DA7CA-9CDD-4344-BF40-4B555DAB5F7A}"/>
    <cellStyle name="40% - Accent4 5 6" xfId="421" xr:uid="{00000000-0005-0000-0000-00004D050000}"/>
    <cellStyle name="40% - Accent4 5 6 2" xfId="2603" xr:uid="{83AE4D2F-0779-4433-8A5C-C674204D8C6A}"/>
    <cellStyle name="40% - Accent4 5 7" xfId="2316" xr:uid="{BBE55FE5-2DB8-4D5D-9FFA-5CDF8E978BAC}"/>
    <cellStyle name="40% - Accent4 6" xfId="190" xr:uid="{00000000-0005-0000-0000-00004E050000}"/>
    <cellStyle name="40% - Accent4 6 2" xfId="791" xr:uid="{00000000-0005-0000-0000-00004F050000}"/>
    <cellStyle name="40% - Accent4 6 2 2" xfId="1419" xr:uid="{00000000-0005-0000-0000-000050050000}"/>
    <cellStyle name="40% - Accent4 6 2 2 2" xfId="3601" xr:uid="{0E625AD5-42BE-4349-8A1A-8653F5DC17ED}"/>
    <cellStyle name="40% - Accent4 6 2 3" xfId="2047" xr:uid="{00000000-0005-0000-0000-000051050000}"/>
    <cellStyle name="40% - Accent4 6 2 3 2" xfId="4229" xr:uid="{4D17DA4E-BE5D-45D2-A60A-C4A0C3046846}"/>
    <cellStyle name="40% - Accent4 6 2 4" xfId="2973" xr:uid="{DD3E0146-7A32-42D9-A612-ED9FA400C13B}"/>
    <cellStyle name="40% - Accent4 6 3" xfId="1105" xr:uid="{00000000-0005-0000-0000-000052050000}"/>
    <cellStyle name="40% - Accent4 6 3 2" xfId="3287" xr:uid="{E11DFF07-2639-4122-966A-53A5081D8A1B}"/>
    <cellStyle name="40% - Accent4 6 4" xfId="1733" xr:uid="{00000000-0005-0000-0000-000053050000}"/>
    <cellStyle name="40% - Accent4 6 4 2" xfId="3915" xr:uid="{DB24F1D2-4DD7-4047-93CB-0D577D36C288}"/>
    <cellStyle name="40% - Accent4 6 5" xfId="477" xr:uid="{00000000-0005-0000-0000-000054050000}"/>
    <cellStyle name="40% - Accent4 6 5 2" xfId="2659" xr:uid="{EF904893-6360-41D5-A2A2-E502B12AF28D}"/>
    <cellStyle name="40% - Accent4 6 6" xfId="2372" xr:uid="{E01D8706-7EFE-4AD7-A49D-FFCF8F8E9AC4}"/>
    <cellStyle name="40% - Accent4 7" xfId="339" xr:uid="{00000000-0005-0000-0000-000055050000}"/>
    <cellStyle name="40% - Accent4 7 2" xfId="653" xr:uid="{00000000-0005-0000-0000-000056050000}"/>
    <cellStyle name="40% - Accent4 7 2 2" xfId="1281" xr:uid="{00000000-0005-0000-0000-000057050000}"/>
    <cellStyle name="40% - Accent4 7 2 2 2" xfId="3463" xr:uid="{F88C101D-4E94-4522-A049-2DCF9ADF723F}"/>
    <cellStyle name="40% - Accent4 7 2 3" xfId="1909" xr:uid="{00000000-0005-0000-0000-000058050000}"/>
    <cellStyle name="40% - Accent4 7 2 3 2" xfId="4091" xr:uid="{163D297A-DA23-4292-8B1F-5B6822E75984}"/>
    <cellStyle name="40% - Accent4 7 2 4" xfId="2835" xr:uid="{A6AA6CAE-88CE-4BE4-824B-8CB4FD0DF024}"/>
    <cellStyle name="40% - Accent4 7 3" xfId="967" xr:uid="{00000000-0005-0000-0000-000059050000}"/>
    <cellStyle name="40% - Accent4 7 3 2" xfId="3149" xr:uid="{E2A6BFD8-4339-4AB7-A0B5-FB337B96CB52}"/>
    <cellStyle name="40% - Accent4 7 4" xfId="1595" xr:uid="{00000000-0005-0000-0000-00005A050000}"/>
    <cellStyle name="40% - Accent4 7 4 2" xfId="3777" xr:uid="{D974FC61-BDC0-4AD6-8E70-01C1650BE5F2}"/>
    <cellStyle name="40% - Accent4 7 5" xfId="2521" xr:uid="{385999F5-954C-414C-BCCC-6741E560EF88}"/>
    <cellStyle name="40% - Accent4 8" xfId="636" xr:uid="{00000000-0005-0000-0000-00005B050000}"/>
    <cellStyle name="40% - Accent4 8 2" xfId="950" xr:uid="{00000000-0005-0000-0000-00005C050000}"/>
    <cellStyle name="40% - Accent4 8 2 2" xfId="1578" xr:uid="{00000000-0005-0000-0000-00005D050000}"/>
    <cellStyle name="40% - Accent4 8 2 2 2" xfId="3760" xr:uid="{6C760693-33CA-4866-A1F0-44DF06EE4E52}"/>
    <cellStyle name="40% - Accent4 8 2 3" xfId="2206" xr:uid="{00000000-0005-0000-0000-00005E050000}"/>
    <cellStyle name="40% - Accent4 8 2 3 2" xfId="4388" xr:uid="{89CAAC21-5431-4836-94A3-82D17DC5D285}"/>
    <cellStyle name="40% - Accent4 8 2 4" xfId="3132" xr:uid="{14A1195A-0771-463A-9B06-9787EF2AA2F7}"/>
    <cellStyle name="40% - Accent4 8 3" xfId="1264" xr:uid="{00000000-0005-0000-0000-00005F050000}"/>
    <cellStyle name="40% - Accent4 8 3 2" xfId="3446" xr:uid="{F7175356-0EA0-42D9-A3ED-415C53534BD1}"/>
    <cellStyle name="40% - Accent4 8 4" xfId="1892" xr:uid="{00000000-0005-0000-0000-000060050000}"/>
    <cellStyle name="40% - Accent4 8 4 2" xfId="4074" xr:uid="{DEA2AC03-722B-48CB-A701-A1ED866C0BF9}"/>
    <cellStyle name="40% - Accent4 8 5" xfId="2818" xr:uid="{375CFFF6-5CD3-4112-9E6C-27F1F4CF4706}"/>
    <cellStyle name="40% - Accent4 9" xfId="934" xr:uid="{00000000-0005-0000-0000-000061050000}"/>
    <cellStyle name="40% - Accent4 9 2" xfId="1562" xr:uid="{00000000-0005-0000-0000-000062050000}"/>
    <cellStyle name="40% - Accent4 9 2 2" xfId="3744" xr:uid="{065BE745-6291-4019-AA4C-889C1F94DF1A}"/>
    <cellStyle name="40% - Accent4 9 3" xfId="2190" xr:uid="{00000000-0005-0000-0000-000063050000}"/>
    <cellStyle name="40% - Accent4 9 3 2" xfId="4372" xr:uid="{D25BFA15-7F63-42AE-9D0C-0051CF274EB1}"/>
    <cellStyle name="40% - Accent4 9 4" xfId="3116" xr:uid="{2044F05A-5FD7-41BB-B65B-1C6C960BAD20}"/>
    <cellStyle name="40% - Accent5" xfId="40" builtinId="47" customBuiltin="1"/>
    <cellStyle name="40% - Accent5 10" xfId="1250" xr:uid="{00000000-0005-0000-0000-000065050000}"/>
    <cellStyle name="40% - Accent5 10 2" xfId="3432" xr:uid="{F4DCBE2E-31AC-4DDC-8DBE-EEB81DE2EAFD}"/>
    <cellStyle name="40% - Accent5 11" xfId="1878" xr:uid="{00000000-0005-0000-0000-000066050000}"/>
    <cellStyle name="40% - Accent5 11 2" xfId="4060" xr:uid="{B56AC292-07B5-4D67-9860-0D2671DCE10F}"/>
    <cellStyle name="40% - Accent5 12" xfId="622" xr:uid="{00000000-0005-0000-0000-000067050000}"/>
    <cellStyle name="40% - Accent5 12 2" xfId="2804" xr:uid="{E6799A43-0921-4C7D-995E-B1E94568C5DE}"/>
    <cellStyle name="40% - Accent5 13" xfId="2231" xr:uid="{976C07E2-1EE1-4313-A337-96CE346E9297}"/>
    <cellStyle name="40% - Accent5 2" xfId="66" xr:uid="{00000000-0005-0000-0000-000068050000}"/>
    <cellStyle name="40% - Accent5 2 2" xfId="158" xr:uid="{00000000-0005-0000-0000-000069050000}"/>
    <cellStyle name="40% - Accent5 2 2 2" xfId="302" xr:uid="{00000000-0005-0000-0000-00006A050000}"/>
    <cellStyle name="40% - Accent5 2 2 2 2" xfId="903" xr:uid="{00000000-0005-0000-0000-00006B050000}"/>
    <cellStyle name="40% - Accent5 2 2 2 2 2" xfId="1531" xr:uid="{00000000-0005-0000-0000-00006C050000}"/>
    <cellStyle name="40% - Accent5 2 2 2 2 2 2" xfId="3713" xr:uid="{03155D89-EDF7-4C27-878C-1702014914CB}"/>
    <cellStyle name="40% - Accent5 2 2 2 2 3" xfId="2159" xr:uid="{00000000-0005-0000-0000-00006D050000}"/>
    <cellStyle name="40% - Accent5 2 2 2 2 3 2" xfId="4341" xr:uid="{227FAB96-96E2-4AAE-BFB6-D3BAB52B1912}"/>
    <cellStyle name="40% - Accent5 2 2 2 2 4" xfId="3085" xr:uid="{80640CE4-A6CF-4DB1-B90C-50F58DB058BD}"/>
    <cellStyle name="40% - Accent5 2 2 2 3" xfId="1217" xr:uid="{00000000-0005-0000-0000-00006E050000}"/>
    <cellStyle name="40% - Accent5 2 2 2 3 2" xfId="3399" xr:uid="{9D7579F2-A90C-4EE3-BF94-5358B59C7CD0}"/>
    <cellStyle name="40% - Accent5 2 2 2 4" xfId="1845" xr:uid="{00000000-0005-0000-0000-00006F050000}"/>
    <cellStyle name="40% - Accent5 2 2 2 4 2" xfId="4027" xr:uid="{8C451272-962D-40DB-9E89-187C1E65E3A7}"/>
    <cellStyle name="40% - Accent5 2 2 2 5" xfId="589" xr:uid="{00000000-0005-0000-0000-000070050000}"/>
    <cellStyle name="40% - Accent5 2 2 2 5 2" xfId="2771" xr:uid="{8B16302B-2650-43CE-9580-9F2BF55AEBE2}"/>
    <cellStyle name="40% - Accent5 2 2 2 6" xfId="2484" xr:uid="{2451DF0D-2B97-4105-AF3E-792BE04084CB}"/>
    <cellStyle name="40% - Accent5 2 2 3" xfId="760" xr:uid="{00000000-0005-0000-0000-000071050000}"/>
    <cellStyle name="40% - Accent5 2 2 3 2" xfId="1388" xr:uid="{00000000-0005-0000-0000-000072050000}"/>
    <cellStyle name="40% - Accent5 2 2 3 2 2" xfId="3570" xr:uid="{2F550C3E-83EB-43C2-8F84-4D3B2C39C059}"/>
    <cellStyle name="40% - Accent5 2 2 3 3" xfId="2016" xr:uid="{00000000-0005-0000-0000-000073050000}"/>
    <cellStyle name="40% - Accent5 2 2 3 3 2" xfId="4198" xr:uid="{32467063-BA30-4100-AD40-30DED19CDAB3}"/>
    <cellStyle name="40% - Accent5 2 2 3 4" xfId="2942" xr:uid="{D24672C4-3BBC-4345-BD90-95B81173651D}"/>
    <cellStyle name="40% - Accent5 2 2 4" xfId="1074" xr:uid="{00000000-0005-0000-0000-000074050000}"/>
    <cellStyle name="40% - Accent5 2 2 4 2" xfId="3256" xr:uid="{8339FC39-C03B-41E9-AC13-1CD75BDCA593}"/>
    <cellStyle name="40% - Accent5 2 2 5" xfId="1702" xr:uid="{00000000-0005-0000-0000-000075050000}"/>
    <cellStyle name="40% - Accent5 2 2 5 2" xfId="3884" xr:uid="{C94A2B56-95A6-4D0B-8234-F9B056C88AD8}"/>
    <cellStyle name="40% - Accent5 2 2 6" xfId="446" xr:uid="{00000000-0005-0000-0000-000076050000}"/>
    <cellStyle name="40% - Accent5 2 2 6 2" xfId="2628" xr:uid="{3341600E-8F68-49E2-9A36-BA4F42E15F3B}"/>
    <cellStyle name="40% - Accent5 2 2 7" xfId="2341" xr:uid="{EF061017-9C29-4F00-8BB7-76025638C13A}"/>
    <cellStyle name="40% - Accent5 2 3" xfId="157" xr:uid="{00000000-0005-0000-0000-000077050000}"/>
    <cellStyle name="40% - Accent5 2 3 2" xfId="301" xr:uid="{00000000-0005-0000-0000-000078050000}"/>
    <cellStyle name="40% - Accent5 2 3 2 2" xfId="902" xr:uid="{00000000-0005-0000-0000-000079050000}"/>
    <cellStyle name="40% - Accent5 2 3 2 2 2" xfId="1530" xr:uid="{00000000-0005-0000-0000-00007A050000}"/>
    <cellStyle name="40% - Accent5 2 3 2 2 2 2" xfId="3712" xr:uid="{ED193498-B8DD-4CA1-BA39-40362FAC266F}"/>
    <cellStyle name="40% - Accent5 2 3 2 2 3" xfId="2158" xr:uid="{00000000-0005-0000-0000-00007B050000}"/>
    <cellStyle name="40% - Accent5 2 3 2 2 3 2" xfId="4340" xr:uid="{2FC7DD95-E2CB-4CD1-98F7-0E2AE2480B89}"/>
    <cellStyle name="40% - Accent5 2 3 2 2 4" xfId="3084" xr:uid="{E95D990D-F042-402D-9698-274AB33E8CE6}"/>
    <cellStyle name="40% - Accent5 2 3 2 3" xfId="1216" xr:uid="{00000000-0005-0000-0000-00007C050000}"/>
    <cellStyle name="40% - Accent5 2 3 2 3 2" xfId="3398" xr:uid="{B19465C8-20BB-46F2-852C-1459152007F3}"/>
    <cellStyle name="40% - Accent5 2 3 2 4" xfId="1844" xr:uid="{00000000-0005-0000-0000-00007D050000}"/>
    <cellStyle name="40% - Accent5 2 3 2 4 2" xfId="4026" xr:uid="{2CA78C0C-B084-40BD-BF3B-E7047D03ED9B}"/>
    <cellStyle name="40% - Accent5 2 3 2 5" xfId="588" xr:uid="{00000000-0005-0000-0000-00007E050000}"/>
    <cellStyle name="40% - Accent5 2 3 2 5 2" xfId="2770" xr:uid="{C93D8D4D-4A57-49BC-8BB7-134C3E265343}"/>
    <cellStyle name="40% - Accent5 2 3 2 6" xfId="2483" xr:uid="{7AEA48CA-A908-479E-8D59-3568E8201240}"/>
    <cellStyle name="40% - Accent5 2 3 3" xfId="759" xr:uid="{00000000-0005-0000-0000-00007F050000}"/>
    <cellStyle name="40% - Accent5 2 3 3 2" xfId="1387" xr:uid="{00000000-0005-0000-0000-000080050000}"/>
    <cellStyle name="40% - Accent5 2 3 3 2 2" xfId="3569" xr:uid="{090ED86D-D6DF-48C7-BCFE-FDDCDE95C018}"/>
    <cellStyle name="40% - Accent5 2 3 3 3" xfId="2015" xr:uid="{00000000-0005-0000-0000-000081050000}"/>
    <cellStyle name="40% - Accent5 2 3 3 3 2" xfId="4197" xr:uid="{565035FF-C02E-4D0B-8AE2-EBBF18BE9B6A}"/>
    <cellStyle name="40% - Accent5 2 3 3 4" xfId="2941" xr:uid="{4F8CBA78-4A27-4C4C-9D55-4987344EACF0}"/>
    <cellStyle name="40% - Accent5 2 3 4" xfId="1073" xr:uid="{00000000-0005-0000-0000-000082050000}"/>
    <cellStyle name="40% - Accent5 2 3 4 2" xfId="3255" xr:uid="{3FE2E0C8-0D5E-472F-98C7-6FBA4CBF3476}"/>
    <cellStyle name="40% - Accent5 2 3 5" xfId="1701" xr:uid="{00000000-0005-0000-0000-000083050000}"/>
    <cellStyle name="40% - Accent5 2 3 5 2" xfId="3883" xr:uid="{03A9D26C-5C13-4EE9-AA2E-EF2707374727}"/>
    <cellStyle name="40% - Accent5 2 3 6" xfId="445" xr:uid="{00000000-0005-0000-0000-000084050000}"/>
    <cellStyle name="40% - Accent5 2 3 6 2" xfId="2627" xr:uid="{7FAA6B61-05DE-4F4F-BD79-7CA2AB22B2CB}"/>
    <cellStyle name="40% - Accent5 2 3 7" xfId="2340" xr:uid="{10653D34-3A19-44C7-8ADC-EDD469442E67}"/>
    <cellStyle name="40% - Accent5 2 4" xfId="210" xr:uid="{00000000-0005-0000-0000-000085050000}"/>
    <cellStyle name="40% - Accent5 2 4 2" xfId="811" xr:uid="{00000000-0005-0000-0000-000086050000}"/>
    <cellStyle name="40% - Accent5 2 4 2 2" xfId="1439" xr:uid="{00000000-0005-0000-0000-000087050000}"/>
    <cellStyle name="40% - Accent5 2 4 2 2 2" xfId="3621" xr:uid="{A5F8FD0A-07F3-4FF9-96FC-4C60EA2F728D}"/>
    <cellStyle name="40% - Accent5 2 4 2 3" xfId="2067" xr:uid="{00000000-0005-0000-0000-000088050000}"/>
    <cellStyle name="40% - Accent5 2 4 2 3 2" xfId="4249" xr:uid="{391B79EA-B76C-4FBA-ADFF-DD61C075E22B}"/>
    <cellStyle name="40% - Accent5 2 4 2 4" xfId="2993" xr:uid="{1F2BD11C-DAB7-4833-825D-A4CF7DB67078}"/>
    <cellStyle name="40% - Accent5 2 4 3" xfId="1125" xr:uid="{00000000-0005-0000-0000-000089050000}"/>
    <cellStyle name="40% - Accent5 2 4 3 2" xfId="3307" xr:uid="{233770E9-BB63-4969-9FF5-E97AF786B9FF}"/>
    <cellStyle name="40% - Accent5 2 4 4" xfId="1753" xr:uid="{00000000-0005-0000-0000-00008A050000}"/>
    <cellStyle name="40% - Accent5 2 4 4 2" xfId="3935" xr:uid="{DC6BD421-1484-4ABC-887E-23190696FE9E}"/>
    <cellStyle name="40% - Accent5 2 4 5" xfId="497" xr:uid="{00000000-0005-0000-0000-00008B050000}"/>
    <cellStyle name="40% - Accent5 2 4 5 2" xfId="2679" xr:uid="{906346EA-6CE8-49F2-AABB-03C43B3F13CC}"/>
    <cellStyle name="40% - Accent5 2 4 6" xfId="2392" xr:uid="{B7EDA9EC-114E-4040-9562-FF00BB933E15}"/>
    <cellStyle name="40% - Accent5 2 5" xfId="671" xr:uid="{00000000-0005-0000-0000-00008C050000}"/>
    <cellStyle name="40% - Accent5 2 5 2" xfId="1299" xr:uid="{00000000-0005-0000-0000-00008D050000}"/>
    <cellStyle name="40% - Accent5 2 5 2 2" xfId="3481" xr:uid="{989F5FA2-DFF2-4D32-B84D-917F8F00563C}"/>
    <cellStyle name="40% - Accent5 2 5 3" xfId="1927" xr:uid="{00000000-0005-0000-0000-00008E050000}"/>
    <cellStyle name="40% - Accent5 2 5 3 2" xfId="4109" xr:uid="{3D009531-ECA5-4685-A1CB-503E9A49BD48}"/>
    <cellStyle name="40% - Accent5 2 5 4" xfId="2853" xr:uid="{89D2070C-E812-4837-A9BD-2B4E4FF30B30}"/>
    <cellStyle name="40% - Accent5 2 6" xfId="985" xr:uid="{00000000-0005-0000-0000-00008F050000}"/>
    <cellStyle name="40% - Accent5 2 6 2" xfId="3167" xr:uid="{B4CC6C3D-B4F9-4CD6-BB87-14C70A4F4ADC}"/>
    <cellStyle name="40% - Accent5 2 7" xfId="1613" xr:uid="{00000000-0005-0000-0000-000090050000}"/>
    <cellStyle name="40% - Accent5 2 7 2" xfId="3795" xr:uid="{D485BBBA-3953-4349-990E-AC56EF59BC76}"/>
    <cellStyle name="40% - Accent5 2 8" xfId="357" xr:uid="{00000000-0005-0000-0000-000091050000}"/>
    <cellStyle name="40% - Accent5 2 8 2" xfId="2539" xr:uid="{316C2D4E-A75A-4ECD-B77D-9702B0868D98}"/>
    <cellStyle name="40% - Accent5 2 9" xfId="2249" xr:uid="{C6463120-6BB9-43F2-A23B-6D696DEA63A2}"/>
    <cellStyle name="40% - Accent5 3" xfId="84" xr:uid="{00000000-0005-0000-0000-000092050000}"/>
    <cellStyle name="40% - Accent5 3 2" xfId="160" xr:uid="{00000000-0005-0000-0000-000093050000}"/>
    <cellStyle name="40% - Accent5 3 2 2" xfId="304" xr:uid="{00000000-0005-0000-0000-000094050000}"/>
    <cellStyle name="40% - Accent5 3 2 2 2" xfId="905" xr:uid="{00000000-0005-0000-0000-000095050000}"/>
    <cellStyle name="40% - Accent5 3 2 2 2 2" xfId="1533" xr:uid="{00000000-0005-0000-0000-000096050000}"/>
    <cellStyle name="40% - Accent5 3 2 2 2 2 2" xfId="3715" xr:uid="{16EA69BA-3CE5-466E-BCED-28FAEA5B5D2B}"/>
    <cellStyle name="40% - Accent5 3 2 2 2 3" xfId="2161" xr:uid="{00000000-0005-0000-0000-000097050000}"/>
    <cellStyle name="40% - Accent5 3 2 2 2 3 2" xfId="4343" xr:uid="{1B42F4EF-DAC7-4D28-9766-AD839B8EAE20}"/>
    <cellStyle name="40% - Accent5 3 2 2 2 4" xfId="3087" xr:uid="{C277B509-8176-4475-962F-D0B68A2BAE58}"/>
    <cellStyle name="40% - Accent5 3 2 2 3" xfId="1219" xr:uid="{00000000-0005-0000-0000-000098050000}"/>
    <cellStyle name="40% - Accent5 3 2 2 3 2" xfId="3401" xr:uid="{CB4646FD-8572-4C80-A0E0-A853E8DC919B}"/>
    <cellStyle name="40% - Accent5 3 2 2 4" xfId="1847" xr:uid="{00000000-0005-0000-0000-000099050000}"/>
    <cellStyle name="40% - Accent5 3 2 2 4 2" xfId="4029" xr:uid="{5B8D0D18-525D-4055-9109-B97E32EB4FD1}"/>
    <cellStyle name="40% - Accent5 3 2 2 5" xfId="591" xr:uid="{00000000-0005-0000-0000-00009A050000}"/>
    <cellStyle name="40% - Accent5 3 2 2 5 2" xfId="2773" xr:uid="{89821617-446A-4A6B-B9AC-A9640615AB41}"/>
    <cellStyle name="40% - Accent5 3 2 2 6" xfId="2486" xr:uid="{7E81ECA6-CD2E-408D-A067-6DB43DC52951}"/>
    <cellStyle name="40% - Accent5 3 2 3" xfId="762" xr:uid="{00000000-0005-0000-0000-00009B050000}"/>
    <cellStyle name="40% - Accent5 3 2 3 2" xfId="1390" xr:uid="{00000000-0005-0000-0000-00009C050000}"/>
    <cellStyle name="40% - Accent5 3 2 3 2 2" xfId="3572" xr:uid="{546E80FD-E373-4AF7-ACE2-45B0E19FA317}"/>
    <cellStyle name="40% - Accent5 3 2 3 3" xfId="2018" xr:uid="{00000000-0005-0000-0000-00009D050000}"/>
    <cellStyle name="40% - Accent5 3 2 3 3 2" xfId="4200" xr:uid="{3588CA2D-DC8F-41B0-A11B-643905EF9E55}"/>
    <cellStyle name="40% - Accent5 3 2 3 4" xfId="2944" xr:uid="{2C4B8262-C24B-44D8-872A-CA78C8E78425}"/>
    <cellStyle name="40% - Accent5 3 2 4" xfId="1076" xr:uid="{00000000-0005-0000-0000-00009E050000}"/>
    <cellStyle name="40% - Accent5 3 2 4 2" xfId="3258" xr:uid="{D5E9ABEC-6921-44C1-BDCD-4A1C295EF4B2}"/>
    <cellStyle name="40% - Accent5 3 2 5" xfId="1704" xr:uid="{00000000-0005-0000-0000-00009F050000}"/>
    <cellStyle name="40% - Accent5 3 2 5 2" xfId="3886" xr:uid="{6607E90D-9BA1-4760-8C3D-3376C8BC8602}"/>
    <cellStyle name="40% - Accent5 3 2 6" xfId="448" xr:uid="{00000000-0005-0000-0000-0000A0050000}"/>
    <cellStyle name="40% - Accent5 3 2 6 2" xfId="2630" xr:uid="{D9AA6589-C726-481D-8CDC-D53303C7031D}"/>
    <cellStyle name="40% - Accent5 3 2 7" xfId="2343" xr:uid="{7E968AC3-CF79-4EB3-94C7-8D265CAEF8B4}"/>
    <cellStyle name="40% - Accent5 3 3" xfId="159" xr:uid="{00000000-0005-0000-0000-0000A1050000}"/>
    <cellStyle name="40% - Accent5 3 3 2" xfId="303" xr:uid="{00000000-0005-0000-0000-0000A2050000}"/>
    <cellStyle name="40% - Accent5 3 3 2 2" xfId="904" xr:uid="{00000000-0005-0000-0000-0000A3050000}"/>
    <cellStyle name="40% - Accent5 3 3 2 2 2" xfId="1532" xr:uid="{00000000-0005-0000-0000-0000A4050000}"/>
    <cellStyle name="40% - Accent5 3 3 2 2 2 2" xfId="3714" xr:uid="{3E0070C3-6042-431C-9ED1-D9FB047941A7}"/>
    <cellStyle name="40% - Accent5 3 3 2 2 3" xfId="2160" xr:uid="{00000000-0005-0000-0000-0000A5050000}"/>
    <cellStyle name="40% - Accent5 3 3 2 2 3 2" xfId="4342" xr:uid="{ABC6B9CB-4395-45B4-9AA6-E6908A37ACD3}"/>
    <cellStyle name="40% - Accent5 3 3 2 2 4" xfId="3086" xr:uid="{41698C09-21AD-441B-B01A-DF82BD39D94D}"/>
    <cellStyle name="40% - Accent5 3 3 2 3" xfId="1218" xr:uid="{00000000-0005-0000-0000-0000A6050000}"/>
    <cellStyle name="40% - Accent5 3 3 2 3 2" xfId="3400" xr:uid="{8054D4B4-41B4-45D1-8582-C22F9136A582}"/>
    <cellStyle name="40% - Accent5 3 3 2 4" xfId="1846" xr:uid="{00000000-0005-0000-0000-0000A7050000}"/>
    <cellStyle name="40% - Accent5 3 3 2 4 2" xfId="4028" xr:uid="{8B9673F7-77DA-4857-8456-5BE378030652}"/>
    <cellStyle name="40% - Accent5 3 3 2 5" xfId="590" xr:uid="{00000000-0005-0000-0000-0000A8050000}"/>
    <cellStyle name="40% - Accent5 3 3 2 5 2" xfId="2772" xr:uid="{A960878C-8519-473A-962C-193A0FB8D799}"/>
    <cellStyle name="40% - Accent5 3 3 2 6" xfId="2485" xr:uid="{45761109-9530-4EB4-96C8-A84B8E319A7C}"/>
    <cellStyle name="40% - Accent5 3 3 3" xfId="761" xr:uid="{00000000-0005-0000-0000-0000A9050000}"/>
    <cellStyle name="40% - Accent5 3 3 3 2" xfId="1389" xr:uid="{00000000-0005-0000-0000-0000AA050000}"/>
    <cellStyle name="40% - Accent5 3 3 3 2 2" xfId="3571" xr:uid="{15A3F7A6-F1FC-499F-94F7-4F1B1247A408}"/>
    <cellStyle name="40% - Accent5 3 3 3 3" xfId="2017" xr:uid="{00000000-0005-0000-0000-0000AB050000}"/>
    <cellStyle name="40% - Accent5 3 3 3 3 2" xfId="4199" xr:uid="{A15F87AA-0CCC-4F92-8464-2BDDB3BD8D15}"/>
    <cellStyle name="40% - Accent5 3 3 3 4" xfId="2943" xr:uid="{8E665DDE-0837-4100-B37E-5265B26DCD45}"/>
    <cellStyle name="40% - Accent5 3 3 4" xfId="1075" xr:uid="{00000000-0005-0000-0000-0000AC050000}"/>
    <cellStyle name="40% - Accent5 3 3 4 2" xfId="3257" xr:uid="{83B6FF89-9FBB-4FE6-BAFD-849D96C68A7A}"/>
    <cellStyle name="40% - Accent5 3 3 5" xfId="1703" xr:uid="{00000000-0005-0000-0000-0000AD050000}"/>
    <cellStyle name="40% - Accent5 3 3 5 2" xfId="3885" xr:uid="{9109E922-5C30-496A-8963-4FB257D184C9}"/>
    <cellStyle name="40% - Accent5 3 3 6" xfId="447" xr:uid="{00000000-0005-0000-0000-0000AE050000}"/>
    <cellStyle name="40% - Accent5 3 3 6 2" xfId="2629" xr:uid="{099EE3AD-5818-42EE-8900-755F408CB53C}"/>
    <cellStyle name="40% - Accent5 3 3 7" xfId="2342" xr:uid="{B7199329-F57C-4F2F-A277-5CBBE1088549}"/>
    <cellStyle name="40% - Accent5 3 4" xfId="228" xr:uid="{00000000-0005-0000-0000-0000AF050000}"/>
    <cellStyle name="40% - Accent5 3 4 2" xfId="829" xr:uid="{00000000-0005-0000-0000-0000B0050000}"/>
    <cellStyle name="40% - Accent5 3 4 2 2" xfId="1457" xr:uid="{00000000-0005-0000-0000-0000B1050000}"/>
    <cellStyle name="40% - Accent5 3 4 2 2 2" xfId="3639" xr:uid="{0CE35A4E-FAA9-4B88-A956-5E4225D0CFBD}"/>
    <cellStyle name="40% - Accent5 3 4 2 3" xfId="2085" xr:uid="{00000000-0005-0000-0000-0000B2050000}"/>
    <cellStyle name="40% - Accent5 3 4 2 3 2" xfId="4267" xr:uid="{D7B16F8F-0B82-4EBA-B810-F2D44C813A25}"/>
    <cellStyle name="40% - Accent5 3 4 2 4" xfId="3011" xr:uid="{414EDF33-D9D3-477D-82CD-90E9B5C2717C}"/>
    <cellStyle name="40% - Accent5 3 4 3" xfId="1143" xr:uid="{00000000-0005-0000-0000-0000B3050000}"/>
    <cellStyle name="40% - Accent5 3 4 3 2" xfId="3325" xr:uid="{371C8627-15E6-4E9A-B7E9-DEBD0EBC8A5D}"/>
    <cellStyle name="40% - Accent5 3 4 4" xfId="1771" xr:uid="{00000000-0005-0000-0000-0000B4050000}"/>
    <cellStyle name="40% - Accent5 3 4 4 2" xfId="3953" xr:uid="{C9C5A4B9-44C0-45A3-90E1-0EE44FC7C967}"/>
    <cellStyle name="40% - Accent5 3 4 5" xfId="515" xr:uid="{00000000-0005-0000-0000-0000B5050000}"/>
    <cellStyle name="40% - Accent5 3 4 5 2" xfId="2697" xr:uid="{393F2BC2-6EDE-4F90-8D5D-8386BD56A7DE}"/>
    <cellStyle name="40% - Accent5 3 4 6" xfId="2410" xr:uid="{A3A5943A-3ED7-42E6-81C9-FCEC05672B84}"/>
    <cellStyle name="40% - Accent5 3 5" xfId="687" xr:uid="{00000000-0005-0000-0000-0000B6050000}"/>
    <cellStyle name="40% - Accent5 3 5 2" xfId="1315" xr:uid="{00000000-0005-0000-0000-0000B7050000}"/>
    <cellStyle name="40% - Accent5 3 5 2 2" xfId="3497" xr:uid="{68D68816-649F-4B80-B74E-AAA04B22673D}"/>
    <cellStyle name="40% - Accent5 3 5 3" xfId="1943" xr:uid="{00000000-0005-0000-0000-0000B8050000}"/>
    <cellStyle name="40% - Accent5 3 5 3 2" xfId="4125" xr:uid="{9DAFD4FD-C636-4173-A882-CFB2D5CD445F}"/>
    <cellStyle name="40% - Accent5 3 5 4" xfId="2869" xr:uid="{834BA40D-E242-46E4-A123-04268393D2D6}"/>
    <cellStyle name="40% - Accent5 3 6" xfId="1001" xr:uid="{00000000-0005-0000-0000-0000B9050000}"/>
    <cellStyle name="40% - Accent5 3 6 2" xfId="3183" xr:uid="{91F3767A-3423-4E3F-BFD7-04D4BEB2A702}"/>
    <cellStyle name="40% - Accent5 3 7" xfId="1629" xr:uid="{00000000-0005-0000-0000-0000BA050000}"/>
    <cellStyle name="40% - Accent5 3 7 2" xfId="3811" xr:uid="{729AB566-FD22-4F09-81A8-B8089A186D8F}"/>
    <cellStyle name="40% - Accent5 3 8" xfId="373" xr:uid="{00000000-0005-0000-0000-0000BB050000}"/>
    <cellStyle name="40% - Accent5 3 8 2" xfId="2555" xr:uid="{D9F45783-354D-45BA-A273-9D135698888B}"/>
    <cellStyle name="40% - Accent5 3 9" xfId="2267" xr:uid="{AB8A566B-90AF-4DED-83CB-CCBFA9D87AE0}"/>
    <cellStyle name="40% - Accent5 4" xfId="98" xr:uid="{00000000-0005-0000-0000-0000BC050000}"/>
    <cellStyle name="40% - Accent5 4 2" xfId="242" xr:uid="{00000000-0005-0000-0000-0000BD050000}"/>
    <cellStyle name="40% - Accent5 4 2 2" xfId="843" xr:uid="{00000000-0005-0000-0000-0000BE050000}"/>
    <cellStyle name="40% - Accent5 4 2 2 2" xfId="1471" xr:uid="{00000000-0005-0000-0000-0000BF050000}"/>
    <cellStyle name="40% - Accent5 4 2 2 2 2" xfId="3653" xr:uid="{4D5B96C4-8AAD-44F0-8A1B-6B75849929CC}"/>
    <cellStyle name="40% - Accent5 4 2 2 3" xfId="2099" xr:uid="{00000000-0005-0000-0000-0000C0050000}"/>
    <cellStyle name="40% - Accent5 4 2 2 3 2" xfId="4281" xr:uid="{416786F5-C98C-42A2-89EE-398AC4F42C92}"/>
    <cellStyle name="40% - Accent5 4 2 2 4" xfId="3025" xr:uid="{9AA3C023-BF70-4859-8FC6-CB0204E88316}"/>
    <cellStyle name="40% - Accent5 4 2 3" xfId="1157" xr:uid="{00000000-0005-0000-0000-0000C1050000}"/>
    <cellStyle name="40% - Accent5 4 2 3 2" xfId="3339" xr:uid="{7BE00787-F616-4C8E-A84A-6C429BC61082}"/>
    <cellStyle name="40% - Accent5 4 2 4" xfId="1785" xr:uid="{00000000-0005-0000-0000-0000C2050000}"/>
    <cellStyle name="40% - Accent5 4 2 4 2" xfId="3967" xr:uid="{59005993-B41E-441F-B53E-5BD5B1A1F981}"/>
    <cellStyle name="40% - Accent5 4 2 5" xfId="529" xr:uid="{00000000-0005-0000-0000-0000C3050000}"/>
    <cellStyle name="40% - Accent5 4 2 5 2" xfId="2711" xr:uid="{2308FD48-7986-47CD-A7E9-9BAD321E9F08}"/>
    <cellStyle name="40% - Accent5 4 2 6" xfId="2424" xr:uid="{0BFFE79F-D5CF-4F77-8D1F-4BCF1AE986FF}"/>
    <cellStyle name="40% - Accent5 4 3" xfId="700" xr:uid="{00000000-0005-0000-0000-0000C4050000}"/>
    <cellStyle name="40% - Accent5 4 3 2" xfId="1328" xr:uid="{00000000-0005-0000-0000-0000C5050000}"/>
    <cellStyle name="40% - Accent5 4 3 2 2" xfId="3510" xr:uid="{2F39A0A7-FE66-43F6-9AF6-1C4BF1B353BB}"/>
    <cellStyle name="40% - Accent5 4 3 3" xfId="1956" xr:uid="{00000000-0005-0000-0000-0000C6050000}"/>
    <cellStyle name="40% - Accent5 4 3 3 2" xfId="4138" xr:uid="{A0318F69-CD66-4186-ACC5-B6B3CAC2E140}"/>
    <cellStyle name="40% - Accent5 4 3 4" xfId="2882" xr:uid="{98247EBE-AD63-4B21-9E5C-359156AD8396}"/>
    <cellStyle name="40% - Accent5 4 4" xfId="1014" xr:uid="{00000000-0005-0000-0000-0000C7050000}"/>
    <cellStyle name="40% - Accent5 4 4 2" xfId="3196" xr:uid="{7B7ADCC8-8BB1-49E3-8BDD-DCADDF041A39}"/>
    <cellStyle name="40% - Accent5 4 5" xfId="1642" xr:uid="{00000000-0005-0000-0000-0000C8050000}"/>
    <cellStyle name="40% - Accent5 4 5 2" xfId="3824" xr:uid="{8B1234E0-85D0-4E81-8026-F25950E2C2E9}"/>
    <cellStyle name="40% - Accent5 4 6" xfId="386" xr:uid="{00000000-0005-0000-0000-0000C9050000}"/>
    <cellStyle name="40% - Accent5 4 6 2" xfId="2568" xr:uid="{671AD560-02E5-409B-A5AF-64F64FFE55D9}"/>
    <cellStyle name="40% - Accent5 4 7" xfId="2281" xr:uid="{8E0E2E4F-27A9-477C-9152-DB2FA051F073}"/>
    <cellStyle name="40% - Accent5 5" xfId="137" xr:uid="{00000000-0005-0000-0000-0000CA050000}"/>
    <cellStyle name="40% - Accent5 5 2" xfId="281" xr:uid="{00000000-0005-0000-0000-0000CB050000}"/>
    <cellStyle name="40% - Accent5 5 2 2" xfId="882" xr:uid="{00000000-0005-0000-0000-0000CC050000}"/>
    <cellStyle name="40% - Accent5 5 2 2 2" xfId="1510" xr:uid="{00000000-0005-0000-0000-0000CD050000}"/>
    <cellStyle name="40% - Accent5 5 2 2 2 2" xfId="3692" xr:uid="{631611E7-DA26-41EA-BE9D-4AE76D88E450}"/>
    <cellStyle name="40% - Accent5 5 2 2 3" xfId="2138" xr:uid="{00000000-0005-0000-0000-0000CE050000}"/>
    <cellStyle name="40% - Accent5 5 2 2 3 2" xfId="4320" xr:uid="{962465A1-816D-4E03-8EBF-0C982A049B5F}"/>
    <cellStyle name="40% - Accent5 5 2 2 4" xfId="3064" xr:uid="{B2E246C8-9BE5-478E-B960-CF6E06FBF602}"/>
    <cellStyle name="40% - Accent5 5 2 3" xfId="1196" xr:uid="{00000000-0005-0000-0000-0000CF050000}"/>
    <cellStyle name="40% - Accent5 5 2 3 2" xfId="3378" xr:uid="{5BA7526E-B517-4053-94DD-48AB4B2E5667}"/>
    <cellStyle name="40% - Accent5 5 2 4" xfId="1824" xr:uid="{00000000-0005-0000-0000-0000D0050000}"/>
    <cellStyle name="40% - Accent5 5 2 4 2" xfId="4006" xr:uid="{0EC4E338-8617-4A3C-8B2F-7F2F2CA20F8C}"/>
    <cellStyle name="40% - Accent5 5 2 5" xfId="568" xr:uid="{00000000-0005-0000-0000-0000D1050000}"/>
    <cellStyle name="40% - Accent5 5 2 5 2" xfId="2750" xr:uid="{16904B18-3ECA-4357-840F-4164380E9486}"/>
    <cellStyle name="40% - Accent5 5 2 6" xfId="2463" xr:uid="{2E5E1572-B472-4CF3-9FF7-BDDA59B2BDE6}"/>
    <cellStyle name="40% - Accent5 5 3" xfId="739" xr:uid="{00000000-0005-0000-0000-0000D2050000}"/>
    <cellStyle name="40% - Accent5 5 3 2" xfId="1367" xr:uid="{00000000-0005-0000-0000-0000D3050000}"/>
    <cellStyle name="40% - Accent5 5 3 2 2" xfId="3549" xr:uid="{4F560FBC-F0ED-4134-8642-DDF433A57050}"/>
    <cellStyle name="40% - Accent5 5 3 3" xfId="1995" xr:uid="{00000000-0005-0000-0000-0000D4050000}"/>
    <cellStyle name="40% - Accent5 5 3 3 2" xfId="4177" xr:uid="{5B357FC0-820B-4747-8D6F-69353C1A08AB}"/>
    <cellStyle name="40% - Accent5 5 3 4" xfId="2921" xr:uid="{6BED2668-FE49-4CDE-8195-94BA3FCB5F5A}"/>
    <cellStyle name="40% - Accent5 5 4" xfId="1053" xr:uid="{00000000-0005-0000-0000-0000D5050000}"/>
    <cellStyle name="40% - Accent5 5 4 2" xfId="3235" xr:uid="{949C49DE-45FE-4769-B550-5C3E63C51A7E}"/>
    <cellStyle name="40% - Accent5 5 5" xfId="1681" xr:uid="{00000000-0005-0000-0000-0000D6050000}"/>
    <cellStyle name="40% - Accent5 5 5 2" xfId="3863" xr:uid="{D4D6FAAF-A1C8-4F84-B4D8-14EE1F911961}"/>
    <cellStyle name="40% - Accent5 5 6" xfId="425" xr:uid="{00000000-0005-0000-0000-0000D7050000}"/>
    <cellStyle name="40% - Accent5 5 6 2" xfId="2607" xr:uid="{A24BAC44-E6FF-4745-B177-F730771E4E51}"/>
    <cellStyle name="40% - Accent5 5 7" xfId="2320" xr:uid="{86B67BD1-C39B-466A-A854-DDF4B0AF57B5}"/>
    <cellStyle name="40% - Accent5 6" xfId="192" xr:uid="{00000000-0005-0000-0000-0000D8050000}"/>
    <cellStyle name="40% - Accent5 6 2" xfId="793" xr:uid="{00000000-0005-0000-0000-0000D9050000}"/>
    <cellStyle name="40% - Accent5 6 2 2" xfId="1421" xr:uid="{00000000-0005-0000-0000-0000DA050000}"/>
    <cellStyle name="40% - Accent5 6 2 2 2" xfId="3603" xr:uid="{9C35D48A-EF8F-4C5F-A67C-9C93D939A847}"/>
    <cellStyle name="40% - Accent5 6 2 3" xfId="2049" xr:uid="{00000000-0005-0000-0000-0000DB050000}"/>
    <cellStyle name="40% - Accent5 6 2 3 2" xfId="4231" xr:uid="{614213EB-EBDB-451F-B2A8-04AE0A303FE5}"/>
    <cellStyle name="40% - Accent5 6 2 4" xfId="2975" xr:uid="{C1B7B8F3-589C-43F3-B6B2-CB17B2EA027E}"/>
    <cellStyle name="40% - Accent5 6 3" xfId="1107" xr:uid="{00000000-0005-0000-0000-0000DC050000}"/>
    <cellStyle name="40% - Accent5 6 3 2" xfId="3289" xr:uid="{2316C185-0897-4D05-A81A-12A96E1D72C7}"/>
    <cellStyle name="40% - Accent5 6 4" xfId="1735" xr:uid="{00000000-0005-0000-0000-0000DD050000}"/>
    <cellStyle name="40% - Accent5 6 4 2" xfId="3917" xr:uid="{FBAFEF5B-D544-4A10-96AB-7A099658937A}"/>
    <cellStyle name="40% - Accent5 6 5" xfId="479" xr:uid="{00000000-0005-0000-0000-0000DE050000}"/>
    <cellStyle name="40% - Accent5 6 5 2" xfId="2661" xr:uid="{686E4B71-1402-49A6-B1D7-1E17E1435298}"/>
    <cellStyle name="40% - Accent5 6 6" xfId="2374" xr:uid="{EAC0873A-1869-4F76-97C4-F8325DCAC537}"/>
    <cellStyle name="40% - Accent5 7" xfId="341" xr:uid="{00000000-0005-0000-0000-0000DF050000}"/>
    <cellStyle name="40% - Accent5 7 2" xfId="655" xr:uid="{00000000-0005-0000-0000-0000E0050000}"/>
    <cellStyle name="40% - Accent5 7 2 2" xfId="1283" xr:uid="{00000000-0005-0000-0000-0000E1050000}"/>
    <cellStyle name="40% - Accent5 7 2 2 2" xfId="3465" xr:uid="{EE16F853-5DB1-4689-A4FB-98BF5ED59F59}"/>
    <cellStyle name="40% - Accent5 7 2 3" xfId="1911" xr:uid="{00000000-0005-0000-0000-0000E2050000}"/>
    <cellStyle name="40% - Accent5 7 2 3 2" xfId="4093" xr:uid="{809362BA-38D5-437F-BF5A-BF9089ED062C}"/>
    <cellStyle name="40% - Accent5 7 2 4" xfId="2837" xr:uid="{4E0D95CD-FA3C-42F9-85E7-FE0507BC09C8}"/>
    <cellStyle name="40% - Accent5 7 3" xfId="969" xr:uid="{00000000-0005-0000-0000-0000E3050000}"/>
    <cellStyle name="40% - Accent5 7 3 2" xfId="3151" xr:uid="{1778C792-78A4-436C-B5B1-8AEF7C04D8F2}"/>
    <cellStyle name="40% - Accent5 7 4" xfId="1597" xr:uid="{00000000-0005-0000-0000-0000E4050000}"/>
    <cellStyle name="40% - Accent5 7 4 2" xfId="3779" xr:uid="{18E0542E-725F-43D7-835E-9F1CA17423F1}"/>
    <cellStyle name="40% - Accent5 7 5" xfId="2523" xr:uid="{7D8E8421-617F-4AB0-AF8B-11E11E4A680D}"/>
    <cellStyle name="40% - Accent5 8" xfId="638" xr:uid="{00000000-0005-0000-0000-0000E5050000}"/>
    <cellStyle name="40% - Accent5 8 2" xfId="952" xr:uid="{00000000-0005-0000-0000-0000E6050000}"/>
    <cellStyle name="40% - Accent5 8 2 2" xfId="1580" xr:uid="{00000000-0005-0000-0000-0000E7050000}"/>
    <cellStyle name="40% - Accent5 8 2 2 2" xfId="3762" xr:uid="{213D8365-71B6-4C39-B177-5CEE06F1119B}"/>
    <cellStyle name="40% - Accent5 8 2 3" xfId="2208" xr:uid="{00000000-0005-0000-0000-0000E8050000}"/>
    <cellStyle name="40% - Accent5 8 2 3 2" xfId="4390" xr:uid="{D9227E36-DDF1-4E1B-A2BB-F96196786BB4}"/>
    <cellStyle name="40% - Accent5 8 2 4" xfId="3134" xr:uid="{8036F85D-BD11-4B66-AD76-1975EE2BC2AD}"/>
    <cellStyle name="40% - Accent5 8 3" xfId="1266" xr:uid="{00000000-0005-0000-0000-0000E9050000}"/>
    <cellStyle name="40% - Accent5 8 3 2" xfId="3448" xr:uid="{FC2BE576-75AB-462E-8853-24EDBD04F174}"/>
    <cellStyle name="40% - Accent5 8 4" xfId="1894" xr:uid="{00000000-0005-0000-0000-0000EA050000}"/>
    <cellStyle name="40% - Accent5 8 4 2" xfId="4076" xr:uid="{C55A3C2D-9E62-4728-981F-5177E614D314}"/>
    <cellStyle name="40% - Accent5 8 5" xfId="2820" xr:uid="{328520CD-F61A-47C2-BB22-D0F7860599FA}"/>
    <cellStyle name="40% - Accent5 9" xfId="936" xr:uid="{00000000-0005-0000-0000-0000EB050000}"/>
    <cellStyle name="40% - Accent5 9 2" xfId="1564" xr:uid="{00000000-0005-0000-0000-0000EC050000}"/>
    <cellStyle name="40% - Accent5 9 2 2" xfId="3746" xr:uid="{CD945D2D-F42E-4F4F-AC64-6C0A7510E3E3}"/>
    <cellStyle name="40% - Accent5 9 3" xfId="2192" xr:uid="{00000000-0005-0000-0000-0000ED050000}"/>
    <cellStyle name="40% - Accent5 9 3 2" xfId="4374" xr:uid="{F1573194-61B2-4CB3-AAAF-2509BDEFB6D7}"/>
    <cellStyle name="40% - Accent5 9 4" xfId="3118" xr:uid="{E5F5E32D-39F8-4FB5-BE4A-86AFEB54B4E2}"/>
    <cellStyle name="40% - Accent6" xfId="44" builtinId="51" customBuiltin="1"/>
    <cellStyle name="40% - Accent6 10" xfId="1252" xr:uid="{00000000-0005-0000-0000-0000EF050000}"/>
    <cellStyle name="40% - Accent6 10 2" xfId="3434" xr:uid="{C976C210-527C-4F77-B75B-50A0BC9350D1}"/>
    <cellStyle name="40% - Accent6 11" xfId="1880" xr:uid="{00000000-0005-0000-0000-0000F0050000}"/>
    <cellStyle name="40% - Accent6 11 2" xfId="4062" xr:uid="{9B0E5805-2C88-4AB8-934F-BAD84DB45482}"/>
    <cellStyle name="40% - Accent6 12" xfId="624" xr:uid="{00000000-0005-0000-0000-0000F1050000}"/>
    <cellStyle name="40% - Accent6 12 2" xfId="2806" xr:uid="{EC5C6125-DF25-4DE6-9778-BDDEBB79A413}"/>
    <cellStyle name="40% - Accent6 13" xfId="2233" xr:uid="{BACE918F-82F5-410E-91AC-28EDEF9D1FE6}"/>
    <cellStyle name="40% - Accent6 2" xfId="68" xr:uid="{00000000-0005-0000-0000-0000F2050000}"/>
    <cellStyle name="40% - Accent6 2 2" xfId="162" xr:uid="{00000000-0005-0000-0000-0000F3050000}"/>
    <cellStyle name="40% - Accent6 2 2 2" xfId="306" xr:uid="{00000000-0005-0000-0000-0000F4050000}"/>
    <cellStyle name="40% - Accent6 2 2 2 2" xfId="907" xr:uid="{00000000-0005-0000-0000-0000F5050000}"/>
    <cellStyle name="40% - Accent6 2 2 2 2 2" xfId="1535" xr:uid="{00000000-0005-0000-0000-0000F6050000}"/>
    <cellStyle name="40% - Accent6 2 2 2 2 2 2" xfId="3717" xr:uid="{17D242E1-B9B9-4729-9810-0D07BC43F4C1}"/>
    <cellStyle name="40% - Accent6 2 2 2 2 3" xfId="2163" xr:uid="{00000000-0005-0000-0000-0000F7050000}"/>
    <cellStyle name="40% - Accent6 2 2 2 2 3 2" xfId="4345" xr:uid="{BB396FFE-6E33-4982-A2A9-C16CA85C9ABA}"/>
    <cellStyle name="40% - Accent6 2 2 2 2 4" xfId="3089" xr:uid="{A2B335A9-5B32-48FC-90B5-FEA0EF81D935}"/>
    <cellStyle name="40% - Accent6 2 2 2 3" xfId="1221" xr:uid="{00000000-0005-0000-0000-0000F8050000}"/>
    <cellStyle name="40% - Accent6 2 2 2 3 2" xfId="3403" xr:uid="{BF7BDA7D-E1CE-491D-8130-177D9879818A}"/>
    <cellStyle name="40% - Accent6 2 2 2 4" xfId="1849" xr:uid="{00000000-0005-0000-0000-0000F9050000}"/>
    <cellStyle name="40% - Accent6 2 2 2 4 2" xfId="4031" xr:uid="{E6B6AD48-2E61-4C91-8412-BE45FAE0F3E8}"/>
    <cellStyle name="40% - Accent6 2 2 2 5" xfId="593" xr:uid="{00000000-0005-0000-0000-0000FA050000}"/>
    <cellStyle name="40% - Accent6 2 2 2 5 2" xfId="2775" xr:uid="{A714C9F4-FC4E-463D-9943-A4D37D14D896}"/>
    <cellStyle name="40% - Accent6 2 2 2 6" xfId="2488" xr:uid="{AAF789E6-33FF-459E-B4A6-B27BA139C793}"/>
    <cellStyle name="40% - Accent6 2 2 3" xfId="764" xr:uid="{00000000-0005-0000-0000-0000FB050000}"/>
    <cellStyle name="40% - Accent6 2 2 3 2" xfId="1392" xr:uid="{00000000-0005-0000-0000-0000FC050000}"/>
    <cellStyle name="40% - Accent6 2 2 3 2 2" xfId="3574" xr:uid="{B2CF63AD-C389-4635-A482-F55C1B22D1C0}"/>
    <cellStyle name="40% - Accent6 2 2 3 3" xfId="2020" xr:uid="{00000000-0005-0000-0000-0000FD050000}"/>
    <cellStyle name="40% - Accent6 2 2 3 3 2" xfId="4202" xr:uid="{68F4556B-CDAE-4AD9-B0F6-7DC63AAD7FDE}"/>
    <cellStyle name="40% - Accent6 2 2 3 4" xfId="2946" xr:uid="{F2744398-16C4-4515-97EE-43AC0B8F2F29}"/>
    <cellStyle name="40% - Accent6 2 2 4" xfId="1078" xr:uid="{00000000-0005-0000-0000-0000FE050000}"/>
    <cellStyle name="40% - Accent6 2 2 4 2" xfId="3260" xr:uid="{BFC67935-D5AA-4758-85C6-F90B606F86FC}"/>
    <cellStyle name="40% - Accent6 2 2 5" xfId="1706" xr:uid="{00000000-0005-0000-0000-0000FF050000}"/>
    <cellStyle name="40% - Accent6 2 2 5 2" xfId="3888" xr:uid="{B4B84FEF-7A8B-40D5-8C3A-2650D15AE901}"/>
    <cellStyle name="40% - Accent6 2 2 6" xfId="450" xr:uid="{00000000-0005-0000-0000-000000060000}"/>
    <cellStyle name="40% - Accent6 2 2 6 2" xfId="2632" xr:uid="{518FEA04-E5F7-4DCF-B6B0-BABEBF518EB0}"/>
    <cellStyle name="40% - Accent6 2 2 7" xfId="2345" xr:uid="{DED33044-7D62-4D4C-83B8-E8B58BF06F17}"/>
    <cellStyle name="40% - Accent6 2 3" xfId="161" xr:uid="{00000000-0005-0000-0000-000001060000}"/>
    <cellStyle name="40% - Accent6 2 3 2" xfId="305" xr:uid="{00000000-0005-0000-0000-000002060000}"/>
    <cellStyle name="40% - Accent6 2 3 2 2" xfId="906" xr:uid="{00000000-0005-0000-0000-000003060000}"/>
    <cellStyle name="40% - Accent6 2 3 2 2 2" xfId="1534" xr:uid="{00000000-0005-0000-0000-000004060000}"/>
    <cellStyle name="40% - Accent6 2 3 2 2 2 2" xfId="3716" xr:uid="{DE786678-9B39-465C-89B9-8920FF5010CA}"/>
    <cellStyle name="40% - Accent6 2 3 2 2 3" xfId="2162" xr:uid="{00000000-0005-0000-0000-000005060000}"/>
    <cellStyle name="40% - Accent6 2 3 2 2 3 2" xfId="4344" xr:uid="{1CEC9CC4-9749-4D63-AD88-8BB5EF5D53E5}"/>
    <cellStyle name="40% - Accent6 2 3 2 2 4" xfId="3088" xr:uid="{8F95767A-11C1-464F-85DD-E68E83172DE3}"/>
    <cellStyle name="40% - Accent6 2 3 2 3" xfId="1220" xr:uid="{00000000-0005-0000-0000-000006060000}"/>
    <cellStyle name="40% - Accent6 2 3 2 3 2" xfId="3402" xr:uid="{FEE7D320-3349-4F15-BB75-7CD0444484D6}"/>
    <cellStyle name="40% - Accent6 2 3 2 4" xfId="1848" xr:uid="{00000000-0005-0000-0000-000007060000}"/>
    <cellStyle name="40% - Accent6 2 3 2 4 2" xfId="4030" xr:uid="{9B3DAA67-4E88-4070-AA46-67653AA8CAD5}"/>
    <cellStyle name="40% - Accent6 2 3 2 5" xfId="592" xr:uid="{00000000-0005-0000-0000-000008060000}"/>
    <cellStyle name="40% - Accent6 2 3 2 5 2" xfId="2774" xr:uid="{B618FB74-9A87-4146-9BB5-D1606D79910A}"/>
    <cellStyle name="40% - Accent6 2 3 2 6" xfId="2487" xr:uid="{5B52FC15-FF80-44C7-A858-797E1F6B2047}"/>
    <cellStyle name="40% - Accent6 2 3 3" xfId="763" xr:uid="{00000000-0005-0000-0000-000009060000}"/>
    <cellStyle name="40% - Accent6 2 3 3 2" xfId="1391" xr:uid="{00000000-0005-0000-0000-00000A060000}"/>
    <cellStyle name="40% - Accent6 2 3 3 2 2" xfId="3573" xr:uid="{A0BB4B11-589B-474F-96CE-030EBC7004D2}"/>
    <cellStyle name="40% - Accent6 2 3 3 3" xfId="2019" xr:uid="{00000000-0005-0000-0000-00000B060000}"/>
    <cellStyle name="40% - Accent6 2 3 3 3 2" xfId="4201" xr:uid="{5428A8FF-9774-4ED5-982D-D5DB482F94C8}"/>
    <cellStyle name="40% - Accent6 2 3 3 4" xfId="2945" xr:uid="{18D365EF-300B-459E-B426-06F96C6ED5A9}"/>
    <cellStyle name="40% - Accent6 2 3 4" xfId="1077" xr:uid="{00000000-0005-0000-0000-00000C060000}"/>
    <cellStyle name="40% - Accent6 2 3 4 2" xfId="3259" xr:uid="{992E5FFB-A4E4-406E-8A4F-53AA6010651F}"/>
    <cellStyle name="40% - Accent6 2 3 5" xfId="1705" xr:uid="{00000000-0005-0000-0000-00000D060000}"/>
    <cellStyle name="40% - Accent6 2 3 5 2" xfId="3887" xr:uid="{B2457849-65F2-4013-8166-928BAE19C721}"/>
    <cellStyle name="40% - Accent6 2 3 6" xfId="449" xr:uid="{00000000-0005-0000-0000-00000E060000}"/>
    <cellStyle name="40% - Accent6 2 3 6 2" xfId="2631" xr:uid="{9DB28C68-D42E-4257-B260-6093A4BFE318}"/>
    <cellStyle name="40% - Accent6 2 3 7" xfId="2344" xr:uid="{F4136056-039D-400E-B838-230A5147609E}"/>
    <cellStyle name="40% - Accent6 2 4" xfId="212" xr:uid="{00000000-0005-0000-0000-00000F060000}"/>
    <cellStyle name="40% - Accent6 2 4 2" xfId="813" xr:uid="{00000000-0005-0000-0000-000010060000}"/>
    <cellStyle name="40% - Accent6 2 4 2 2" xfId="1441" xr:uid="{00000000-0005-0000-0000-000011060000}"/>
    <cellStyle name="40% - Accent6 2 4 2 2 2" xfId="3623" xr:uid="{AB537908-8123-4CF5-A7C1-84409B5FFF33}"/>
    <cellStyle name="40% - Accent6 2 4 2 3" xfId="2069" xr:uid="{00000000-0005-0000-0000-000012060000}"/>
    <cellStyle name="40% - Accent6 2 4 2 3 2" xfId="4251" xr:uid="{C5A6756D-0603-4BA1-9867-D2EBDC938433}"/>
    <cellStyle name="40% - Accent6 2 4 2 4" xfId="2995" xr:uid="{40A63F21-1BDC-42DB-9F90-F0A0B70E1E3F}"/>
    <cellStyle name="40% - Accent6 2 4 3" xfId="1127" xr:uid="{00000000-0005-0000-0000-000013060000}"/>
    <cellStyle name="40% - Accent6 2 4 3 2" xfId="3309" xr:uid="{0ADBD224-8ACA-4BB1-88EF-35FE5348C3B5}"/>
    <cellStyle name="40% - Accent6 2 4 4" xfId="1755" xr:uid="{00000000-0005-0000-0000-000014060000}"/>
    <cellStyle name="40% - Accent6 2 4 4 2" xfId="3937" xr:uid="{D0DD0934-4B12-42C3-9C72-EC0B3C7FED24}"/>
    <cellStyle name="40% - Accent6 2 4 5" xfId="499" xr:uid="{00000000-0005-0000-0000-000015060000}"/>
    <cellStyle name="40% - Accent6 2 4 5 2" xfId="2681" xr:uid="{538F7F3A-4537-4F7E-8452-C822373853F7}"/>
    <cellStyle name="40% - Accent6 2 4 6" xfId="2394" xr:uid="{A921E044-1050-45EE-9D5E-4CBAB0617FF7}"/>
    <cellStyle name="40% - Accent6 2 5" xfId="673" xr:uid="{00000000-0005-0000-0000-000016060000}"/>
    <cellStyle name="40% - Accent6 2 5 2" xfId="1301" xr:uid="{00000000-0005-0000-0000-000017060000}"/>
    <cellStyle name="40% - Accent6 2 5 2 2" xfId="3483" xr:uid="{A6E6D7A1-7E05-4A7E-AF9D-A0DCF2F890A1}"/>
    <cellStyle name="40% - Accent6 2 5 3" xfId="1929" xr:uid="{00000000-0005-0000-0000-000018060000}"/>
    <cellStyle name="40% - Accent6 2 5 3 2" xfId="4111" xr:uid="{02606687-D159-45CD-ACAB-EC7AF805663B}"/>
    <cellStyle name="40% - Accent6 2 5 4" xfId="2855" xr:uid="{399EEAAC-F6FB-4479-850A-0B93D3F1867E}"/>
    <cellStyle name="40% - Accent6 2 6" xfId="987" xr:uid="{00000000-0005-0000-0000-000019060000}"/>
    <cellStyle name="40% - Accent6 2 6 2" xfId="3169" xr:uid="{4DFAC6BC-8135-4A4A-8B72-9CA1555F69B0}"/>
    <cellStyle name="40% - Accent6 2 7" xfId="1615" xr:uid="{00000000-0005-0000-0000-00001A060000}"/>
    <cellStyle name="40% - Accent6 2 7 2" xfId="3797" xr:uid="{B6ABC14C-A7EA-49A6-A967-B06975650ACC}"/>
    <cellStyle name="40% - Accent6 2 8" xfId="359" xr:uid="{00000000-0005-0000-0000-00001B060000}"/>
    <cellStyle name="40% - Accent6 2 8 2" xfId="2541" xr:uid="{D4926F04-453C-42F9-9071-9759A04E39DF}"/>
    <cellStyle name="40% - Accent6 2 9" xfId="2251" xr:uid="{40D5E399-DFD8-4DD9-9702-44F617747104}"/>
    <cellStyle name="40% - Accent6 3" xfId="86" xr:uid="{00000000-0005-0000-0000-00001C060000}"/>
    <cellStyle name="40% - Accent6 3 2" xfId="164" xr:uid="{00000000-0005-0000-0000-00001D060000}"/>
    <cellStyle name="40% - Accent6 3 2 2" xfId="308" xr:uid="{00000000-0005-0000-0000-00001E060000}"/>
    <cellStyle name="40% - Accent6 3 2 2 2" xfId="909" xr:uid="{00000000-0005-0000-0000-00001F060000}"/>
    <cellStyle name="40% - Accent6 3 2 2 2 2" xfId="1537" xr:uid="{00000000-0005-0000-0000-000020060000}"/>
    <cellStyle name="40% - Accent6 3 2 2 2 2 2" xfId="3719" xr:uid="{B96CCFB9-5487-4DBD-A77B-7A84CC1CAADD}"/>
    <cellStyle name="40% - Accent6 3 2 2 2 3" xfId="2165" xr:uid="{00000000-0005-0000-0000-000021060000}"/>
    <cellStyle name="40% - Accent6 3 2 2 2 3 2" xfId="4347" xr:uid="{C8EB8B13-724D-495E-A67E-F43C74B865B7}"/>
    <cellStyle name="40% - Accent6 3 2 2 2 4" xfId="3091" xr:uid="{B3FD19AB-EF43-437A-8D3E-AB8D4098FCEB}"/>
    <cellStyle name="40% - Accent6 3 2 2 3" xfId="1223" xr:uid="{00000000-0005-0000-0000-000022060000}"/>
    <cellStyle name="40% - Accent6 3 2 2 3 2" xfId="3405" xr:uid="{00CCDFD3-3261-4F96-AB2B-A3A5BBC995DD}"/>
    <cellStyle name="40% - Accent6 3 2 2 4" xfId="1851" xr:uid="{00000000-0005-0000-0000-000023060000}"/>
    <cellStyle name="40% - Accent6 3 2 2 4 2" xfId="4033" xr:uid="{B40C280C-2B3F-4794-9BD6-B0605FEA74D7}"/>
    <cellStyle name="40% - Accent6 3 2 2 5" xfId="595" xr:uid="{00000000-0005-0000-0000-000024060000}"/>
    <cellStyle name="40% - Accent6 3 2 2 5 2" xfId="2777" xr:uid="{19F2E246-1836-456F-AC0D-BE2865D4C6E8}"/>
    <cellStyle name="40% - Accent6 3 2 2 6" xfId="2490" xr:uid="{F1EC5F54-3250-4A61-93C0-0CD1CF683738}"/>
    <cellStyle name="40% - Accent6 3 2 3" xfId="766" xr:uid="{00000000-0005-0000-0000-000025060000}"/>
    <cellStyle name="40% - Accent6 3 2 3 2" xfId="1394" xr:uid="{00000000-0005-0000-0000-000026060000}"/>
    <cellStyle name="40% - Accent6 3 2 3 2 2" xfId="3576" xr:uid="{68B5FFDF-FBB2-468F-B145-74F961088C27}"/>
    <cellStyle name="40% - Accent6 3 2 3 3" xfId="2022" xr:uid="{00000000-0005-0000-0000-000027060000}"/>
    <cellStyle name="40% - Accent6 3 2 3 3 2" xfId="4204" xr:uid="{03F9B21E-2362-44C7-9A77-6E3AE60165FA}"/>
    <cellStyle name="40% - Accent6 3 2 3 4" xfId="2948" xr:uid="{69581BB9-89AA-408D-B6DB-0B88873B815F}"/>
    <cellStyle name="40% - Accent6 3 2 4" xfId="1080" xr:uid="{00000000-0005-0000-0000-000028060000}"/>
    <cellStyle name="40% - Accent6 3 2 4 2" xfId="3262" xr:uid="{16F77BCC-E0BD-4722-9BEF-8E1D3AA865A7}"/>
    <cellStyle name="40% - Accent6 3 2 5" xfId="1708" xr:uid="{00000000-0005-0000-0000-000029060000}"/>
    <cellStyle name="40% - Accent6 3 2 5 2" xfId="3890" xr:uid="{AF8E7241-4248-4DAF-A458-B217614A55EB}"/>
    <cellStyle name="40% - Accent6 3 2 6" xfId="452" xr:uid="{00000000-0005-0000-0000-00002A060000}"/>
    <cellStyle name="40% - Accent6 3 2 6 2" xfId="2634" xr:uid="{9842191D-E0AB-4202-922A-2251356AF4A1}"/>
    <cellStyle name="40% - Accent6 3 2 7" xfId="2347" xr:uid="{DD3AEBB1-7010-456A-BDAD-84993CF658C1}"/>
    <cellStyle name="40% - Accent6 3 3" xfId="163" xr:uid="{00000000-0005-0000-0000-00002B060000}"/>
    <cellStyle name="40% - Accent6 3 3 2" xfId="307" xr:uid="{00000000-0005-0000-0000-00002C060000}"/>
    <cellStyle name="40% - Accent6 3 3 2 2" xfId="908" xr:uid="{00000000-0005-0000-0000-00002D060000}"/>
    <cellStyle name="40% - Accent6 3 3 2 2 2" xfId="1536" xr:uid="{00000000-0005-0000-0000-00002E060000}"/>
    <cellStyle name="40% - Accent6 3 3 2 2 2 2" xfId="3718" xr:uid="{5C75C544-9837-41C1-94F3-832A3AF566E3}"/>
    <cellStyle name="40% - Accent6 3 3 2 2 3" xfId="2164" xr:uid="{00000000-0005-0000-0000-00002F060000}"/>
    <cellStyle name="40% - Accent6 3 3 2 2 3 2" xfId="4346" xr:uid="{7EF6E701-BEF2-4B8B-84AE-3544D4A83139}"/>
    <cellStyle name="40% - Accent6 3 3 2 2 4" xfId="3090" xr:uid="{25DE5F80-87BB-41BB-84DA-CF611E416A7C}"/>
    <cellStyle name="40% - Accent6 3 3 2 3" xfId="1222" xr:uid="{00000000-0005-0000-0000-000030060000}"/>
    <cellStyle name="40% - Accent6 3 3 2 3 2" xfId="3404" xr:uid="{DEC1A9EB-D982-49B8-81D0-38424A1BC972}"/>
    <cellStyle name="40% - Accent6 3 3 2 4" xfId="1850" xr:uid="{00000000-0005-0000-0000-000031060000}"/>
    <cellStyle name="40% - Accent6 3 3 2 4 2" xfId="4032" xr:uid="{882A0F83-5B40-49BB-8794-65B9B8CB46A0}"/>
    <cellStyle name="40% - Accent6 3 3 2 5" xfId="594" xr:uid="{00000000-0005-0000-0000-000032060000}"/>
    <cellStyle name="40% - Accent6 3 3 2 5 2" xfId="2776" xr:uid="{4917B58C-46F4-489F-A581-996305F54671}"/>
    <cellStyle name="40% - Accent6 3 3 2 6" xfId="2489" xr:uid="{669C0C5F-662A-4854-ACEA-8FD928647A30}"/>
    <cellStyle name="40% - Accent6 3 3 3" xfId="765" xr:uid="{00000000-0005-0000-0000-000033060000}"/>
    <cellStyle name="40% - Accent6 3 3 3 2" xfId="1393" xr:uid="{00000000-0005-0000-0000-000034060000}"/>
    <cellStyle name="40% - Accent6 3 3 3 2 2" xfId="3575" xr:uid="{0929D3BF-FB49-4B71-BD5A-B4A34AA2628E}"/>
    <cellStyle name="40% - Accent6 3 3 3 3" xfId="2021" xr:uid="{00000000-0005-0000-0000-000035060000}"/>
    <cellStyle name="40% - Accent6 3 3 3 3 2" xfId="4203" xr:uid="{4E4BB74E-20AD-4B6B-9EB9-2E16B3BABBA7}"/>
    <cellStyle name="40% - Accent6 3 3 3 4" xfId="2947" xr:uid="{07B06D50-19C5-44C7-906C-18A6CD94FD22}"/>
    <cellStyle name="40% - Accent6 3 3 4" xfId="1079" xr:uid="{00000000-0005-0000-0000-000036060000}"/>
    <cellStyle name="40% - Accent6 3 3 4 2" xfId="3261" xr:uid="{55AA2E37-58CD-4CE4-BA20-656CD54FC92E}"/>
    <cellStyle name="40% - Accent6 3 3 5" xfId="1707" xr:uid="{00000000-0005-0000-0000-000037060000}"/>
    <cellStyle name="40% - Accent6 3 3 5 2" xfId="3889" xr:uid="{08A12CCC-F059-4010-8747-4087250C5F39}"/>
    <cellStyle name="40% - Accent6 3 3 6" xfId="451" xr:uid="{00000000-0005-0000-0000-000038060000}"/>
    <cellStyle name="40% - Accent6 3 3 6 2" xfId="2633" xr:uid="{C81EDCA7-1269-439D-907C-042DE1547616}"/>
    <cellStyle name="40% - Accent6 3 3 7" xfId="2346" xr:uid="{84F0A250-9926-456A-88CA-01F18CF4E275}"/>
    <cellStyle name="40% - Accent6 3 4" xfId="230" xr:uid="{00000000-0005-0000-0000-000039060000}"/>
    <cellStyle name="40% - Accent6 3 4 2" xfId="831" xr:uid="{00000000-0005-0000-0000-00003A060000}"/>
    <cellStyle name="40% - Accent6 3 4 2 2" xfId="1459" xr:uid="{00000000-0005-0000-0000-00003B060000}"/>
    <cellStyle name="40% - Accent6 3 4 2 2 2" xfId="3641" xr:uid="{47C49CEF-D8E1-4842-97B0-FCE7A8593A15}"/>
    <cellStyle name="40% - Accent6 3 4 2 3" xfId="2087" xr:uid="{00000000-0005-0000-0000-00003C060000}"/>
    <cellStyle name="40% - Accent6 3 4 2 3 2" xfId="4269" xr:uid="{7B67FB8C-5895-44A0-95E8-DB8A2424333D}"/>
    <cellStyle name="40% - Accent6 3 4 2 4" xfId="3013" xr:uid="{FF076630-B98E-4A89-B747-A7DF44BA1239}"/>
    <cellStyle name="40% - Accent6 3 4 3" xfId="1145" xr:uid="{00000000-0005-0000-0000-00003D060000}"/>
    <cellStyle name="40% - Accent6 3 4 3 2" xfId="3327" xr:uid="{DD6022EA-D4C7-41FC-92C8-E63C49A64121}"/>
    <cellStyle name="40% - Accent6 3 4 4" xfId="1773" xr:uid="{00000000-0005-0000-0000-00003E060000}"/>
    <cellStyle name="40% - Accent6 3 4 4 2" xfId="3955" xr:uid="{D8F1135B-0BD7-48FE-8AA8-BB99A68330C6}"/>
    <cellStyle name="40% - Accent6 3 4 5" xfId="517" xr:uid="{00000000-0005-0000-0000-00003F060000}"/>
    <cellStyle name="40% - Accent6 3 4 5 2" xfId="2699" xr:uid="{E085148D-7A7B-4F40-8A03-F8E76F84D7EF}"/>
    <cellStyle name="40% - Accent6 3 4 6" xfId="2412" xr:uid="{938878F2-1129-4078-A371-4DB95C8CDFFC}"/>
    <cellStyle name="40% - Accent6 3 5" xfId="689" xr:uid="{00000000-0005-0000-0000-000040060000}"/>
    <cellStyle name="40% - Accent6 3 5 2" xfId="1317" xr:uid="{00000000-0005-0000-0000-000041060000}"/>
    <cellStyle name="40% - Accent6 3 5 2 2" xfId="3499" xr:uid="{3ACF7562-51BA-4B8B-A247-751FBDC2CD53}"/>
    <cellStyle name="40% - Accent6 3 5 3" xfId="1945" xr:uid="{00000000-0005-0000-0000-000042060000}"/>
    <cellStyle name="40% - Accent6 3 5 3 2" xfId="4127" xr:uid="{2B2160C9-306D-406D-839D-57F44280A7D0}"/>
    <cellStyle name="40% - Accent6 3 5 4" xfId="2871" xr:uid="{86CEE0E1-6F8C-443C-B1E4-1A5214B665F4}"/>
    <cellStyle name="40% - Accent6 3 6" xfId="1003" xr:uid="{00000000-0005-0000-0000-000043060000}"/>
    <cellStyle name="40% - Accent6 3 6 2" xfId="3185" xr:uid="{0238B290-4DDA-4384-BF59-D0FA7C6C91FB}"/>
    <cellStyle name="40% - Accent6 3 7" xfId="1631" xr:uid="{00000000-0005-0000-0000-000044060000}"/>
    <cellStyle name="40% - Accent6 3 7 2" xfId="3813" xr:uid="{EA4B29AD-F011-4E14-9CB6-4BF185A6D3FC}"/>
    <cellStyle name="40% - Accent6 3 8" xfId="375" xr:uid="{00000000-0005-0000-0000-000045060000}"/>
    <cellStyle name="40% - Accent6 3 8 2" xfId="2557" xr:uid="{6C5D558D-02D9-44C2-B686-FAAD162B6D03}"/>
    <cellStyle name="40% - Accent6 3 9" xfId="2269" xr:uid="{2D35D390-7322-4CC3-9232-79AF78EC26E7}"/>
    <cellStyle name="40% - Accent6 4" xfId="100" xr:uid="{00000000-0005-0000-0000-000046060000}"/>
    <cellStyle name="40% - Accent6 4 2" xfId="244" xr:uid="{00000000-0005-0000-0000-000047060000}"/>
    <cellStyle name="40% - Accent6 4 2 2" xfId="845" xr:uid="{00000000-0005-0000-0000-000048060000}"/>
    <cellStyle name="40% - Accent6 4 2 2 2" xfId="1473" xr:uid="{00000000-0005-0000-0000-000049060000}"/>
    <cellStyle name="40% - Accent6 4 2 2 2 2" xfId="3655" xr:uid="{B977DF69-026F-404B-88B6-60A249BFDA65}"/>
    <cellStyle name="40% - Accent6 4 2 2 3" xfId="2101" xr:uid="{00000000-0005-0000-0000-00004A060000}"/>
    <cellStyle name="40% - Accent6 4 2 2 3 2" xfId="4283" xr:uid="{80499D5E-C4BF-4F33-81DC-E3CB790413DA}"/>
    <cellStyle name="40% - Accent6 4 2 2 4" xfId="3027" xr:uid="{F99AC5CF-D4E9-4FA9-A8EC-0D700B7245D1}"/>
    <cellStyle name="40% - Accent6 4 2 3" xfId="1159" xr:uid="{00000000-0005-0000-0000-00004B060000}"/>
    <cellStyle name="40% - Accent6 4 2 3 2" xfId="3341" xr:uid="{1DE81162-1455-469E-AB41-FA0936F0C303}"/>
    <cellStyle name="40% - Accent6 4 2 4" xfId="1787" xr:uid="{00000000-0005-0000-0000-00004C060000}"/>
    <cellStyle name="40% - Accent6 4 2 4 2" xfId="3969" xr:uid="{3F38270D-F57E-4CE3-80A3-4260F66FEB7D}"/>
    <cellStyle name="40% - Accent6 4 2 5" xfId="531" xr:uid="{00000000-0005-0000-0000-00004D060000}"/>
    <cellStyle name="40% - Accent6 4 2 5 2" xfId="2713" xr:uid="{C746A60D-09A2-4FB5-B7C2-06E0805A5AC7}"/>
    <cellStyle name="40% - Accent6 4 2 6" xfId="2426" xr:uid="{7602D644-CFE9-4665-BFD7-4BBEE4F5F2C5}"/>
    <cellStyle name="40% - Accent6 4 3" xfId="702" xr:uid="{00000000-0005-0000-0000-00004E060000}"/>
    <cellStyle name="40% - Accent6 4 3 2" xfId="1330" xr:uid="{00000000-0005-0000-0000-00004F060000}"/>
    <cellStyle name="40% - Accent6 4 3 2 2" xfId="3512" xr:uid="{BBCE1390-FBC0-423D-BD72-0D388AAC2686}"/>
    <cellStyle name="40% - Accent6 4 3 3" xfId="1958" xr:uid="{00000000-0005-0000-0000-000050060000}"/>
    <cellStyle name="40% - Accent6 4 3 3 2" xfId="4140" xr:uid="{0BD55A45-79F8-4355-BF2E-7EBEA0F7DB3D}"/>
    <cellStyle name="40% - Accent6 4 3 4" xfId="2884" xr:uid="{24B66A65-9B08-48BE-BFB2-46DD9F74D589}"/>
    <cellStyle name="40% - Accent6 4 4" xfId="1016" xr:uid="{00000000-0005-0000-0000-000051060000}"/>
    <cellStyle name="40% - Accent6 4 4 2" xfId="3198" xr:uid="{F9D57B96-D8CB-4603-AB7A-4B26142D917D}"/>
    <cellStyle name="40% - Accent6 4 5" xfId="1644" xr:uid="{00000000-0005-0000-0000-000052060000}"/>
    <cellStyle name="40% - Accent6 4 5 2" xfId="3826" xr:uid="{93101271-F04D-4A8E-9F5C-7ECEA17C0BEB}"/>
    <cellStyle name="40% - Accent6 4 6" xfId="388" xr:uid="{00000000-0005-0000-0000-000053060000}"/>
    <cellStyle name="40% - Accent6 4 6 2" xfId="2570" xr:uid="{A8FDFB38-904D-45CC-9BBE-F79E432C896C}"/>
    <cellStyle name="40% - Accent6 4 7" xfId="2283" xr:uid="{15FF8C2E-EAB9-4358-A517-EF6012FCAE41}"/>
    <cellStyle name="40% - Accent6 5" xfId="141" xr:uid="{00000000-0005-0000-0000-000054060000}"/>
    <cellStyle name="40% - Accent6 5 2" xfId="285" xr:uid="{00000000-0005-0000-0000-000055060000}"/>
    <cellStyle name="40% - Accent6 5 2 2" xfId="886" xr:uid="{00000000-0005-0000-0000-000056060000}"/>
    <cellStyle name="40% - Accent6 5 2 2 2" xfId="1514" xr:uid="{00000000-0005-0000-0000-000057060000}"/>
    <cellStyle name="40% - Accent6 5 2 2 2 2" xfId="3696" xr:uid="{796FE24F-0CE5-4D60-97E7-EE0C09A44554}"/>
    <cellStyle name="40% - Accent6 5 2 2 3" xfId="2142" xr:uid="{00000000-0005-0000-0000-000058060000}"/>
    <cellStyle name="40% - Accent6 5 2 2 3 2" xfId="4324" xr:uid="{C8F073C8-847E-4DDC-9BF7-14C6A06692E3}"/>
    <cellStyle name="40% - Accent6 5 2 2 4" xfId="3068" xr:uid="{B97A70AD-BE9B-47F4-985B-20DA2DB7DF63}"/>
    <cellStyle name="40% - Accent6 5 2 3" xfId="1200" xr:uid="{00000000-0005-0000-0000-000059060000}"/>
    <cellStyle name="40% - Accent6 5 2 3 2" xfId="3382" xr:uid="{C1582747-4080-4D2F-94BB-E381C09061B4}"/>
    <cellStyle name="40% - Accent6 5 2 4" xfId="1828" xr:uid="{00000000-0005-0000-0000-00005A060000}"/>
    <cellStyle name="40% - Accent6 5 2 4 2" xfId="4010" xr:uid="{E9E07B89-CDD6-4F9B-AA22-879D66FFC07E}"/>
    <cellStyle name="40% - Accent6 5 2 5" xfId="572" xr:uid="{00000000-0005-0000-0000-00005B060000}"/>
    <cellStyle name="40% - Accent6 5 2 5 2" xfId="2754" xr:uid="{B6E74809-9336-4BC3-B56E-44E9716A9E41}"/>
    <cellStyle name="40% - Accent6 5 2 6" xfId="2467" xr:uid="{7A18E797-A75F-4E90-9FF5-1A4D087F2A9C}"/>
    <cellStyle name="40% - Accent6 5 3" xfId="743" xr:uid="{00000000-0005-0000-0000-00005C060000}"/>
    <cellStyle name="40% - Accent6 5 3 2" xfId="1371" xr:uid="{00000000-0005-0000-0000-00005D060000}"/>
    <cellStyle name="40% - Accent6 5 3 2 2" xfId="3553" xr:uid="{FDF3E773-9FAE-4D04-B899-09047665CDD2}"/>
    <cellStyle name="40% - Accent6 5 3 3" xfId="1999" xr:uid="{00000000-0005-0000-0000-00005E060000}"/>
    <cellStyle name="40% - Accent6 5 3 3 2" xfId="4181" xr:uid="{F964BEF6-81AE-4E00-B7B7-CB319020006E}"/>
    <cellStyle name="40% - Accent6 5 3 4" xfId="2925" xr:uid="{9B2E0CC2-BAB1-43EB-9B7D-9CA44DC2C3D9}"/>
    <cellStyle name="40% - Accent6 5 4" xfId="1057" xr:uid="{00000000-0005-0000-0000-00005F060000}"/>
    <cellStyle name="40% - Accent6 5 4 2" xfId="3239" xr:uid="{68CCA1F3-A831-471F-B019-FBC3A41EF40F}"/>
    <cellStyle name="40% - Accent6 5 5" xfId="1685" xr:uid="{00000000-0005-0000-0000-000060060000}"/>
    <cellStyle name="40% - Accent6 5 5 2" xfId="3867" xr:uid="{16248E77-37BA-4D1A-9AB7-4FD1FE64B57C}"/>
    <cellStyle name="40% - Accent6 5 6" xfId="429" xr:uid="{00000000-0005-0000-0000-000061060000}"/>
    <cellStyle name="40% - Accent6 5 6 2" xfId="2611" xr:uid="{68044CE6-4CEA-4B99-908C-2131F10E16A2}"/>
    <cellStyle name="40% - Accent6 5 7" xfId="2324" xr:uid="{491761F4-75CC-4DDA-B54A-E0EE632C370E}"/>
    <cellStyle name="40% - Accent6 6" xfId="194" xr:uid="{00000000-0005-0000-0000-000062060000}"/>
    <cellStyle name="40% - Accent6 6 2" xfId="795" xr:uid="{00000000-0005-0000-0000-000063060000}"/>
    <cellStyle name="40% - Accent6 6 2 2" xfId="1423" xr:uid="{00000000-0005-0000-0000-000064060000}"/>
    <cellStyle name="40% - Accent6 6 2 2 2" xfId="3605" xr:uid="{ACCD3252-F832-4BE3-B345-6C5023D1F7BA}"/>
    <cellStyle name="40% - Accent6 6 2 3" xfId="2051" xr:uid="{00000000-0005-0000-0000-000065060000}"/>
    <cellStyle name="40% - Accent6 6 2 3 2" xfId="4233" xr:uid="{5F4DDAE3-8896-4D96-AC7C-7B244D16E890}"/>
    <cellStyle name="40% - Accent6 6 2 4" xfId="2977" xr:uid="{0F685034-757A-4CF3-926B-1F0C151FD654}"/>
    <cellStyle name="40% - Accent6 6 3" xfId="1109" xr:uid="{00000000-0005-0000-0000-000066060000}"/>
    <cellStyle name="40% - Accent6 6 3 2" xfId="3291" xr:uid="{0E2597DA-9800-42B0-86AA-696E3275C074}"/>
    <cellStyle name="40% - Accent6 6 4" xfId="1737" xr:uid="{00000000-0005-0000-0000-000067060000}"/>
    <cellStyle name="40% - Accent6 6 4 2" xfId="3919" xr:uid="{9CC20FE5-F6E5-4D9B-9174-5B63F0841D92}"/>
    <cellStyle name="40% - Accent6 6 5" xfId="481" xr:uid="{00000000-0005-0000-0000-000068060000}"/>
    <cellStyle name="40% - Accent6 6 5 2" xfId="2663" xr:uid="{BAB76F80-F079-47BC-8325-7E33EB881DE2}"/>
    <cellStyle name="40% - Accent6 6 6" xfId="2376" xr:uid="{9AF6D73A-B166-404F-BFEF-4A2B40DFECAD}"/>
    <cellStyle name="40% - Accent6 7" xfId="343" xr:uid="{00000000-0005-0000-0000-000069060000}"/>
    <cellStyle name="40% - Accent6 7 2" xfId="657" xr:uid="{00000000-0005-0000-0000-00006A060000}"/>
    <cellStyle name="40% - Accent6 7 2 2" xfId="1285" xr:uid="{00000000-0005-0000-0000-00006B060000}"/>
    <cellStyle name="40% - Accent6 7 2 2 2" xfId="3467" xr:uid="{91CD0A15-C6C7-4589-81D1-FB8933726B61}"/>
    <cellStyle name="40% - Accent6 7 2 3" xfId="1913" xr:uid="{00000000-0005-0000-0000-00006C060000}"/>
    <cellStyle name="40% - Accent6 7 2 3 2" xfId="4095" xr:uid="{266E8AFF-367F-4512-8ABC-5508E0BBBCE3}"/>
    <cellStyle name="40% - Accent6 7 2 4" xfId="2839" xr:uid="{FF9B854F-2295-4791-9033-2D92FD2410CB}"/>
    <cellStyle name="40% - Accent6 7 3" xfId="971" xr:uid="{00000000-0005-0000-0000-00006D060000}"/>
    <cellStyle name="40% - Accent6 7 3 2" xfId="3153" xr:uid="{313A9433-72EE-44DE-8261-4A5D8BBDDF9A}"/>
    <cellStyle name="40% - Accent6 7 4" xfId="1599" xr:uid="{00000000-0005-0000-0000-00006E060000}"/>
    <cellStyle name="40% - Accent6 7 4 2" xfId="3781" xr:uid="{126E7055-20E8-4C28-9469-D4CD9C3F08DE}"/>
    <cellStyle name="40% - Accent6 7 5" xfId="2525" xr:uid="{1707F8A6-0BDF-4085-8EDD-CB8AB2D0239D}"/>
    <cellStyle name="40% - Accent6 8" xfId="640" xr:uid="{00000000-0005-0000-0000-00006F060000}"/>
    <cellStyle name="40% - Accent6 8 2" xfId="954" xr:uid="{00000000-0005-0000-0000-000070060000}"/>
    <cellStyle name="40% - Accent6 8 2 2" xfId="1582" xr:uid="{00000000-0005-0000-0000-000071060000}"/>
    <cellStyle name="40% - Accent6 8 2 2 2" xfId="3764" xr:uid="{3810CF67-CAD5-4C72-B976-3700CCBB5CCA}"/>
    <cellStyle name="40% - Accent6 8 2 3" xfId="2210" xr:uid="{00000000-0005-0000-0000-000072060000}"/>
    <cellStyle name="40% - Accent6 8 2 3 2" xfId="4392" xr:uid="{AF618272-3BF6-4947-91CF-EBE78C8EDD38}"/>
    <cellStyle name="40% - Accent6 8 2 4" xfId="3136" xr:uid="{A4F3A6AB-28B9-495A-862D-4E17D2DAF1E3}"/>
    <cellStyle name="40% - Accent6 8 3" xfId="1268" xr:uid="{00000000-0005-0000-0000-000073060000}"/>
    <cellStyle name="40% - Accent6 8 3 2" xfId="3450" xr:uid="{12D9693E-C173-47FC-BCEE-DC5F8FAE93E1}"/>
    <cellStyle name="40% - Accent6 8 4" xfId="1896" xr:uid="{00000000-0005-0000-0000-000074060000}"/>
    <cellStyle name="40% - Accent6 8 4 2" xfId="4078" xr:uid="{FBA116CE-7B2B-4782-9179-C293A8D9518E}"/>
    <cellStyle name="40% - Accent6 8 5" xfId="2822" xr:uid="{FF93E7EB-2F29-47CD-B807-2DEB5B76941A}"/>
    <cellStyle name="40% - Accent6 9" xfId="938" xr:uid="{00000000-0005-0000-0000-000075060000}"/>
    <cellStyle name="40% - Accent6 9 2" xfId="1566" xr:uid="{00000000-0005-0000-0000-000076060000}"/>
    <cellStyle name="40% - Accent6 9 2 2" xfId="3748" xr:uid="{8B8AF925-1A97-42C1-8A54-38552AC914C6}"/>
    <cellStyle name="40% - Accent6 9 3" xfId="2194" xr:uid="{00000000-0005-0000-0000-000077060000}"/>
    <cellStyle name="40% - Accent6 9 3 2" xfId="4376" xr:uid="{DAB7ED96-C325-4939-B54A-C43688CB33E0}"/>
    <cellStyle name="40% - Accent6 9 4" xfId="3120" xr:uid="{299FE51C-3AB0-4536-9239-1A3979257DF7}"/>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2" xfId="165" xr:uid="{00000000-0005-0000-0000-000087060000}"/>
    <cellStyle name="Currency" xfId="2220" builtinId="4"/>
    <cellStyle name="Currency 2" xfId="5" xr:uid="{00000000-0005-0000-0000-000088060000}"/>
    <cellStyle name="Currency 2 2" xfId="2211" xr:uid="{00000000-0005-0000-0000-00008906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2217" xr:uid="{00000000-0005-0000-0000-000091060000}"/>
    <cellStyle name="Hyperlink 3" xfId="2221" xr:uid="{B0C18CCE-EB5C-4BCA-8CC5-50E14A778D78}"/>
    <cellStyle name="Input" xfId="14" builtinId="20" customBuiltin="1"/>
    <cellStyle name="Linked Cell" xfId="17" builtinId="24" customBuiltin="1"/>
    <cellStyle name="Neutral" xfId="13" builtinId="28" customBuiltin="1"/>
    <cellStyle name="Normal" xfId="0" builtinId="0"/>
    <cellStyle name="Normal 10" xfId="87" xr:uid="{00000000-0005-0000-0000-000096060000}"/>
    <cellStyle name="Normal 10 2" xfId="231" xr:uid="{00000000-0005-0000-0000-000097060000}"/>
    <cellStyle name="Normal 10 2 2" xfId="832" xr:uid="{00000000-0005-0000-0000-000098060000}"/>
    <cellStyle name="Normal 10 2 2 2" xfId="1460" xr:uid="{00000000-0005-0000-0000-000099060000}"/>
    <cellStyle name="Normal 10 2 2 2 2" xfId="3642" xr:uid="{2598B6EE-8648-49A2-BC74-9D49D43CB7B6}"/>
    <cellStyle name="Normal 10 2 2 3" xfId="2088" xr:uid="{00000000-0005-0000-0000-00009A060000}"/>
    <cellStyle name="Normal 10 2 2 3 2" xfId="4270" xr:uid="{2D0A262F-884E-4F94-B089-C3D839A83397}"/>
    <cellStyle name="Normal 10 2 2 4" xfId="3014" xr:uid="{9B7E81A0-FD68-4AC9-BA46-928231CA559E}"/>
    <cellStyle name="Normal 10 2 3" xfId="1146" xr:uid="{00000000-0005-0000-0000-00009B060000}"/>
    <cellStyle name="Normal 10 2 3 2" xfId="3328" xr:uid="{1F039544-E42B-4AFE-9B5C-5F7C5E463885}"/>
    <cellStyle name="Normal 10 2 4" xfId="1774" xr:uid="{00000000-0005-0000-0000-00009C060000}"/>
    <cellStyle name="Normal 10 2 4 2" xfId="3956" xr:uid="{A481292B-8AD8-4546-A158-EEED8638A159}"/>
    <cellStyle name="Normal 10 2 5" xfId="518" xr:uid="{00000000-0005-0000-0000-00009D060000}"/>
    <cellStyle name="Normal 10 2 5 2" xfId="2700" xr:uid="{3FFC6E7E-EAEB-4D89-ABFD-6257A6DC5138}"/>
    <cellStyle name="Normal 10 2 6" xfId="2413" xr:uid="{D705BACF-F57C-4062-AA54-3A7C41119BD7}"/>
    <cellStyle name="Normal 10 3" xfId="644" xr:uid="{00000000-0005-0000-0000-00009E060000}"/>
    <cellStyle name="Normal 10 3 2" xfId="1272" xr:uid="{00000000-0005-0000-0000-00009F060000}"/>
    <cellStyle name="Normal 10 3 2 2" xfId="3454" xr:uid="{FF173CA0-F51B-42D3-9C4E-54B8F3D2C57D}"/>
    <cellStyle name="Normal 10 3 3" xfId="1900" xr:uid="{00000000-0005-0000-0000-0000A0060000}"/>
    <cellStyle name="Normal 10 3 3 2" xfId="4082" xr:uid="{591411B8-DF41-4695-8255-94DA8AFB29D8}"/>
    <cellStyle name="Normal 10 3 4" xfId="2826" xr:uid="{3D6A7B32-73C2-4CAF-A378-0E629CD52E68}"/>
    <cellStyle name="Normal 10 4" xfId="958" xr:uid="{00000000-0005-0000-0000-0000A1060000}"/>
    <cellStyle name="Normal 10 4 2" xfId="3140" xr:uid="{E00A7F26-ED4C-43F2-8975-49A79F0D80A8}"/>
    <cellStyle name="Normal 10 5" xfId="1586" xr:uid="{00000000-0005-0000-0000-0000A2060000}"/>
    <cellStyle name="Normal 10 5 2" xfId="3768" xr:uid="{B5C40322-6804-435A-8AAD-8F55F766BE0D}"/>
    <cellStyle name="Normal 10 6" xfId="330" xr:uid="{00000000-0005-0000-0000-0000A3060000}"/>
    <cellStyle name="Normal 10 6 2" xfId="2512" xr:uid="{2E657578-EBF7-4936-9BA2-ED10FA6A41EE}"/>
    <cellStyle name="Normal 10 7" xfId="2270" xr:uid="{C8433A38-9F98-4391-AB77-D75C89B431C8}"/>
    <cellStyle name="Normal 11" xfId="182" xr:uid="{00000000-0005-0000-0000-0000A4060000}"/>
    <cellStyle name="Normal 11 2" xfId="325" xr:uid="{00000000-0005-0000-0000-0000A5060000}"/>
    <cellStyle name="Normal 11 2 2" xfId="926" xr:uid="{00000000-0005-0000-0000-0000A6060000}"/>
    <cellStyle name="Normal 11 2 2 2" xfId="1554" xr:uid="{00000000-0005-0000-0000-0000A7060000}"/>
    <cellStyle name="Normal 11 2 2 2 2" xfId="3736" xr:uid="{0BFA91B4-EA3E-4A01-B94D-0829E86C4405}"/>
    <cellStyle name="Normal 11 2 2 3" xfId="2182" xr:uid="{00000000-0005-0000-0000-0000A8060000}"/>
    <cellStyle name="Normal 11 2 2 3 2" xfId="4364" xr:uid="{1269886F-1167-4B49-9B0C-FEF360DB7F0D}"/>
    <cellStyle name="Normal 11 2 2 4" xfId="3108" xr:uid="{DA60F56B-DB42-4A2E-8525-F63ECD22EEA7}"/>
    <cellStyle name="Normal 11 2 3" xfId="1240" xr:uid="{00000000-0005-0000-0000-0000A9060000}"/>
    <cellStyle name="Normal 11 2 3 2" xfId="3422" xr:uid="{1CDB8782-8228-4C63-8523-40FD632F6298}"/>
    <cellStyle name="Normal 11 2 4" xfId="1868" xr:uid="{00000000-0005-0000-0000-0000AA060000}"/>
    <cellStyle name="Normal 11 2 4 2" xfId="4050" xr:uid="{673942FB-5F48-4BE4-91E9-6CE863E27C72}"/>
    <cellStyle name="Normal 11 2 5" xfId="612" xr:uid="{00000000-0005-0000-0000-0000AB060000}"/>
    <cellStyle name="Normal 11 2 5 2" xfId="2794" xr:uid="{1691B495-BF4A-49EB-8ACB-F588E99E7ABF}"/>
    <cellStyle name="Normal 11 2 6" xfId="2507" xr:uid="{E785E39B-5FA0-4F60-8F37-81B7CFA74071}"/>
    <cellStyle name="Normal 11 3" xfId="783" xr:uid="{00000000-0005-0000-0000-0000AC060000}"/>
    <cellStyle name="Normal 11 3 2" xfId="1411" xr:uid="{00000000-0005-0000-0000-0000AD060000}"/>
    <cellStyle name="Normal 11 3 2 2" xfId="3593" xr:uid="{CBF6587A-9CA7-4F8D-81B7-B2E742BEFF02}"/>
    <cellStyle name="Normal 11 3 3" xfId="2039" xr:uid="{00000000-0005-0000-0000-0000AE060000}"/>
    <cellStyle name="Normal 11 3 3 2" xfId="4221" xr:uid="{C08DAB3A-CF6C-4913-ACA3-988C8EAACFEC}"/>
    <cellStyle name="Normal 11 3 4" xfId="2965" xr:uid="{11A377F9-035B-4A29-9574-B427D1AB50B3}"/>
    <cellStyle name="Normal 11 4" xfId="1097" xr:uid="{00000000-0005-0000-0000-0000AF060000}"/>
    <cellStyle name="Normal 11 4 2" xfId="3279" xr:uid="{83D73EEF-2A91-4F46-877A-43BA918D3396}"/>
    <cellStyle name="Normal 11 5" xfId="1725" xr:uid="{00000000-0005-0000-0000-0000B0060000}"/>
    <cellStyle name="Normal 11 5 2" xfId="3907" xr:uid="{60F87405-8AE9-4857-8E03-E8DB1F97FDE9}"/>
    <cellStyle name="Normal 11 6" xfId="469" xr:uid="{00000000-0005-0000-0000-0000B1060000}"/>
    <cellStyle name="Normal 11 6 2" xfId="2651" xr:uid="{689AEBE0-DD69-4F98-A544-59D968C3AD05}"/>
    <cellStyle name="Normal 11 7" xfId="2364" xr:uid="{ADFA4155-6224-4E4A-9203-FE8F5F2A4A78}"/>
    <cellStyle name="Normal 12" xfId="326" xr:uid="{00000000-0005-0000-0000-0000B2060000}"/>
    <cellStyle name="Normal 12 2" xfId="645" xr:uid="{00000000-0005-0000-0000-0000B3060000}"/>
    <cellStyle name="Normal 12 2 2" xfId="1273" xr:uid="{00000000-0005-0000-0000-0000B4060000}"/>
    <cellStyle name="Normal 12 2 2 2" xfId="3455" xr:uid="{083E4F07-390E-461D-976C-0DE909B355A1}"/>
    <cellStyle name="Normal 12 2 3" xfId="1901" xr:uid="{00000000-0005-0000-0000-0000B5060000}"/>
    <cellStyle name="Normal 12 2 3 2" xfId="4083" xr:uid="{D93DAC22-2FB8-4BFA-A2C7-E83D458D1F72}"/>
    <cellStyle name="Normal 12 2 4" xfId="2827" xr:uid="{30AF5CF3-DFA8-4402-8B21-B6162D22AC49}"/>
    <cellStyle name="Normal 12 3" xfId="959" xr:uid="{00000000-0005-0000-0000-0000B6060000}"/>
    <cellStyle name="Normal 12 3 2" xfId="3141" xr:uid="{B472EA2F-66A5-4835-B6BD-251DF9AE3107}"/>
    <cellStyle name="Normal 12 4" xfId="1587" xr:uid="{00000000-0005-0000-0000-0000B7060000}"/>
    <cellStyle name="Normal 12 4 2" xfId="3769" xr:uid="{86227DD2-F031-4185-AA60-2053C128E879}"/>
    <cellStyle name="Normal 12 5" xfId="331" xr:uid="{00000000-0005-0000-0000-0000B8060000}"/>
    <cellStyle name="Normal 12 5 2" xfId="2513" xr:uid="{99533B8C-C662-48F8-9D23-FF0998DA59A1}"/>
    <cellStyle name="Normal 12 6" xfId="2508" xr:uid="{3D9D6525-45E3-4BB4-8AE5-65B0F6FC48A8}"/>
    <cellStyle name="Normal 13" xfId="625" xr:uid="{00000000-0005-0000-0000-0000B9060000}"/>
    <cellStyle name="Normal 13 2" xfId="939" xr:uid="{00000000-0005-0000-0000-0000BA060000}"/>
    <cellStyle name="Normal 13 2 2" xfId="1567" xr:uid="{00000000-0005-0000-0000-0000BB060000}"/>
    <cellStyle name="Normal 13 2 2 2" xfId="3749" xr:uid="{7BC0B68D-486F-45C5-B6DC-603330DA6F22}"/>
    <cellStyle name="Normal 13 2 3" xfId="2195" xr:uid="{00000000-0005-0000-0000-0000BC060000}"/>
    <cellStyle name="Normal 13 2 3 2" xfId="4377" xr:uid="{BC90DDFD-75E8-4F2A-B20F-6852347B3DDC}"/>
    <cellStyle name="Normal 13 2 4" xfId="3121" xr:uid="{9D67C9C3-B501-44B2-B3A9-464A323D0EE4}"/>
    <cellStyle name="Normal 13 3" xfId="1253" xr:uid="{00000000-0005-0000-0000-0000BD060000}"/>
    <cellStyle name="Normal 13 3 2" xfId="3435" xr:uid="{9DC2D1DF-35CF-4BE2-9F53-BC484EAF8667}"/>
    <cellStyle name="Normal 13 4" xfId="1881" xr:uid="{00000000-0005-0000-0000-0000BE060000}"/>
    <cellStyle name="Normal 13 4 2" xfId="4063" xr:uid="{EEA8EBD9-1AD7-43A7-9320-44DC369B8D32}"/>
    <cellStyle name="Normal 13 5" xfId="2807" xr:uid="{3BCA6434-FCCA-45E7-9711-001D1425A4E0}"/>
    <cellStyle name="Normal 14" xfId="627" xr:uid="{00000000-0005-0000-0000-0000BF060000}"/>
    <cellStyle name="Normal 14 2" xfId="941" xr:uid="{00000000-0005-0000-0000-0000C0060000}"/>
    <cellStyle name="Normal 14 2 2" xfId="1569" xr:uid="{00000000-0005-0000-0000-0000C1060000}"/>
    <cellStyle name="Normal 14 2 2 2" xfId="3751" xr:uid="{E4C3DE54-A1A7-4D26-BA73-178CF8DE7A2E}"/>
    <cellStyle name="Normal 14 2 3" xfId="2197" xr:uid="{00000000-0005-0000-0000-0000C2060000}"/>
    <cellStyle name="Normal 14 2 3 2" xfId="4379" xr:uid="{B161C4E4-C652-4373-88BF-59507A906704}"/>
    <cellStyle name="Normal 14 2 4" xfId="3123" xr:uid="{622800E3-0BC3-4BBF-95BC-03D445A4B915}"/>
    <cellStyle name="Normal 14 3" xfId="1255" xr:uid="{00000000-0005-0000-0000-0000C3060000}"/>
    <cellStyle name="Normal 14 3 2" xfId="3437" xr:uid="{64E7C982-6987-4A61-92E7-A43BD10FBF76}"/>
    <cellStyle name="Normal 14 4" xfId="1883" xr:uid="{00000000-0005-0000-0000-0000C4060000}"/>
    <cellStyle name="Normal 14 4 2" xfId="4065" xr:uid="{CD5B205B-96E4-4D53-B859-191115BE7BE3}"/>
    <cellStyle name="Normal 14 5" xfId="2809" xr:uid="{C87C1F39-A3CD-4D60-9AF1-93A4D38A0564}"/>
    <cellStyle name="Normal 15" xfId="2218" xr:uid="{31166CD6-3688-4086-AD48-5DFD07EA7544}"/>
    <cellStyle name="Normal 15 2" xfId="4397" xr:uid="{A6E9DDCE-6B85-48E4-9196-7306A45A1335}"/>
    <cellStyle name="Normal 2" xfId="2" xr:uid="{00000000-0005-0000-0000-0000C5060000}"/>
    <cellStyle name="Normal 3" xfId="4" xr:uid="{00000000-0005-0000-0000-0000C6060000}"/>
    <cellStyle name="Normal 3 10" xfId="47" xr:uid="{00000000-0005-0000-0000-0000C7060000}"/>
    <cellStyle name="Normal 3 10 2" xfId="2234" xr:uid="{B422F079-E95D-4107-BE59-638779C735C7}"/>
    <cellStyle name="Normal 3 2" xfId="48" xr:uid="{00000000-0005-0000-0000-0000C8060000}"/>
    <cellStyle name="Normal 3 3" xfId="51" xr:uid="{00000000-0005-0000-0000-0000C9060000}"/>
    <cellStyle name="Normal 3 3 2" xfId="70" xr:uid="{00000000-0005-0000-0000-0000CA060000}"/>
    <cellStyle name="Normal 3 3 2 2" xfId="167" xr:uid="{00000000-0005-0000-0000-0000CB060000}"/>
    <cellStyle name="Normal 3 3 2 2 2" xfId="310" xr:uid="{00000000-0005-0000-0000-0000CC060000}"/>
    <cellStyle name="Normal 3 3 2 2 2 2" xfId="911" xr:uid="{00000000-0005-0000-0000-0000CD060000}"/>
    <cellStyle name="Normal 3 3 2 2 2 2 2" xfId="1539" xr:uid="{00000000-0005-0000-0000-0000CE060000}"/>
    <cellStyle name="Normal 3 3 2 2 2 2 2 2" xfId="3721" xr:uid="{3775B49B-D09D-4912-93DF-765214A3E4B3}"/>
    <cellStyle name="Normal 3 3 2 2 2 2 3" xfId="2167" xr:uid="{00000000-0005-0000-0000-0000CF060000}"/>
    <cellStyle name="Normal 3 3 2 2 2 2 3 2" xfId="4349" xr:uid="{E674BDC7-F2CD-4626-A400-CF704854C4CD}"/>
    <cellStyle name="Normal 3 3 2 2 2 2 4" xfId="3093" xr:uid="{46894B37-C621-4EE6-A81B-8A5AEEA30A02}"/>
    <cellStyle name="Normal 3 3 2 2 2 3" xfId="1225" xr:uid="{00000000-0005-0000-0000-0000D0060000}"/>
    <cellStyle name="Normal 3 3 2 2 2 3 2" xfId="3407" xr:uid="{627D79A7-B4A5-40FB-900B-916FA632C194}"/>
    <cellStyle name="Normal 3 3 2 2 2 4" xfId="1853" xr:uid="{00000000-0005-0000-0000-0000D1060000}"/>
    <cellStyle name="Normal 3 3 2 2 2 4 2" xfId="4035" xr:uid="{B41CC961-8858-4D1A-827B-6960E77E0CCE}"/>
    <cellStyle name="Normal 3 3 2 2 2 5" xfId="597" xr:uid="{00000000-0005-0000-0000-0000D2060000}"/>
    <cellStyle name="Normal 3 3 2 2 2 5 2" xfId="2779" xr:uid="{EDD30D91-F398-4A23-BB12-B259710A2715}"/>
    <cellStyle name="Normal 3 3 2 2 2 6" xfId="2492" xr:uid="{39E6754F-F1B6-4669-A825-6360E80E1D64}"/>
    <cellStyle name="Normal 3 3 2 2 3" xfId="768" xr:uid="{00000000-0005-0000-0000-0000D3060000}"/>
    <cellStyle name="Normal 3 3 2 2 3 2" xfId="1396" xr:uid="{00000000-0005-0000-0000-0000D4060000}"/>
    <cellStyle name="Normal 3 3 2 2 3 2 2" xfId="3578" xr:uid="{91D37CCE-FFC0-43C3-956D-461BF707524C}"/>
    <cellStyle name="Normal 3 3 2 2 3 3" xfId="2024" xr:uid="{00000000-0005-0000-0000-0000D5060000}"/>
    <cellStyle name="Normal 3 3 2 2 3 3 2" xfId="4206" xr:uid="{5B7C5600-9867-4EA8-839A-664B38FD26D7}"/>
    <cellStyle name="Normal 3 3 2 2 3 4" xfId="2950" xr:uid="{6E739866-C58F-4575-A69B-1E1477515CF7}"/>
    <cellStyle name="Normal 3 3 2 2 4" xfId="1082" xr:uid="{00000000-0005-0000-0000-0000D6060000}"/>
    <cellStyle name="Normal 3 3 2 2 4 2" xfId="3264" xr:uid="{211E1B78-F844-470B-916B-C83256589FDC}"/>
    <cellStyle name="Normal 3 3 2 2 5" xfId="1710" xr:uid="{00000000-0005-0000-0000-0000D7060000}"/>
    <cellStyle name="Normal 3 3 2 2 5 2" xfId="3892" xr:uid="{02B256D3-73F4-461E-8BE7-1CEB1DE98795}"/>
    <cellStyle name="Normal 3 3 2 2 6" xfId="454" xr:uid="{00000000-0005-0000-0000-0000D8060000}"/>
    <cellStyle name="Normal 3 3 2 2 6 2" xfId="2636" xr:uid="{40CC75ED-FB85-475F-BE66-E75E6E377577}"/>
    <cellStyle name="Normal 3 3 2 2 7" xfId="2349" xr:uid="{5D0CF6FF-A718-4CCF-A66A-EC5D06D109FC}"/>
    <cellStyle name="Normal 3 3 2 3" xfId="166" xr:uid="{00000000-0005-0000-0000-0000D9060000}"/>
    <cellStyle name="Normal 3 3 2 3 2" xfId="309" xr:uid="{00000000-0005-0000-0000-0000DA060000}"/>
    <cellStyle name="Normal 3 3 2 3 2 2" xfId="910" xr:uid="{00000000-0005-0000-0000-0000DB060000}"/>
    <cellStyle name="Normal 3 3 2 3 2 2 2" xfId="1538" xr:uid="{00000000-0005-0000-0000-0000DC060000}"/>
    <cellStyle name="Normal 3 3 2 3 2 2 2 2" xfId="3720" xr:uid="{73B4D557-564C-4CF3-8BFE-CBFA7CF9ABA5}"/>
    <cellStyle name="Normal 3 3 2 3 2 2 3" xfId="2166" xr:uid="{00000000-0005-0000-0000-0000DD060000}"/>
    <cellStyle name="Normal 3 3 2 3 2 2 3 2" xfId="4348" xr:uid="{EEDDE832-B216-4820-9C91-74682184DA70}"/>
    <cellStyle name="Normal 3 3 2 3 2 2 4" xfId="3092" xr:uid="{4DC7C31A-6545-4B46-8800-F66D87DDB525}"/>
    <cellStyle name="Normal 3 3 2 3 2 3" xfId="1224" xr:uid="{00000000-0005-0000-0000-0000DE060000}"/>
    <cellStyle name="Normal 3 3 2 3 2 3 2" xfId="3406" xr:uid="{24D326BE-4452-4920-B639-221047E550F2}"/>
    <cellStyle name="Normal 3 3 2 3 2 4" xfId="1852" xr:uid="{00000000-0005-0000-0000-0000DF060000}"/>
    <cellStyle name="Normal 3 3 2 3 2 4 2" xfId="4034" xr:uid="{69BDD5FA-DB3E-4F92-8599-816B71A305E5}"/>
    <cellStyle name="Normal 3 3 2 3 2 5" xfId="596" xr:uid="{00000000-0005-0000-0000-0000E0060000}"/>
    <cellStyle name="Normal 3 3 2 3 2 5 2" xfId="2778" xr:uid="{0ED3E6D3-943C-4C7A-AE5E-2097BC388367}"/>
    <cellStyle name="Normal 3 3 2 3 2 6" xfId="2491" xr:uid="{DE8EC64F-0EC1-4C8D-B098-10CEE3051474}"/>
    <cellStyle name="Normal 3 3 2 3 3" xfId="767" xr:uid="{00000000-0005-0000-0000-0000E1060000}"/>
    <cellStyle name="Normal 3 3 2 3 3 2" xfId="1395" xr:uid="{00000000-0005-0000-0000-0000E2060000}"/>
    <cellStyle name="Normal 3 3 2 3 3 2 2" xfId="3577" xr:uid="{A6FE0676-92B5-45D0-B6A6-71A502D199F3}"/>
    <cellStyle name="Normal 3 3 2 3 3 3" xfId="2023" xr:uid="{00000000-0005-0000-0000-0000E3060000}"/>
    <cellStyle name="Normal 3 3 2 3 3 3 2" xfId="4205" xr:uid="{C5B6E8DD-C224-4A44-8F90-60527BA60BE8}"/>
    <cellStyle name="Normal 3 3 2 3 3 4" xfId="2949" xr:uid="{10630424-ADFB-4BEF-BAEF-410CD8A4051E}"/>
    <cellStyle name="Normal 3 3 2 3 4" xfId="1081" xr:uid="{00000000-0005-0000-0000-0000E4060000}"/>
    <cellStyle name="Normal 3 3 2 3 4 2" xfId="3263" xr:uid="{3CC0AC68-9EC7-44D7-9E4A-DBCD7298A50D}"/>
    <cellStyle name="Normal 3 3 2 3 5" xfId="1709" xr:uid="{00000000-0005-0000-0000-0000E5060000}"/>
    <cellStyle name="Normal 3 3 2 3 5 2" xfId="3891" xr:uid="{A4474CB3-5568-4C9B-8C1B-116EA05FECD6}"/>
    <cellStyle name="Normal 3 3 2 3 6" xfId="453" xr:uid="{00000000-0005-0000-0000-0000E6060000}"/>
    <cellStyle name="Normal 3 3 2 3 6 2" xfId="2635" xr:uid="{4C85D524-AFCE-481F-B984-B6009C2D8714}"/>
    <cellStyle name="Normal 3 3 2 3 7" xfId="2348" xr:uid="{35192373-7F49-4D3F-B54E-1D4F3A11C47F}"/>
    <cellStyle name="Normal 3 3 2 4" xfId="214" xr:uid="{00000000-0005-0000-0000-0000E7060000}"/>
    <cellStyle name="Normal 3 3 2 4 2" xfId="815" xr:uid="{00000000-0005-0000-0000-0000E8060000}"/>
    <cellStyle name="Normal 3 3 2 4 2 2" xfId="1443" xr:uid="{00000000-0005-0000-0000-0000E9060000}"/>
    <cellStyle name="Normal 3 3 2 4 2 2 2" xfId="3625" xr:uid="{963AF3C1-208E-4D72-8867-C3071EEE1C5F}"/>
    <cellStyle name="Normal 3 3 2 4 2 3" xfId="2071" xr:uid="{00000000-0005-0000-0000-0000EA060000}"/>
    <cellStyle name="Normal 3 3 2 4 2 3 2" xfId="4253" xr:uid="{C139C4D0-012D-445E-BEB7-2C86321F6434}"/>
    <cellStyle name="Normal 3 3 2 4 2 4" xfId="2997" xr:uid="{60A593CB-C72D-4BFC-BB3B-CE9E9210EC7B}"/>
    <cellStyle name="Normal 3 3 2 4 3" xfId="1129" xr:uid="{00000000-0005-0000-0000-0000EB060000}"/>
    <cellStyle name="Normal 3 3 2 4 3 2" xfId="3311" xr:uid="{107BDC40-87C4-454B-812F-275BCAA2BD78}"/>
    <cellStyle name="Normal 3 3 2 4 4" xfId="1757" xr:uid="{00000000-0005-0000-0000-0000EC060000}"/>
    <cellStyle name="Normal 3 3 2 4 4 2" xfId="3939" xr:uid="{B7261EAD-3C20-4A03-A09E-F3C861B60BC2}"/>
    <cellStyle name="Normal 3 3 2 4 5" xfId="501" xr:uid="{00000000-0005-0000-0000-0000ED060000}"/>
    <cellStyle name="Normal 3 3 2 4 5 2" xfId="2683" xr:uid="{7FCB190E-DADD-4C64-98F8-B6F84B364416}"/>
    <cellStyle name="Normal 3 3 2 4 6" xfId="2396" xr:uid="{8F61EE48-F6D5-4E49-946C-0A30B9D284F4}"/>
    <cellStyle name="Normal 3 3 2 5" xfId="641" xr:uid="{00000000-0005-0000-0000-0000EE060000}"/>
    <cellStyle name="Normal 3 3 2 5 2" xfId="1269" xr:uid="{00000000-0005-0000-0000-0000EF060000}"/>
    <cellStyle name="Normal 3 3 2 5 2 2" xfId="3451" xr:uid="{24BE2D4B-AE16-46B7-B652-BD3854041F83}"/>
    <cellStyle name="Normal 3 3 2 5 3" xfId="1897" xr:uid="{00000000-0005-0000-0000-0000F0060000}"/>
    <cellStyle name="Normal 3 3 2 5 3 2" xfId="4079" xr:uid="{077FAECD-1F1A-436E-B7B0-288097C28AE5}"/>
    <cellStyle name="Normal 3 3 2 5 4" xfId="2823" xr:uid="{9483DB8F-325E-47D0-8B14-071ED32295C6}"/>
    <cellStyle name="Normal 3 3 2 6" xfId="955" xr:uid="{00000000-0005-0000-0000-0000F1060000}"/>
    <cellStyle name="Normal 3 3 2 6 2" xfId="3137" xr:uid="{5374F824-2499-40A5-A7B8-D28A042CD1C2}"/>
    <cellStyle name="Normal 3 3 2 7" xfId="1583" xr:uid="{00000000-0005-0000-0000-0000F2060000}"/>
    <cellStyle name="Normal 3 3 2 7 2" xfId="3765" xr:uid="{806E2DF0-C032-42BD-B7BD-212E7719E808}"/>
    <cellStyle name="Normal 3 3 2 8" xfId="327" xr:uid="{00000000-0005-0000-0000-0000F3060000}"/>
    <cellStyle name="Normal 3 3 2 8 2" xfId="2509" xr:uid="{629E2D06-822A-4837-914A-5FD74EE287A6}"/>
    <cellStyle name="Normal 3 3 2 9" xfId="2253" xr:uid="{E1B4DFA6-9342-4F8D-BCD1-CE9022C4EF39}"/>
    <cellStyle name="Normal 3 3 3" xfId="106" xr:uid="{00000000-0005-0000-0000-0000F4060000}"/>
    <cellStyle name="Normal 3 3 3 2" xfId="250" xr:uid="{00000000-0005-0000-0000-0000F5060000}"/>
    <cellStyle name="Normal 3 3 3 2 2" xfId="851" xr:uid="{00000000-0005-0000-0000-0000F6060000}"/>
    <cellStyle name="Normal 3 3 3 2 2 2" xfId="1479" xr:uid="{00000000-0005-0000-0000-0000F7060000}"/>
    <cellStyle name="Normal 3 3 3 2 2 2 2" xfId="3661" xr:uid="{4FED8BD2-3DD7-4E2B-81EF-F09ABA8F4F4E}"/>
    <cellStyle name="Normal 3 3 3 2 2 3" xfId="2107" xr:uid="{00000000-0005-0000-0000-0000F8060000}"/>
    <cellStyle name="Normal 3 3 3 2 2 3 2" xfId="4289" xr:uid="{86758481-8B64-4F24-BD10-DD6D744D61B9}"/>
    <cellStyle name="Normal 3 3 3 2 2 4" xfId="3033" xr:uid="{DADA3F55-DA9F-44C6-AF17-95CCD80CDE0F}"/>
    <cellStyle name="Normal 3 3 3 2 3" xfId="1165" xr:uid="{00000000-0005-0000-0000-0000F9060000}"/>
    <cellStyle name="Normal 3 3 3 2 3 2" xfId="3347" xr:uid="{7C38904A-F4A1-43B0-BF0A-950E0604A9A8}"/>
    <cellStyle name="Normal 3 3 3 2 4" xfId="1793" xr:uid="{00000000-0005-0000-0000-0000FA060000}"/>
    <cellStyle name="Normal 3 3 3 2 4 2" xfId="3975" xr:uid="{CE5C57DD-07C1-477E-BC60-E91EC9D701BA}"/>
    <cellStyle name="Normal 3 3 3 2 5" xfId="537" xr:uid="{00000000-0005-0000-0000-0000FB060000}"/>
    <cellStyle name="Normal 3 3 3 2 5 2" xfId="2719" xr:uid="{93126A76-FD6F-4ACA-82A3-CC3FC6CC7D5B}"/>
    <cellStyle name="Normal 3 3 3 2 6" xfId="2432" xr:uid="{4BF14BC5-123A-420A-AA4E-3A4AF3315E8F}"/>
    <cellStyle name="Normal 3 3 3 3" xfId="708" xr:uid="{00000000-0005-0000-0000-0000FC060000}"/>
    <cellStyle name="Normal 3 3 3 3 2" xfId="1336" xr:uid="{00000000-0005-0000-0000-0000FD060000}"/>
    <cellStyle name="Normal 3 3 3 3 2 2" xfId="3518" xr:uid="{8521224E-5861-4C98-80FA-C9F3B66E19CF}"/>
    <cellStyle name="Normal 3 3 3 3 3" xfId="1964" xr:uid="{00000000-0005-0000-0000-0000FE060000}"/>
    <cellStyle name="Normal 3 3 3 3 3 2" xfId="4146" xr:uid="{B84D3790-80A7-4015-9C64-6307729C2739}"/>
    <cellStyle name="Normal 3 3 3 3 4" xfId="2890" xr:uid="{54AC8144-3B7D-48F0-BE55-47D8A78A8D63}"/>
    <cellStyle name="Normal 3 3 3 4" xfId="1022" xr:uid="{00000000-0005-0000-0000-0000FF060000}"/>
    <cellStyle name="Normal 3 3 3 4 2" xfId="3204" xr:uid="{6690749F-7B04-47E0-B74D-ACD40DD61094}"/>
    <cellStyle name="Normal 3 3 3 5" xfId="1650" xr:uid="{00000000-0005-0000-0000-000000070000}"/>
    <cellStyle name="Normal 3 3 3 5 2" xfId="3832" xr:uid="{E6CF83F1-C135-49F9-9F85-AD78891548FF}"/>
    <cellStyle name="Normal 3 3 3 6" xfId="394" xr:uid="{00000000-0005-0000-0000-000001070000}"/>
    <cellStyle name="Normal 3 3 3 6 2" xfId="2576" xr:uid="{1E95FFDF-BF51-48DA-984E-F3A019A2A227}"/>
    <cellStyle name="Normal 3 3 3 7" xfId="2289" xr:uid="{7F621D5A-F7F3-4046-90A2-EC129D4B10C0}"/>
    <cellStyle name="Normal 3 3 4" xfId="196" xr:uid="{00000000-0005-0000-0000-000002070000}"/>
    <cellStyle name="Normal 3 3 4 2" xfId="797" xr:uid="{00000000-0005-0000-0000-000003070000}"/>
    <cellStyle name="Normal 3 3 4 2 2" xfId="1425" xr:uid="{00000000-0005-0000-0000-000004070000}"/>
    <cellStyle name="Normal 3 3 4 2 2 2" xfId="3607" xr:uid="{F04E364D-209C-4CD8-AAEE-97FB63FAF8B4}"/>
    <cellStyle name="Normal 3 3 4 2 3" xfId="2053" xr:uid="{00000000-0005-0000-0000-000005070000}"/>
    <cellStyle name="Normal 3 3 4 2 3 2" xfId="4235" xr:uid="{77AA6AD5-E1B2-4B0A-895F-B0705731F1C6}"/>
    <cellStyle name="Normal 3 3 4 2 4" xfId="2979" xr:uid="{90D78153-D9CB-40F3-82C0-F4FEDF073C3A}"/>
    <cellStyle name="Normal 3 3 4 3" xfId="1111" xr:uid="{00000000-0005-0000-0000-000006070000}"/>
    <cellStyle name="Normal 3 3 4 3 2" xfId="3293" xr:uid="{F76F275E-32F9-44E6-B7B6-507DCC89478A}"/>
    <cellStyle name="Normal 3 3 4 4" xfId="1739" xr:uid="{00000000-0005-0000-0000-000007070000}"/>
    <cellStyle name="Normal 3 3 4 4 2" xfId="3921" xr:uid="{69B4EA68-FCFA-4420-8157-33C29608EFFC}"/>
    <cellStyle name="Normal 3 3 4 5" xfId="483" xr:uid="{00000000-0005-0000-0000-000008070000}"/>
    <cellStyle name="Normal 3 3 4 5 2" xfId="2665" xr:uid="{AEFDF001-BD0B-4049-B564-95C12E0A4BDB}"/>
    <cellStyle name="Normal 3 3 4 6" xfId="2378" xr:uid="{ED9C2F28-9D94-4357-ABED-5259450CFDE4}"/>
    <cellStyle name="Normal 3 3 5" xfId="658" xr:uid="{00000000-0005-0000-0000-000009070000}"/>
    <cellStyle name="Normal 3 3 5 2" xfId="1286" xr:uid="{00000000-0005-0000-0000-00000A070000}"/>
    <cellStyle name="Normal 3 3 5 2 2" xfId="3468" xr:uid="{38A9792C-5E6F-44D9-BAFA-9F85BE0A5E91}"/>
    <cellStyle name="Normal 3 3 5 3" xfId="1914" xr:uid="{00000000-0005-0000-0000-00000B070000}"/>
    <cellStyle name="Normal 3 3 5 3 2" xfId="4096" xr:uid="{45DCC63F-A8BB-4329-8D4B-AB9AF7344CDA}"/>
    <cellStyle name="Normal 3 3 5 4" xfId="2216" xr:uid="{00000000-0005-0000-0000-00000C070000}"/>
    <cellStyle name="Normal 3 3 5 4 2" xfId="4396" xr:uid="{BBF6D091-06AC-40D6-A4D0-FB5BE9BA3B36}"/>
    <cellStyle name="Normal 3 3 5 5" xfId="2840" xr:uid="{395A6884-F33F-4F37-AAE2-68A7D5E80CBB}"/>
    <cellStyle name="Normal 3 3 6" xfId="972" xr:uid="{00000000-0005-0000-0000-00000D070000}"/>
    <cellStyle name="Normal 3 3 6 2" xfId="3154" xr:uid="{6713F76B-B1CD-4338-9ADC-F5DEE56FB0F4}"/>
    <cellStyle name="Normal 3 3 7" xfId="1600" xr:uid="{00000000-0005-0000-0000-00000E070000}"/>
    <cellStyle name="Normal 3 3 7 2" xfId="3782" xr:uid="{F3FD95A4-A19C-4DC8-8441-48E1336FF0C8}"/>
    <cellStyle name="Normal 3 3 8" xfId="344" xr:uid="{00000000-0005-0000-0000-00000F070000}"/>
    <cellStyle name="Normal 3 3 8 2" xfId="2526" xr:uid="{B57169CA-8BE6-445F-88D8-059B2CB063F2}"/>
    <cellStyle name="Normal 3 3 9" xfId="2235" xr:uid="{0F5B62C6-AA89-49A4-A1AC-A47563F9072A}"/>
    <cellStyle name="Normal 3 4" xfId="69" xr:uid="{00000000-0005-0000-0000-000010070000}"/>
    <cellStyle name="Normal 3 4 2" xfId="169" xr:uid="{00000000-0005-0000-0000-000011070000}"/>
    <cellStyle name="Normal 3 4 2 2" xfId="312" xr:uid="{00000000-0005-0000-0000-000012070000}"/>
    <cellStyle name="Normal 3 4 2 2 2" xfId="913" xr:uid="{00000000-0005-0000-0000-000013070000}"/>
    <cellStyle name="Normal 3 4 2 2 2 2" xfId="1541" xr:uid="{00000000-0005-0000-0000-000014070000}"/>
    <cellStyle name="Normal 3 4 2 2 2 2 2" xfId="3723" xr:uid="{AF2D172E-E178-4D27-87C4-72B3F0B11F86}"/>
    <cellStyle name="Normal 3 4 2 2 2 3" xfId="2169" xr:uid="{00000000-0005-0000-0000-000015070000}"/>
    <cellStyle name="Normal 3 4 2 2 2 3 2" xfId="4351" xr:uid="{85C519F8-16DE-4794-9032-D752B51056E5}"/>
    <cellStyle name="Normal 3 4 2 2 2 4" xfId="3095" xr:uid="{323B4236-8044-4506-80C9-CC8BD4AEA613}"/>
    <cellStyle name="Normal 3 4 2 2 3" xfId="1227" xr:uid="{00000000-0005-0000-0000-000016070000}"/>
    <cellStyle name="Normal 3 4 2 2 3 2" xfId="3409" xr:uid="{AEF561A9-C9EF-45B3-AAC1-CA50BE24F6EE}"/>
    <cellStyle name="Normal 3 4 2 2 4" xfId="1855" xr:uid="{00000000-0005-0000-0000-000017070000}"/>
    <cellStyle name="Normal 3 4 2 2 4 2" xfId="4037" xr:uid="{7FCD25CC-B521-4991-84EB-C0749B034401}"/>
    <cellStyle name="Normal 3 4 2 2 5" xfId="599" xr:uid="{00000000-0005-0000-0000-000018070000}"/>
    <cellStyle name="Normal 3 4 2 2 5 2" xfId="2781" xr:uid="{31116C49-1105-4301-AB60-17121B762CDF}"/>
    <cellStyle name="Normal 3 4 2 2 6" xfId="2494" xr:uid="{A220C1D9-0764-4EA6-B7EC-52130E3B39AF}"/>
    <cellStyle name="Normal 3 4 2 3" xfId="770" xr:uid="{00000000-0005-0000-0000-000019070000}"/>
    <cellStyle name="Normal 3 4 2 3 2" xfId="1398" xr:uid="{00000000-0005-0000-0000-00001A070000}"/>
    <cellStyle name="Normal 3 4 2 3 2 2" xfId="3580" xr:uid="{A2F3F15B-1D7B-426C-9255-99CBA28A6C72}"/>
    <cellStyle name="Normal 3 4 2 3 3" xfId="2026" xr:uid="{00000000-0005-0000-0000-00001B070000}"/>
    <cellStyle name="Normal 3 4 2 3 3 2" xfId="4208" xr:uid="{23BC2D54-4D55-41C5-8597-B70E3ED13901}"/>
    <cellStyle name="Normal 3 4 2 3 4" xfId="2952" xr:uid="{EA7A5142-AC3F-4879-ADEA-FF70E6004F3B}"/>
    <cellStyle name="Normal 3 4 2 4" xfId="1084" xr:uid="{00000000-0005-0000-0000-00001C070000}"/>
    <cellStyle name="Normal 3 4 2 4 2" xfId="3266" xr:uid="{28601C82-19AF-4191-A3E8-BF2E327C9362}"/>
    <cellStyle name="Normal 3 4 2 5" xfId="1712" xr:uid="{00000000-0005-0000-0000-00001D070000}"/>
    <cellStyle name="Normal 3 4 2 5 2" xfId="3894" xr:uid="{6C617657-CA9B-4B77-8684-CE26C25A2015}"/>
    <cellStyle name="Normal 3 4 2 6" xfId="456" xr:uid="{00000000-0005-0000-0000-00001E070000}"/>
    <cellStyle name="Normal 3 4 2 6 2" xfId="2638" xr:uid="{A3226881-E578-4F77-A201-DD161AAA5867}"/>
    <cellStyle name="Normal 3 4 2 7" xfId="2351" xr:uid="{5730F2A9-A231-4511-BB77-D31AA1465F82}"/>
    <cellStyle name="Normal 3 4 3" xfId="168" xr:uid="{00000000-0005-0000-0000-00001F070000}"/>
    <cellStyle name="Normal 3 4 3 2" xfId="311" xr:uid="{00000000-0005-0000-0000-000020070000}"/>
    <cellStyle name="Normal 3 4 3 2 2" xfId="912" xr:uid="{00000000-0005-0000-0000-000021070000}"/>
    <cellStyle name="Normal 3 4 3 2 2 2" xfId="1540" xr:uid="{00000000-0005-0000-0000-000022070000}"/>
    <cellStyle name="Normal 3 4 3 2 2 2 2" xfId="3722" xr:uid="{18E6290B-3D80-4F78-A596-CE9A331EF202}"/>
    <cellStyle name="Normal 3 4 3 2 2 3" xfId="2168" xr:uid="{00000000-0005-0000-0000-000023070000}"/>
    <cellStyle name="Normal 3 4 3 2 2 3 2" xfId="4350" xr:uid="{CFC93052-E218-4044-90E5-109C5F229435}"/>
    <cellStyle name="Normal 3 4 3 2 2 4" xfId="3094" xr:uid="{65D1C91F-66BA-4E3B-8BC3-AF43DE968A5C}"/>
    <cellStyle name="Normal 3 4 3 2 3" xfId="1226" xr:uid="{00000000-0005-0000-0000-000024070000}"/>
    <cellStyle name="Normal 3 4 3 2 3 2" xfId="3408" xr:uid="{156E036B-5D67-4CAC-AAC1-8C88321FE177}"/>
    <cellStyle name="Normal 3 4 3 2 4" xfId="1854" xr:uid="{00000000-0005-0000-0000-000025070000}"/>
    <cellStyle name="Normal 3 4 3 2 4 2" xfId="4036" xr:uid="{C4C444A1-9DED-4928-9083-F4ADE9952DB4}"/>
    <cellStyle name="Normal 3 4 3 2 5" xfId="598" xr:uid="{00000000-0005-0000-0000-000026070000}"/>
    <cellStyle name="Normal 3 4 3 2 5 2" xfId="2780" xr:uid="{075FB974-C5AC-408E-BB26-05C52BA556EA}"/>
    <cellStyle name="Normal 3 4 3 2 6" xfId="2493" xr:uid="{EEF90DAA-60FB-4EC8-95C1-202CB054162B}"/>
    <cellStyle name="Normal 3 4 3 3" xfId="769" xr:uid="{00000000-0005-0000-0000-000027070000}"/>
    <cellStyle name="Normal 3 4 3 3 2" xfId="1397" xr:uid="{00000000-0005-0000-0000-000028070000}"/>
    <cellStyle name="Normal 3 4 3 3 2 2" xfId="3579" xr:uid="{F37664D8-13B7-4EED-A737-E5CD58A0B400}"/>
    <cellStyle name="Normal 3 4 3 3 3" xfId="2025" xr:uid="{00000000-0005-0000-0000-000029070000}"/>
    <cellStyle name="Normal 3 4 3 3 3 2" xfId="4207" xr:uid="{91147C7A-509A-45BD-BA0E-3550F09C7185}"/>
    <cellStyle name="Normal 3 4 3 3 4" xfId="2951" xr:uid="{2DF95CEF-F8A1-46EC-953F-CDE29413B68B}"/>
    <cellStyle name="Normal 3 4 3 4" xfId="1083" xr:uid="{00000000-0005-0000-0000-00002A070000}"/>
    <cellStyle name="Normal 3 4 3 4 2" xfId="3265" xr:uid="{848C9B1C-5020-4E4A-83F9-E5168DCFAFFC}"/>
    <cellStyle name="Normal 3 4 3 5" xfId="1711" xr:uid="{00000000-0005-0000-0000-00002B070000}"/>
    <cellStyle name="Normal 3 4 3 5 2" xfId="3893" xr:uid="{DA367EEB-5DE4-4770-A84B-C8F5E249D93F}"/>
    <cellStyle name="Normal 3 4 3 6" xfId="455" xr:uid="{00000000-0005-0000-0000-00002C070000}"/>
    <cellStyle name="Normal 3 4 3 6 2" xfId="2637" xr:uid="{8D87CB92-EC44-469B-B883-CBEBC8448E6B}"/>
    <cellStyle name="Normal 3 4 3 7" xfId="2350" xr:uid="{2DCCFCA7-4208-48A8-A824-DB377B7CCE22}"/>
    <cellStyle name="Normal 3 4 4" xfId="213" xr:uid="{00000000-0005-0000-0000-00002D070000}"/>
    <cellStyle name="Normal 3 4 4 2" xfId="814" xr:uid="{00000000-0005-0000-0000-00002E070000}"/>
    <cellStyle name="Normal 3 4 4 2 2" xfId="1442" xr:uid="{00000000-0005-0000-0000-00002F070000}"/>
    <cellStyle name="Normal 3 4 4 2 2 2" xfId="3624" xr:uid="{0BEE0164-A963-4028-80E8-60E348CBD6F2}"/>
    <cellStyle name="Normal 3 4 4 2 3" xfId="2070" xr:uid="{00000000-0005-0000-0000-000030070000}"/>
    <cellStyle name="Normal 3 4 4 2 3 2" xfId="4252" xr:uid="{BC966260-F8C7-4A7E-BCC6-435C697CAC38}"/>
    <cellStyle name="Normal 3 4 4 2 4" xfId="2996" xr:uid="{D7C0314A-6BAB-4F31-AFDF-2719C01E14FA}"/>
    <cellStyle name="Normal 3 4 4 3" xfId="1128" xr:uid="{00000000-0005-0000-0000-000031070000}"/>
    <cellStyle name="Normal 3 4 4 3 2" xfId="3310" xr:uid="{725E1019-CBBD-41B7-B33B-CC79E2F11D92}"/>
    <cellStyle name="Normal 3 4 4 4" xfId="1756" xr:uid="{00000000-0005-0000-0000-000032070000}"/>
    <cellStyle name="Normal 3 4 4 4 2" xfId="3938" xr:uid="{91469BF2-9374-4128-A163-BB72625BA69C}"/>
    <cellStyle name="Normal 3 4 4 5" xfId="500" xr:uid="{00000000-0005-0000-0000-000033070000}"/>
    <cellStyle name="Normal 3 4 4 5 2" xfId="2682" xr:uid="{6891A236-4B13-4BC4-85CE-3C4F4FEC9F67}"/>
    <cellStyle name="Normal 3 4 4 6" xfId="2395" xr:uid="{7ECB1AE4-5E5B-4CDB-8CE2-9573AF6A416D}"/>
    <cellStyle name="Normal 3 4 5" xfId="674" xr:uid="{00000000-0005-0000-0000-000034070000}"/>
    <cellStyle name="Normal 3 4 5 2" xfId="1302" xr:uid="{00000000-0005-0000-0000-000035070000}"/>
    <cellStyle name="Normal 3 4 5 2 2" xfId="3484" xr:uid="{F9ADBB4B-F3E8-4886-92F2-629FE74A8DA9}"/>
    <cellStyle name="Normal 3 4 5 3" xfId="1930" xr:uid="{00000000-0005-0000-0000-000036070000}"/>
    <cellStyle name="Normal 3 4 5 3 2" xfId="4112" xr:uid="{F19DF9C6-BFB7-4062-A4E7-EEA8722FF6D2}"/>
    <cellStyle name="Normal 3 4 5 4" xfId="2856" xr:uid="{B5106BE1-6A7C-41BA-AE4E-89775B8CAE8A}"/>
    <cellStyle name="Normal 3 4 6" xfId="988" xr:uid="{00000000-0005-0000-0000-000037070000}"/>
    <cellStyle name="Normal 3 4 6 2" xfId="3170" xr:uid="{3A351DCD-7B37-4A94-AFF6-C28A818B6AAA}"/>
    <cellStyle name="Normal 3 4 7" xfId="1616" xr:uid="{00000000-0005-0000-0000-000038070000}"/>
    <cellStyle name="Normal 3 4 7 2" xfId="3798" xr:uid="{ED7546FF-E94C-414A-A23A-F3EBE2249DF4}"/>
    <cellStyle name="Normal 3 4 8" xfId="360" xr:uid="{00000000-0005-0000-0000-000039070000}"/>
    <cellStyle name="Normal 3 4 8 2" xfId="2542" xr:uid="{D2A7353B-D9CB-498C-8BC4-E1B8B6FB3D05}"/>
    <cellStyle name="Normal 3 4 9" xfId="2252" xr:uid="{54474E7B-5B2F-40BE-A50A-F7CCB6DC40CF}"/>
    <cellStyle name="Normal 3 5" xfId="103" xr:uid="{00000000-0005-0000-0000-00003A070000}"/>
    <cellStyle name="Normal 3 5 2" xfId="247" xr:uid="{00000000-0005-0000-0000-00003B070000}"/>
    <cellStyle name="Normal 3 5 2 2" xfId="848" xr:uid="{00000000-0005-0000-0000-00003C070000}"/>
    <cellStyle name="Normal 3 5 2 2 2" xfId="1476" xr:uid="{00000000-0005-0000-0000-00003D070000}"/>
    <cellStyle name="Normal 3 5 2 2 2 2" xfId="3658" xr:uid="{F9F68B8F-B172-4606-9323-AEA2A592465B}"/>
    <cellStyle name="Normal 3 5 2 2 3" xfId="2104" xr:uid="{00000000-0005-0000-0000-00003E070000}"/>
    <cellStyle name="Normal 3 5 2 2 3 2" xfId="4286" xr:uid="{EE2B14F7-35D2-4D4F-9577-CD283FFD02C3}"/>
    <cellStyle name="Normal 3 5 2 2 4" xfId="3030" xr:uid="{F5E03C45-B0ED-4B3E-8E3A-D67C9881F156}"/>
    <cellStyle name="Normal 3 5 2 3" xfId="1162" xr:uid="{00000000-0005-0000-0000-00003F070000}"/>
    <cellStyle name="Normal 3 5 2 3 2" xfId="3344" xr:uid="{7995CCAD-7816-429B-9A5F-A15907C3CEAC}"/>
    <cellStyle name="Normal 3 5 2 4" xfId="1790" xr:uid="{00000000-0005-0000-0000-000040070000}"/>
    <cellStyle name="Normal 3 5 2 4 2" xfId="3972" xr:uid="{69B84AEB-2DE9-4BE5-AE7A-2AA3802A2BCF}"/>
    <cellStyle name="Normal 3 5 2 5" xfId="534" xr:uid="{00000000-0005-0000-0000-000041070000}"/>
    <cellStyle name="Normal 3 5 2 5 2" xfId="2716" xr:uid="{8B7BF118-EEB8-450E-B281-5EAE4EFF1047}"/>
    <cellStyle name="Normal 3 5 2 6" xfId="2429" xr:uid="{C28DDFC3-7B9B-4C29-AFA0-EF519BC900FF}"/>
    <cellStyle name="Normal 3 5 3" xfId="705" xr:uid="{00000000-0005-0000-0000-000042070000}"/>
    <cellStyle name="Normal 3 5 3 2" xfId="1333" xr:uid="{00000000-0005-0000-0000-000043070000}"/>
    <cellStyle name="Normal 3 5 3 2 2" xfId="3515" xr:uid="{216F71C7-829D-4036-B3E5-A7340DEB208D}"/>
    <cellStyle name="Normal 3 5 3 3" xfId="1961" xr:uid="{00000000-0005-0000-0000-000044070000}"/>
    <cellStyle name="Normal 3 5 3 3 2" xfId="4143" xr:uid="{8D975D14-A0E8-4F02-89BA-AC846D7661E5}"/>
    <cellStyle name="Normal 3 5 3 4" xfId="2887" xr:uid="{D1703E71-2606-46C7-9E92-2C8BE9D4E32A}"/>
    <cellStyle name="Normal 3 5 4" xfId="1019" xr:uid="{00000000-0005-0000-0000-000045070000}"/>
    <cellStyle name="Normal 3 5 4 2" xfId="3201" xr:uid="{5A837482-9FC0-4589-905F-D8166C5DE9A7}"/>
    <cellStyle name="Normal 3 5 5" xfId="1647" xr:uid="{00000000-0005-0000-0000-000046070000}"/>
    <cellStyle name="Normal 3 5 5 2" xfId="3829" xr:uid="{81570203-7995-4748-852A-FA71E5DCF641}"/>
    <cellStyle name="Normal 3 5 6" xfId="391" xr:uid="{00000000-0005-0000-0000-000047070000}"/>
    <cellStyle name="Normal 3 5 6 2" xfId="2573" xr:uid="{4914F1D8-84DB-454C-9077-16BBCBC9C725}"/>
    <cellStyle name="Normal 3 5 7" xfId="2286" xr:uid="{8B869A34-BF0F-4489-8271-6B06BEC2EB96}"/>
    <cellStyle name="Normal 3 6" xfId="195" xr:uid="{00000000-0005-0000-0000-000048070000}"/>
    <cellStyle name="Normal 3 6 2" xfId="796" xr:uid="{00000000-0005-0000-0000-000049070000}"/>
    <cellStyle name="Normal 3 6 2 2" xfId="1424" xr:uid="{00000000-0005-0000-0000-00004A070000}"/>
    <cellStyle name="Normal 3 6 2 2 2" xfId="3606" xr:uid="{01DDF8C6-A399-451B-93D6-65E4D38C22D7}"/>
    <cellStyle name="Normal 3 6 2 3" xfId="2052" xr:uid="{00000000-0005-0000-0000-00004B070000}"/>
    <cellStyle name="Normal 3 6 2 3 2" xfId="4234" xr:uid="{88786E45-7D12-4EE7-8D3E-A607C62C087D}"/>
    <cellStyle name="Normal 3 6 2 4" xfId="2978" xr:uid="{96775318-7299-4B17-9AD4-9C7BB04C1FAC}"/>
    <cellStyle name="Normal 3 6 3" xfId="1110" xr:uid="{00000000-0005-0000-0000-00004C070000}"/>
    <cellStyle name="Normal 3 6 3 2" xfId="3292" xr:uid="{FE978908-A6F0-457C-8A97-1BEC037E6D77}"/>
    <cellStyle name="Normal 3 6 4" xfId="1738" xr:uid="{00000000-0005-0000-0000-00004D070000}"/>
    <cellStyle name="Normal 3 6 4 2" xfId="3920" xr:uid="{1747033D-47BE-4D20-97E9-24B1367844E2}"/>
    <cellStyle name="Normal 3 6 5" xfId="482" xr:uid="{00000000-0005-0000-0000-00004E070000}"/>
    <cellStyle name="Normal 3 6 5 2" xfId="2664" xr:uid="{F264C415-DCD0-474C-9067-4FA1799887D5}"/>
    <cellStyle name="Normal 3 6 6" xfId="2377" xr:uid="{EBCAE385-F791-49D8-BE9C-E8C5D52E4F96}"/>
    <cellStyle name="Normal 3 7" xfId="2213" xr:uid="{00000000-0005-0000-0000-00004F070000}"/>
    <cellStyle name="Normal 3 7 2" xfId="4393" xr:uid="{712FB848-B6C5-4F4B-BA17-3E739CC7AAA4}"/>
    <cellStyle name="Normal 3 8" xfId="2215" xr:uid="{00000000-0005-0000-0000-000050070000}"/>
    <cellStyle name="Normal 3 8 2" xfId="4395" xr:uid="{AC213ACB-5CE5-48B9-BF23-572E9A21EF2D}"/>
    <cellStyle name="Normal 3 9" xfId="2214" xr:uid="{00000000-0005-0000-0000-000051070000}"/>
    <cellStyle name="Normal 3 9 2" xfId="4394" xr:uid="{1AA5ADA0-3F30-4295-B731-031E2BBFEE6C}"/>
    <cellStyle name="Normal 4" xfId="49" xr:uid="{00000000-0005-0000-0000-000052070000}"/>
    <cellStyle name="Normal 5" xfId="50" xr:uid="{00000000-0005-0000-0000-000053070000}"/>
    <cellStyle name="Normal 5 2" xfId="52" xr:uid="{00000000-0005-0000-0000-000054070000}"/>
    <cellStyle name="Normal 6" xfId="46" xr:uid="{00000000-0005-0000-0000-000055070000}"/>
    <cellStyle name="Normal 6 2" xfId="2212" xr:uid="{00000000-0005-0000-0000-000056070000}"/>
    <cellStyle name="Normal 7" xfId="53" xr:uid="{00000000-0005-0000-0000-000057070000}"/>
    <cellStyle name="Normal 7 2" xfId="71" xr:uid="{00000000-0005-0000-0000-000058070000}"/>
    <cellStyle name="Normal 7 2 2" xfId="171" xr:uid="{00000000-0005-0000-0000-000059070000}"/>
    <cellStyle name="Normal 7 2 2 2" xfId="314" xr:uid="{00000000-0005-0000-0000-00005A070000}"/>
    <cellStyle name="Normal 7 2 2 2 2" xfId="915" xr:uid="{00000000-0005-0000-0000-00005B070000}"/>
    <cellStyle name="Normal 7 2 2 2 2 2" xfId="1543" xr:uid="{00000000-0005-0000-0000-00005C070000}"/>
    <cellStyle name="Normal 7 2 2 2 2 2 2" xfId="3725" xr:uid="{1137D352-B3A3-4923-8691-8CF6FDFD0300}"/>
    <cellStyle name="Normal 7 2 2 2 2 3" xfId="2171" xr:uid="{00000000-0005-0000-0000-00005D070000}"/>
    <cellStyle name="Normal 7 2 2 2 2 3 2" xfId="4353" xr:uid="{2216607C-C384-452A-B4C6-4B4687673C20}"/>
    <cellStyle name="Normal 7 2 2 2 2 4" xfId="3097" xr:uid="{198FEBD9-4567-4ED5-9975-91F35DDF7967}"/>
    <cellStyle name="Normal 7 2 2 2 3" xfId="1229" xr:uid="{00000000-0005-0000-0000-00005E070000}"/>
    <cellStyle name="Normal 7 2 2 2 3 2" xfId="3411" xr:uid="{3C95DD7D-FF64-4DBB-B626-9BA5B7FC8CDE}"/>
    <cellStyle name="Normal 7 2 2 2 4" xfId="1857" xr:uid="{00000000-0005-0000-0000-00005F070000}"/>
    <cellStyle name="Normal 7 2 2 2 4 2" xfId="4039" xr:uid="{D16AD36A-F896-40F7-B0CA-18426F26B0F9}"/>
    <cellStyle name="Normal 7 2 2 2 5" xfId="601" xr:uid="{00000000-0005-0000-0000-000060070000}"/>
    <cellStyle name="Normal 7 2 2 2 5 2" xfId="2783" xr:uid="{10B2D5E3-853F-45FE-A544-A68935F93A0E}"/>
    <cellStyle name="Normal 7 2 2 2 6" xfId="2496" xr:uid="{ACDF811D-EE11-43AE-AE0C-93B9C102A381}"/>
    <cellStyle name="Normal 7 2 2 3" xfId="772" xr:uid="{00000000-0005-0000-0000-000061070000}"/>
    <cellStyle name="Normal 7 2 2 3 2" xfId="1400" xr:uid="{00000000-0005-0000-0000-000062070000}"/>
    <cellStyle name="Normal 7 2 2 3 2 2" xfId="3582" xr:uid="{2C1444EE-2F68-423E-9C41-965A4E61FBD0}"/>
    <cellStyle name="Normal 7 2 2 3 3" xfId="2028" xr:uid="{00000000-0005-0000-0000-000063070000}"/>
    <cellStyle name="Normal 7 2 2 3 3 2" xfId="4210" xr:uid="{F92D9A12-23E8-4535-9E88-87A127BC0D12}"/>
    <cellStyle name="Normal 7 2 2 3 4" xfId="2954" xr:uid="{80091EAD-A982-498C-AA42-72F5698696EB}"/>
    <cellStyle name="Normal 7 2 2 4" xfId="1086" xr:uid="{00000000-0005-0000-0000-000064070000}"/>
    <cellStyle name="Normal 7 2 2 4 2" xfId="3268" xr:uid="{F67DA548-1BE6-42D1-B2B2-57A32CD5915F}"/>
    <cellStyle name="Normal 7 2 2 5" xfId="1714" xr:uid="{00000000-0005-0000-0000-000065070000}"/>
    <cellStyle name="Normal 7 2 2 5 2" xfId="3896" xr:uid="{5413CC06-CE4B-440F-B623-FB334DEAF7A1}"/>
    <cellStyle name="Normal 7 2 2 6" xfId="458" xr:uid="{00000000-0005-0000-0000-000066070000}"/>
    <cellStyle name="Normal 7 2 2 6 2" xfId="2640" xr:uid="{8C0308FE-888A-425A-8FFC-8C6B4CA5F2DE}"/>
    <cellStyle name="Normal 7 2 2 7" xfId="2353" xr:uid="{5B098763-E4C4-4A36-866C-AB0339F96979}"/>
    <cellStyle name="Normal 7 2 3" xfId="170" xr:uid="{00000000-0005-0000-0000-000067070000}"/>
    <cellStyle name="Normal 7 2 3 2" xfId="313" xr:uid="{00000000-0005-0000-0000-000068070000}"/>
    <cellStyle name="Normal 7 2 3 2 2" xfId="914" xr:uid="{00000000-0005-0000-0000-000069070000}"/>
    <cellStyle name="Normal 7 2 3 2 2 2" xfId="1542" xr:uid="{00000000-0005-0000-0000-00006A070000}"/>
    <cellStyle name="Normal 7 2 3 2 2 2 2" xfId="3724" xr:uid="{40EA651F-1922-40CB-818C-BD6DF1C4EE3D}"/>
    <cellStyle name="Normal 7 2 3 2 2 3" xfId="2170" xr:uid="{00000000-0005-0000-0000-00006B070000}"/>
    <cellStyle name="Normal 7 2 3 2 2 3 2" xfId="4352" xr:uid="{0BEDDD5F-6E96-4E6D-8C84-00EF5C14E47B}"/>
    <cellStyle name="Normal 7 2 3 2 2 4" xfId="3096" xr:uid="{7BC2B128-BB60-467C-BC7C-894BC20F7CF2}"/>
    <cellStyle name="Normal 7 2 3 2 3" xfId="1228" xr:uid="{00000000-0005-0000-0000-00006C070000}"/>
    <cellStyle name="Normal 7 2 3 2 3 2" xfId="3410" xr:uid="{3997CE52-6EAC-4AE2-9957-E9D30FD03F5F}"/>
    <cellStyle name="Normal 7 2 3 2 4" xfId="1856" xr:uid="{00000000-0005-0000-0000-00006D070000}"/>
    <cellStyle name="Normal 7 2 3 2 4 2" xfId="4038" xr:uid="{0ECA1AFB-DAD8-4242-9FCB-8D604E96C034}"/>
    <cellStyle name="Normal 7 2 3 2 5" xfId="600" xr:uid="{00000000-0005-0000-0000-00006E070000}"/>
    <cellStyle name="Normal 7 2 3 2 5 2" xfId="2782" xr:uid="{A14433F2-4298-4F20-BCAC-95B221DD2B63}"/>
    <cellStyle name="Normal 7 2 3 2 6" xfId="2495" xr:uid="{8EDEC41E-BFE5-4FE5-9791-2571916086ED}"/>
    <cellStyle name="Normal 7 2 3 3" xfId="771" xr:uid="{00000000-0005-0000-0000-00006F070000}"/>
    <cellStyle name="Normal 7 2 3 3 2" xfId="1399" xr:uid="{00000000-0005-0000-0000-000070070000}"/>
    <cellStyle name="Normal 7 2 3 3 2 2" xfId="3581" xr:uid="{5E4BDB1C-FD85-432B-9CE4-ACBEB223484B}"/>
    <cellStyle name="Normal 7 2 3 3 3" xfId="2027" xr:uid="{00000000-0005-0000-0000-000071070000}"/>
    <cellStyle name="Normal 7 2 3 3 3 2" xfId="4209" xr:uid="{DD68A8F2-6670-471B-9B4D-FBDDB0D0B27F}"/>
    <cellStyle name="Normal 7 2 3 3 4" xfId="2953" xr:uid="{3CCF007C-3581-45FB-B313-65157EB5DF2B}"/>
    <cellStyle name="Normal 7 2 3 4" xfId="1085" xr:uid="{00000000-0005-0000-0000-000072070000}"/>
    <cellStyle name="Normal 7 2 3 4 2" xfId="3267" xr:uid="{10903591-1FB9-4E97-A1E1-F539D68CB2AE}"/>
    <cellStyle name="Normal 7 2 3 5" xfId="1713" xr:uid="{00000000-0005-0000-0000-000073070000}"/>
    <cellStyle name="Normal 7 2 3 5 2" xfId="3895" xr:uid="{756D2AF7-C4B1-4916-8484-9FB4C1CB3E7C}"/>
    <cellStyle name="Normal 7 2 3 6" xfId="457" xr:uid="{00000000-0005-0000-0000-000074070000}"/>
    <cellStyle name="Normal 7 2 3 6 2" xfId="2639" xr:uid="{0158D3FA-66F9-4B1E-B872-4BE1A407D490}"/>
    <cellStyle name="Normal 7 2 3 7" xfId="2352" xr:uid="{4172A123-B3EB-43F7-ADB2-EF033D75F8E2}"/>
    <cellStyle name="Normal 7 2 4" xfId="215" xr:uid="{00000000-0005-0000-0000-000075070000}"/>
    <cellStyle name="Normal 7 2 4 2" xfId="816" xr:uid="{00000000-0005-0000-0000-000076070000}"/>
    <cellStyle name="Normal 7 2 4 2 2" xfId="1444" xr:uid="{00000000-0005-0000-0000-000077070000}"/>
    <cellStyle name="Normal 7 2 4 2 2 2" xfId="3626" xr:uid="{7C07A126-C941-49DA-B2D2-9FAA02FF6993}"/>
    <cellStyle name="Normal 7 2 4 2 3" xfId="2072" xr:uid="{00000000-0005-0000-0000-000078070000}"/>
    <cellStyle name="Normal 7 2 4 2 3 2" xfId="4254" xr:uid="{766FAEBF-1C9F-4EE2-A826-30BF6AD58167}"/>
    <cellStyle name="Normal 7 2 4 2 4" xfId="2998" xr:uid="{94DC3D76-E476-49BC-9864-6BD92397A9AD}"/>
    <cellStyle name="Normal 7 2 4 3" xfId="1130" xr:uid="{00000000-0005-0000-0000-000079070000}"/>
    <cellStyle name="Normal 7 2 4 3 2" xfId="3312" xr:uid="{85B5DBE1-9FF2-47A0-8191-40402362D4C2}"/>
    <cellStyle name="Normal 7 2 4 4" xfId="1758" xr:uid="{00000000-0005-0000-0000-00007A070000}"/>
    <cellStyle name="Normal 7 2 4 4 2" xfId="3940" xr:uid="{43B02AD1-2DE4-48E5-8B2C-35725C0E8028}"/>
    <cellStyle name="Normal 7 2 4 5" xfId="502" xr:uid="{00000000-0005-0000-0000-00007B070000}"/>
    <cellStyle name="Normal 7 2 4 5 2" xfId="2684" xr:uid="{53AAEDD2-E838-4BE1-8EB4-0466F97A3998}"/>
    <cellStyle name="Normal 7 2 4 6" xfId="2397" xr:uid="{7BBCC15F-68E9-4C0A-ADF6-1CC93C34BFED}"/>
    <cellStyle name="Normal 7 2 5" xfId="675" xr:uid="{00000000-0005-0000-0000-00007C070000}"/>
    <cellStyle name="Normal 7 2 5 2" xfId="1303" xr:uid="{00000000-0005-0000-0000-00007D070000}"/>
    <cellStyle name="Normal 7 2 5 2 2" xfId="3485" xr:uid="{6EF2DA35-8FBE-473A-A42D-027D4C2519B8}"/>
    <cellStyle name="Normal 7 2 5 3" xfId="1931" xr:uid="{00000000-0005-0000-0000-00007E070000}"/>
    <cellStyle name="Normal 7 2 5 3 2" xfId="4113" xr:uid="{7A2969EE-2C08-4CC7-BE33-B16599A1293E}"/>
    <cellStyle name="Normal 7 2 5 4" xfId="2857" xr:uid="{DC5B4405-DA6D-42D7-AFC9-CA9770B81DDE}"/>
    <cellStyle name="Normal 7 2 6" xfId="989" xr:uid="{00000000-0005-0000-0000-00007F070000}"/>
    <cellStyle name="Normal 7 2 6 2" xfId="3171" xr:uid="{3BBBF69E-6DCA-4153-9312-948EC63D8988}"/>
    <cellStyle name="Normal 7 2 7" xfId="1617" xr:uid="{00000000-0005-0000-0000-000080070000}"/>
    <cellStyle name="Normal 7 2 7 2" xfId="3799" xr:uid="{2F127981-4F68-4AB0-9168-2020A7C88D72}"/>
    <cellStyle name="Normal 7 2 8" xfId="361" xr:uid="{00000000-0005-0000-0000-000081070000}"/>
    <cellStyle name="Normal 7 2 8 2" xfId="2543" xr:uid="{66363BE9-79EE-4D9C-A19F-27FFCC1BC2E4}"/>
    <cellStyle name="Normal 7 2 9" xfId="2254" xr:uid="{A1642C23-C4B1-4841-808B-E02580DAAC47}"/>
    <cellStyle name="Normal 7 3" xfId="143" xr:uid="{00000000-0005-0000-0000-000082070000}"/>
    <cellStyle name="Normal 7 3 2" xfId="287" xr:uid="{00000000-0005-0000-0000-000083070000}"/>
    <cellStyle name="Normal 7 3 2 2" xfId="888" xr:uid="{00000000-0005-0000-0000-000084070000}"/>
    <cellStyle name="Normal 7 3 2 2 2" xfId="1516" xr:uid="{00000000-0005-0000-0000-000085070000}"/>
    <cellStyle name="Normal 7 3 2 2 2 2" xfId="3698" xr:uid="{531C8F9B-1CFB-485D-A3B8-9B104F2A047C}"/>
    <cellStyle name="Normal 7 3 2 2 3" xfId="2144" xr:uid="{00000000-0005-0000-0000-000086070000}"/>
    <cellStyle name="Normal 7 3 2 2 3 2" xfId="4326" xr:uid="{C01DE0CD-287E-4D74-A979-33C629C94450}"/>
    <cellStyle name="Normal 7 3 2 2 4" xfId="3070" xr:uid="{5DDD8ED1-C157-48DA-AF62-F52280A0FFD3}"/>
    <cellStyle name="Normal 7 3 2 3" xfId="1202" xr:uid="{00000000-0005-0000-0000-000087070000}"/>
    <cellStyle name="Normal 7 3 2 3 2" xfId="3384" xr:uid="{6CA2B2D3-9F50-4BB4-903B-9AEB2C3C35E3}"/>
    <cellStyle name="Normal 7 3 2 4" xfId="1830" xr:uid="{00000000-0005-0000-0000-000088070000}"/>
    <cellStyle name="Normal 7 3 2 4 2" xfId="4012" xr:uid="{32E97804-C976-474B-A448-07DC01763290}"/>
    <cellStyle name="Normal 7 3 2 5" xfId="574" xr:uid="{00000000-0005-0000-0000-000089070000}"/>
    <cellStyle name="Normal 7 3 2 5 2" xfId="2756" xr:uid="{DE61D245-6668-41A9-9F21-68FF74D69CBE}"/>
    <cellStyle name="Normal 7 3 2 6" xfId="2469" xr:uid="{3EE631B0-73FC-42B9-8DE3-BD63FB89FA7A}"/>
    <cellStyle name="Normal 7 3 3" xfId="745" xr:uid="{00000000-0005-0000-0000-00008A070000}"/>
    <cellStyle name="Normal 7 3 3 2" xfId="1373" xr:uid="{00000000-0005-0000-0000-00008B070000}"/>
    <cellStyle name="Normal 7 3 3 2 2" xfId="3555" xr:uid="{9357A330-8583-475D-8140-35F472DD05A1}"/>
    <cellStyle name="Normal 7 3 3 3" xfId="2001" xr:uid="{00000000-0005-0000-0000-00008C070000}"/>
    <cellStyle name="Normal 7 3 3 3 2" xfId="4183" xr:uid="{593CC675-34F7-4906-A878-160A39EF8CC3}"/>
    <cellStyle name="Normal 7 3 3 4" xfId="2927" xr:uid="{81963403-AE6E-40FE-B876-2FE06559AD62}"/>
    <cellStyle name="Normal 7 3 4" xfId="1059" xr:uid="{00000000-0005-0000-0000-00008D070000}"/>
    <cellStyle name="Normal 7 3 4 2" xfId="3241" xr:uid="{F9D71473-21ED-4A2B-8C67-D39366C989E1}"/>
    <cellStyle name="Normal 7 3 5" xfId="1687" xr:uid="{00000000-0005-0000-0000-00008E070000}"/>
    <cellStyle name="Normal 7 3 5 2" xfId="3869" xr:uid="{9969011A-4E20-4D16-90BE-84AE26CE5910}"/>
    <cellStyle name="Normal 7 3 6" xfId="431" xr:uid="{00000000-0005-0000-0000-00008F070000}"/>
    <cellStyle name="Normal 7 3 6 2" xfId="2613" xr:uid="{C51330D9-E713-4A04-B128-233BA02594F4}"/>
    <cellStyle name="Normal 7 3 7" xfId="2326" xr:uid="{B1FB5B2A-4277-41ED-A855-D264926F9B0C}"/>
    <cellStyle name="Normal 7 4" xfId="197" xr:uid="{00000000-0005-0000-0000-000090070000}"/>
    <cellStyle name="Normal 7 4 2" xfId="798" xr:uid="{00000000-0005-0000-0000-000091070000}"/>
    <cellStyle name="Normal 7 4 2 2" xfId="1426" xr:uid="{00000000-0005-0000-0000-000092070000}"/>
    <cellStyle name="Normal 7 4 2 2 2" xfId="3608" xr:uid="{8F0ED92A-A7D9-4149-B5ED-C88CB62AA272}"/>
    <cellStyle name="Normal 7 4 2 3" xfId="2054" xr:uid="{00000000-0005-0000-0000-000093070000}"/>
    <cellStyle name="Normal 7 4 2 3 2" xfId="4236" xr:uid="{E6BD3DBB-9F37-47AC-A577-3E34827D04E4}"/>
    <cellStyle name="Normal 7 4 2 4" xfId="2980" xr:uid="{557A16FE-96C9-45BC-A1FC-01674CD3F368}"/>
    <cellStyle name="Normal 7 4 3" xfId="1112" xr:uid="{00000000-0005-0000-0000-000094070000}"/>
    <cellStyle name="Normal 7 4 3 2" xfId="3294" xr:uid="{E77F1F3C-D733-47B8-AC3B-FBCCC2468CDE}"/>
    <cellStyle name="Normal 7 4 4" xfId="1740" xr:uid="{00000000-0005-0000-0000-000095070000}"/>
    <cellStyle name="Normal 7 4 4 2" xfId="3922" xr:uid="{27B1EC84-046B-417E-9A9E-DFD7E7D5E10F}"/>
    <cellStyle name="Normal 7 4 5" xfId="484" xr:uid="{00000000-0005-0000-0000-000096070000}"/>
    <cellStyle name="Normal 7 4 5 2" xfId="2666" xr:uid="{46171B35-DB1E-4619-B50E-F6AD5F60D500}"/>
    <cellStyle name="Normal 7 4 6" xfId="2379" xr:uid="{D9F677CD-6608-40D5-9B72-5EBD4CD9CD0D}"/>
    <cellStyle name="Normal 7 5" xfId="659" xr:uid="{00000000-0005-0000-0000-000097070000}"/>
    <cellStyle name="Normal 7 5 2" xfId="1287" xr:uid="{00000000-0005-0000-0000-000098070000}"/>
    <cellStyle name="Normal 7 5 2 2" xfId="3469" xr:uid="{EA288595-860E-4166-B38A-91F2CB4BF67C}"/>
    <cellStyle name="Normal 7 5 3" xfId="1915" xr:uid="{00000000-0005-0000-0000-000099070000}"/>
    <cellStyle name="Normal 7 5 3 2" xfId="4097" xr:uid="{DE219420-7A2A-4E94-AF93-56172918950B}"/>
    <cellStyle name="Normal 7 5 4" xfId="2841" xr:uid="{83E83A93-0DF5-416D-9D69-23E4E980198D}"/>
    <cellStyle name="Normal 7 6" xfId="973" xr:uid="{00000000-0005-0000-0000-00009A070000}"/>
    <cellStyle name="Normal 7 6 2" xfId="3155" xr:uid="{4E9116B6-981D-4C9D-9FB0-3AB5F6AC675C}"/>
    <cellStyle name="Normal 7 7" xfId="1601" xr:uid="{00000000-0005-0000-0000-00009B070000}"/>
    <cellStyle name="Normal 7 7 2" xfId="3783" xr:uid="{DCE87EA1-4324-41D2-98F5-E654B95099C0}"/>
    <cellStyle name="Normal 7 8" xfId="345" xr:uid="{00000000-0005-0000-0000-00009C070000}"/>
    <cellStyle name="Normal 7 8 2" xfId="2527" xr:uid="{CD57E936-A755-44CD-8DB1-53C3A2C53AE0}"/>
    <cellStyle name="Normal 7 9" xfId="2236" xr:uid="{DA1B4B78-C736-419F-A6CD-1C66A694201A}"/>
    <cellStyle name="Normal 8" xfId="55" xr:uid="{00000000-0005-0000-0000-00009D070000}"/>
    <cellStyle name="Normal 8 2" xfId="173" xr:uid="{00000000-0005-0000-0000-00009E070000}"/>
    <cellStyle name="Normal 8 2 2" xfId="316" xr:uid="{00000000-0005-0000-0000-00009F070000}"/>
    <cellStyle name="Normal 8 2 2 2" xfId="917" xr:uid="{00000000-0005-0000-0000-0000A0070000}"/>
    <cellStyle name="Normal 8 2 2 2 2" xfId="1545" xr:uid="{00000000-0005-0000-0000-0000A1070000}"/>
    <cellStyle name="Normal 8 2 2 2 2 2" xfId="3727" xr:uid="{76529135-861D-4E49-9978-D69842AF80FD}"/>
    <cellStyle name="Normal 8 2 2 2 3" xfId="2173" xr:uid="{00000000-0005-0000-0000-0000A2070000}"/>
    <cellStyle name="Normal 8 2 2 2 3 2" xfId="4355" xr:uid="{6E5DECB8-87DD-4C89-85E2-08F5D8CE19AF}"/>
    <cellStyle name="Normal 8 2 2 2 4" xfId="3099" xr:uid="{FB98D3A8-57BA-4DEC-A400-3FCD954D652B}"/>
    <cellStyle name="Normal 8 2 2 3" xfId="1231" xr:uid="{00000000-0005-0000-0000-0000A3070000}"/>
    <cellStyle name="Normal 8 2 2 3 2" xfId="3413" xr:uid="{454748D3-23AB-479D-887C-DE075D722314}"/>
    <cellStyle name="Normal 8 2 2 4" xfId="1859" xr:uid="{00000000-0005-0000-0000-0000A4070000}"/>
    <cellStyle name="Normal 8 2 2 4 2" xfId="4041" xr:uid="{A2B66F21-0D47-40B5-863F-9B8780DCBEE6}"/>
    <cellStyle name="Normal 8 2 2 5" xfId="603" xr:uid="{00000000-0005-0000-0000-0000A5070000}"/>
    <cellStyle name="Normal 8 2 2 5 2" xfId="2785" xr:uid="{78A32E39-9ACB-4ADA-AF55-B024327E9438}"/>
    <cellStyle name="Normal 8 2 2 6" xfId="2498" xr:uid="{BCB83294-A741-4C7B-BA70-AF71C0DE1C6E}"/>
    <cellStyle name="Normal 8 2 3" xfId="774" xr:uid="{00000000-0005-0000-0000-0000A6070000}"/>
    <cellStyle name="Normal 8 2 3 2" xfId="1402" xr:uid="{00000000-0005-0000-0000-0000A7070000}"/>
    <cellStyle name="Normal 8 2 3 2 2" xfId="3584" xr:uid="{D116F0C1-2EA3-4F4C-BF6C-41C8AEAD2898}"/>
    <cellStyle name="Normal 8 2 3 3" xfId="2030" xr:uid="{00000000-0005-0000-0000-0000A8070000}"/>
    <cellStyle name="Normal 8 2 3 3 2" xfId="4212" xr:uid="{2779948A-6A32-4492-9799-60133D445FCB}"/>
    <cellStyle name="Normal 8 2 3 4" xfId="2956" xr:uid="{E90E3DE3-041B-4E16-8CD9-47C27CFB60D8}"/>
    <cellStyle name="Normal 8 2 4" xfId="1088" xr:uid="{00000000-0005-0000-0000-0000A9070000}"/>
    <cellStyle name="Normal 8 2 4 2" xfId="3270" xr:uid="{31078276-4576-4312-A476-B419AD0BC945}"/>
    <cellStyle name="Normal 8 2 5" xfId="1716" xr:uid="{00000000-0005-0000-0000-0000AA070000}"/>
    <cellStyle name="Normal 8 2 5 2" xfId="3898" xr:uid="{64CDEF51-B5F9-4027-BB25-7230288AD251}"/>
    <cellStyle name="Normal 8 2 6" xfId="460" xr:uid="{00000000-0005-0000-0000-0000AB070000}"/>
    <cellStyle name="Normal 8 2 6 2" xfId="2642" xr:uid="{AC09B95D-E28B-4E69-9BBA-B5C1371ECBC4}"/>
    <cellStyle name="Normal 8 2 7" xfId="2355" xr:uid="{32AA8BD1-E2BE-4198-996E-714888F0F94A}"/>
    <cellStyle name="Normal 8 3" xfId="172" xr:uid="{00000000-0005-0000-0000-0000AC070000}"/>
    <cellStyle name="Normal 8 3 2" xfId="315" xr:uid="{00000000-0005-0000-0000-0000AD070000}"/>
    <cellStyle name="Normal 8 3 2 2" xfId="916" xr:uid="{00000000-0005-0000-0000-0000AE070000}"/>
    <cellStyle name="Normal 8 3 2 2 2" xfId="1544" xr:uid="{00000000-0005-0000-0000-0000AF070000}"/>
    <cellStyle name="Normal 8 3 2 2 2 2" xfId="3726" xr:uid="{7E327769-9BAA-4505-892B-30989A2CEF1F}"/>
    <cellStyle name="Normal 8 3 2 2 3" xfId="2172" xr:uid="{00000000-0005-0000-0000-0000B0070000}"/>
    <cellStyle name="Normal 8 3 2 2 3 2" xfId="4354" xr:uid="{2161C892-F403-4610-965D-8A5C05AD0526}"/>
    <cellStyle name="Normal 8 3 2 2 4" xfId="3098" xr:uid="{72292925-C492-4CBE-A45F-7A4060914EB6}"/>
    <cellStyle name="Normal 8 3 2 3" xfId="1230" xr:uid="{00000000-0005-0000-0000-0000B1070000}"/>
    <cellStyle name="Normal 8 3 2 3 2" xfId="3412" xr:uid="{BDF2F0B8-B649-486B-B7B8-BD919D4982F1}"/>
    <cellStyle name="Normal 8 3 2 4" xfId="1858" xr:uid="{00000000-0005-0000-0000-0000B2070000}"/>
    <cellStyle name="Normal 8 3 2 4 2" xfId="4040" xr:uid="{53C775AA-F49F-48FC-9078-5C6A9EF59256}"/>
    <cellStyle name="Normal 8 3 2 5" xfId="602" xr:uid="{00000000-0005-0000-0000-0000B3070000}"/>
    <cellStyle name="Normal 8 3 2 5 2" xfId="2784" xr:uid="{36371589-3026-45E3-ABA1-9D8CF2E71C0A}"/>
    <cellStyle name="Normal 8 3 2 6" xfId="2497" xr:uid="{9E818278-4C18-4844-A1F3-60FF714051FA}"/>
    <cellStyle name="Normal 8 3 3" xfId="773" xr:uid="{00000000-0005-0000-0000-0000B4070000}"/>
    <cellStyle name="Normal 8 3 3 2" xfId="1401" xr:uid="{00000000-0005-0000-0000-0000B5070000}"/>
    <cellStyle name="Normal 8 3 3 2 2" xfId="3583" xr:uid="{D4801B21-CC18-4DCF-A8CB-8BC014F94ACF}"/>
    <cellStyle name="Normal 8 3 3 3" xfId="2029" xr:uid="{00000000-0005-0000-0000-0000B6070000}"/>
    <cellStyle name="Normal 8 3 3 3 2" xfId="4211" xr:uid="{7969B7BB-AECF-484B-8FBD-437382599424}"/>
    <cellStyle name="Normal 8 3 3 4" xfId="2955" xr:uid="{E0BA4D98-63C7-439F-AD0B-09C72F573E84}"/>
    <cellStyle name="Normal 8 3 4" xfId="1087" xr:uid="{00000000-0005-0000-0000-0000B7070000}"/>
    <cellStyle name="Normal 8 3 4 2" xfId="3269" xr:uid="{61063FAA-4989-4965-863A-D817CAFD2F1C}"/>
    <cellStyle name="Normal 8 3 5" xfId="1715" xr:uid="{00000000-0005-0000-0000-0000B8070000}"/>
    <cellStyle name="Normal 8 3 5 2" xfId="3897" xr:uid="{FC5AB0C3-A2BE-45B6-85C3-4ACD51657692}"/>
    <cellStyle name="Normal 8 3 6" xfId="459" xr:uid="{00000000-0005-0000-0000-0000B9070000}"/>
    <cellStyle name="Normal 8 3 6 2" xfId="2641" xr:uid="{5E5B5BCD-CC6A-4B9E-9514-85F19DCCECFC}"/>
    <cellStyle name="Normal 8 3 7" xfId="2354" xr:uid="{6C0638F3-274C-424F-8C92-CB961A87D91A}"/>
    <cellStyle name="Normal 8 4" xfId="199" xr:uid="{00000000-0005-0000-0000-0000BA070000}"/>
    <cellStyle name="Normal 8 4 2" xfId="800" xr:uid="{00000000-0005-0000-0000-0000BB070000}"/>
    <cellStyle name="Normal 8 4 2 2" xfId="1428" xr:uid="{00000000-0005-0000-0000-0000BC070000}"/>
    <cellStyle name="Normal 8 4 2 2 2" xfId="3610" xr:uid="{178F9A58-3C74-4070-8E4E-0F1DD53F952D}"/>
    <cellStyle name="Normal 8 4 2 3" xfId="2056" xr:uid="{00000000-0005-0000-0000-0000BD070000}"/>
    <cellStyle name="Normal 8 4 2 3 2" xfId="4238" xr:uid="{3EEEDCD4-60C6-4039-BA6A-E1206EB7BF36}"/>
    <cellStyle name="Normal 8 4 2 4" xfId="2982" xr:uid="{5651F7EB-50B7-4B6A-8BB3-E276F973A2C3}"/>
    <cellStyle name="Normal 8 4 3" xfId="1114" xr:uid="{00000000-0005-0000-0000-0000BE070000}"/>
    <cellStyle name="Normal 8 4 3 2" xfId="3296" xr:uid="{1C714251-465A-4927-BE09-E87296C7D44F}"/>
    <cellStyle name="Normal 8 4 4" xfId="1742" xr:uid="{00000000-0005-0000-0000-0000BF070000}"/>
    <cellStyle name="Normal 8 4 4 2" xfId="3924" xr:uid="{DA1F246C-5043-4A94-B403-974EF4FE857A}"/>
    <cellStyle name="Normal 8 4 5" xfId="486" xr:uid="{00000000-0005-0000-0000-0000C0070000}"/>
    <cellStyle name="Normal 8 4 5 2" xfId="2668" xr:uid="{8C2E22F0-146B-43D6-9665-19C719A750E8}"/>
    <cellStyle name="Normal 8 4 6" xfId="2381" xr:uid="{32450194-00B8-4BDC-A342-4A94E4C72498}"/>
    <cellStyle name="Normal 8 5" xfId="642" xr:uid="{00000000-0005-0000-0000-0000C1070000}"/>
    <cellStyle name="Normal 8 5 2" xfId="1270" xr:uid="{00000000-0005-0000-0000-0000C2070000}"/>
    <cellStyle name="Normal 8 5 2 2" xfId="3452" xr:uid="{5127B415-62F3-471E-B4A4-9C0B2D2D9179}"/>
    <cellStyle name="Normal 8 5 3" xfId="1898" xr:uid="{00000000-0005-0000-0000-0000C3070000}"/>
    <cellStyle name="Normal 8 5 3 2" xfId="4080" xr:uid="{961273A4-6A79-4D8D-9D16-99306D1C601E}"/>
    <cellStyle name="Normal 8 5 4" xfId="2824" xr:uid="{5BC086E8-93F6-4140-A88A-1E8030F9A7D0}"/>
    <cellStyle name="Normal 8 6" xfId="956" xr:uid="{00000000-0005-0000-0000-0000C4070000}"/>
    <cellStyle name="Normal 8 6 2" xfId="3138" xr:uid="{A3E12E82-C683-4121-8CA9-70389AD56D2F}"/>
    <cellStyle name="Normal 8 7" xfId="1584" xr:uid="{00000000-0005-0000-0000-0000C5070000}"/>
    <cellStyle name="Normal 8 7 2" xfId="3766" xr:uid="{6C12E7C4-0061-437B-AA16-F180FDF3BCD8}"/>
    <cellStyle name="Normal 8 8" xfId="328" xr:uid="{00000000-0005-0000-0000-0000C6070000}"/>
    <cellStyle name="Normal 8 8 2" xfId="2510" xr:uid="{7779226E-C7DB-46CA-B315-1F608F1CE9D9}"/>
    <cellStyle name="Normal 8 9" xfId="2238" xr:uid="{FB78599D-9867-406D-8EB8-45845CBD9FFB}"/>
    <cellStyle name="Normal 9" xfId="73" xr:uid="{00000000-0005-0000-0000-0000C7070000}"/>
    <cellStyle name="Normal 9 2" xfId="175" xr:uid="{00000000-0005-0000-0000-0000C8070000}"/>
    <cellStyle name="Normal 9 2 2" xfId="318" xr:uid="{00000000-0005-0000-0000-0000C9070000}"/>
    <cellStyle name="Normal 9 2 2 2" xfId="919" xr:uid="{00000000-0005-0000-0000-0000CA070000}"/>
    <cellStyle name="Normal 9 2 2 2 2" xfId="1547" xr:uid="{00000000-0005-0000-0000-0000CB070000}"/>
    <cellStyle name="Normal 9 2 2 2 2 2" xfId="3729" xr:uid="{D3A6BA46-B99C-442B-A222-59654798CEAD}"/>
    <cellStyle name="Normal 9 2 2 2 3" xfId="2175" xr:uid="{00000000-0005-0000-0000-0000CC070000}"/>
    <cellStyle name="Normal 9 2 2 2 3 2" xfId="4357" xr:uid="{53D24AD6-AA19-49E1-8877-29451C55735E}"/>
    <cellStyle name="Normal 9 2 2 2 4" xfId="3101" xr:uid="{08CE8830-A3D7-4167-B078-712A9B83EEF3}"/>
    <cellStyle name="Normal 9 2 2 3" xfId="1233" xr:uid="{00000000-0005-0000-0000-0000CD070000}"/>
    <cellStyle name="Normal 9 2 2 3 2" xfId="3415" xr:uid="{60CF6982-2BC6-4F4B-A06A-DB62B79BC765}"/>
    <cellStyle name="Normal 9 2 2 4" xfId="1861" xr:uid="{00000000-0005-0000-0000-0000CE070000}"/>
    <cellStyle name="Normal 9 2 2 4 2" xfId="4043" xr:uid="{3AB8236E-38A3-4AAF-A61D-584D70908DB5}"/>
    <cellStyle name="Normal 9 2 2 5" xfId="605" xr:uid="{00000000-0005-0000-0000-0000CF070000}"/>
    <cellStyle name="Normal 9 2 2 5 2" xfId="2787" xr:uid="{4E5E4E20-8091-4C21-82C0-FBD3BBADD724}"/>
    <cellStyle name="Normal 9 2 2 6" xfId="2500" xr:uid="{A1579B51-5A99-40C1-9B29-E62594EA605E}"/>
    <cellStyle name="Normal 9 2 3" xfId="776" xr:uid="{00000000-0005-0000-0000-0000D0070000}"/>
    <cellStyle name="Normal 9 2 3 2" xfId="1404" xr:uid="{00000000-0005-0000-0000-0000D1070000}"/>
    <cellStyle name="Normal 9 2 3 2 2" xfId="3586" xr:uid="{93E722A7-B2B9-4560-B8AD-96E2AC191E96}"/>
    <cellStyle name="Normal 9 2 3 3" xfId="2032" xr:uid="{00000000-0005-0000-0000-0000D2070000}"/>
    <cellStyle name="Normal 9 2 3 3 2" xfId="4214" xr:uid="{7ACB4D47-F4E6-4D0B-9F73-8E988D761CAA}"/>
    <cellStyle name="Normal 9 2 3 4" xfId="2958" xr:uid="{8EC783C1-DA9E-470C-ADB0-8C2943757537}"/>
    <cellStyle name="Normal 9 2 4" xfId="1090" xr:uid="{00000000-0005-0000-0000-0000D3070000}"/>
    <cellStyle name="Normal 9 2 4 2" xfId="3272" xr:uid="{2BDDF974-88B7-40EB-BC05-F4BAEE6913E7}"/>
    <cellStyle name="Normal 9 2 5" xfId="1718" xr:uid="{00000000-0005-0000-0000-0000D4070000}"/>
    <cellStyle name="Normal 9 2 5 2" xfId="3900" xr:uid="{91CEBC16-7750-48FC-A2D6-719CEFE81FB1}"/>
    <cellStyle name="Normal 9 2 6" xfId="462" xr:uid="{00000000-0005-0000-0000-0000D5070000}"/>
    <cellStyle name="Normal 9 2 6 2" xfId="2644" xr:uid="{2BD4411C-2A2B-4159-A643-72438EA3DFA0}"/>
    <cellStyle name="Normal 9 2 7" xfId="2357" xr:uid="{D89135A2-57B7-41DE-80F7-9D64FDCA782A}"/>
    <cellStyle name="Normal 9 3" xfId="174" xr:uid="{00000000-0005-0000-0000-0000D6070000}"/>
    <cellStyle name="Normal 9 3 2" xfId="317" xr:uid="{00000000-0005-0000-0000-0000D7070000}"/>
    <cellStyle name="Normal 9 3 2 2" xfId="918" xr:uid="{00000000-0005-0000-0000-0000D8070000}"/>
    <cellStyle name="Normal 9 3 2 2 2" xfId="1546" xr:uid="{00000000-0005-0000-0000-0000D9070000}"/>
    <cellStyle name="Normal 9 3 2 2 2 2" xfId="3728" xr:uid="{1E4C9D2C-E1BB-4493-8DF1-B906647819D4}"/>
    <cellStyle name="Normal 9 3 2 2 3" xfId="2174" xr:uid="{00000000-0005-0000-0000-0000DA070000}"/>
    <cellStyle name="Normal 9 3 2 2 3 2" xfId="4356" xr:uid="{07A17653-D807-4B3C-9E9D-D23615793E6C}"/>
    <cellStyle name="Normal 9 3 2 2 4" xfId="3100" xr:uid="{537D71ED-4205-4C20-84EB-0F1A8E398659}"/>
    <cellStyle name="Normal 9 3 2 3" xfId="1232" xr:uid="{00000000-0005-0000-0000-0000DB070000}"/>
    <cellStyle name="Normal 9 3 2 3 2" xfId="3414" xr:uid="{C87F042C-8468-4BBC-80B0-14F9E13670B1}"/>
    <cellStyle name="Normal 9 3 2 4" xfId="1860" xr:uid="{00000000-0005-0000-0000-0000DC070000}"/>
    <cellStyle name="Normal 9 3 2 4 2" xfId="4042" xr:uid="{B9FB37E3-2844-4EFF-AF90-FA11FC66A2DC}"/>
    <cellStyle name="Normal 9 3 2 5" xfId="604" xr:uid="{00000000-0005-0000-0000-0000DD070000}"/>
    <cellStyle name="Normal 9 3 2 5 2" xfId="2786" xr:uid="{CF3461D6-CD31-43C6-850F-991343D26CF5}"/>
    <cellStyle name="Normal 9 3 2 6" xfId="2499" xr:uid="{2B53189F-A9FB-4798-AA19-47C705325191}"/>
    <cellStyle name="Normal 9 3 3" xfId="775" xr:uid="{00000000-0005-0000-0000-0000DE070000}"/>
    <cellStyle name="Normal 9 3 3 2" xfId="1403" xr:uid="{00000000-0005-0000-0000-0000DF070000}"/>
    <cellStyle name="Normal 9 3 3 2 2" xfId="3585" xr:uid="{0DEE5D15-B2FA-44F4-9E54-7DC782394C83}"/>
    <cellStyle name="Normal 9 3 3 3" xfId="2031" xr:uid="{00000000-0005-0000-0000-0000E0070000}"/>
    <cellStyle name="Normal 9 3 3 3 2" xfId="4213" xr:uid="{F05AB614-F90D-4EE2-B4FA-328242DC6ECF}"/>
    <cellStyle name="Normal 9 3 3 4" xfId="2957" xr:uid="{DC33BD25-D85A-423A-8C98-EF055132D9EC}"/>
    <cellStyle name="Normal 9 3 4" xfId="1089" xr:uid="{00000000-0005-0000-0000-0000E1070000}"/>
    <cellStyle name="Normal 9 3 4 2" xfId="3271" xr:uid="{3EF97CCC-62D2-4B23-894F-60DF041D4173}"/>
    <cellStyle name="Normal 9 3 5" xfId="1717" xr:uid="{00000000-0005-0000-0000-0000E2070000}"/>
    <cellStyle name="Normal 9 3 5 2" xfId="3899" xr:uid="{D847EBB8-ADD7-4D1F-ADE8-4AFB557D9114}"/>
    <cellStyle name="Normal 9 3 6" xfId="461" xr:uid="{00000000-0005-0000-0000-0000E3070000}"/>
    <cellStyle name="Normal 9 3 6 2" xfId="2643" xr:uid="{D5E877FE-BC63-4B43-A557-78CBE07E3AFC}"/>
    <cellStyle name="Normal 9 3 7" xfId="2356" xr:uid="{414D0BD3-E5B1-44B4-979E-F9CD0990F68B}"/>
    <cellStyle name="Normal 9 4" xfId="217" xr:uid="{00000000-0005-0000-0000-0000E4070000}"/>
    <cellStyle name="Normal 9 4 2" xfId="818" xr:uid="{00000000-0005-0000-0000-0000E5070000}"/>
    <cellStyle name="Normal 9 4 2 2" xfId="1446" xr:uid="{00000000-0005-0000-0000-0000E6070000}"/>
    <cellStyle name="Normal 9 4 2 2 2" xfId="3628" xr:uid="{9ECB0ABD-A052-4012-A5A2-D15F424F1B7D}"/>
    <cellStyle name="Normal 9 4 2 3" xfId="2074" xr:uid="{00000000-0005-0000-0000-0000E7070000}"/>
    <cellStyle name="Normal 9 4 2 3 2" xfId="4256" xr:uid="{1754DFF7-F34F-4CB3-95DF-D8CC129CE110}"/>
    <cellStyle name="Normal 9 4 2 4" xfId="3000" xr:uid="{5ADCE0D6-88D1-40E8-B52E-6B988DD52B2D}"/>
    <cellStyle name="Normal 9 4 3" xfId="1132" xr:uid="{00000000-0005-0000-0000-0000E8070000}"/>
    <cellStyle name="Normal 9 4 3 2" xfId="3314" xr:uid="{61084F77-7499-4355-9679-14BF100829D8}"/>
    <cellStyle name="Normal 9 4 4" xfId="1760" xr:uid="{00000000-0005-0000-0000-0000E9070000}"/>
    <cellStyle name="Normal 9 4 4 2" xfId="3942" xr:uid="{90CA536F-65FB-4560-9996-4F8E07EABDC1}"/>
    <cellStyle name="Normal 9 4 5" xfId="504" xr:uid="{00000000-0005-0000-0000-0000EA070000}"/>
    <cellStyle name="Normal 9 4 5 2" xfId="2686" xr:uid="{AE25AC95-C544-4EC3-8B81-422B9D4AAF56}"/>
    <cellStyle name="Normal 9 4 6" xfId="2399" xr:uid="{C177232B-37EF-4F04-B758-29DED020824A}"/>
    <cellStyle name="Normal 9 5" xfId="643" xr:uid="{00000000-0005-0000-0000-0000EB070000}"/>
    <cellStyle name="Normal 9 5 2" xfId="1271" xr:uid="{00000000-0005-0000-0000-0000EC070000}"/>
    <cellStyle name="Normal 9 5 2 2" xfId="3453" xr:uid="{9B0CC493-AECC-4B4A-8F6D-C96391E2426D}"/>
    <cellStyle name="Normal 9 5 3" xfId="1899" xr:uid="{00000000-0005-0000-0000-0000ED070000}"/>
    <cellStyle name="Normal 9 5 3 2" xfId="4081" xr:uid="{82ED6AFB-DDBA-45D2-BEE6-95F72423BCB3}"/>
    <cellStyle name="Normal 9 5 4" xfId="2825" xr:uid="{48C1AAC1-689E-4F7A-B544-02D8E55AF527}"/>
    <cellStyle name="Normal 9 6" xfId="957" xr:uid="{00000000-0005-0000-0000-0000EE070000}"/>
    <cellStyle name="Normal 9 6 2" xfId="3139" xr:uid="{99222AEE-DFDD-43EF-AA54-9F6C30654185}"/>
    <cellStyle name="Normal 9 7" xfId="1585" xr:uid="{00000000-0005-0000-0000-0000EF070000}"/>
    <cellStyle name="Normal 9 7 2" xfId="3767" xr:uid="{372673C4-DEE0-4768-9064-63A22DF509C2}"/>
    <cellStyle name="Normal 9 8" xfId="329" xr:uid="{00000000-0005-0000-0000-0000F0070000}"/>
    <cellStyle name="Normal 9 8 2" xfId="2511" xr:uid="{834F30CC-8B86-41B3-BC91-46758A481691}"/>
    <cellStyle name="Normal 9 9" xfId="2256" xr:uid="{300907BD-72E9-4118-B711-1301AC7A0D86}"/>
    <cellStyle name="Note 2" xfId="54" xr:uid="{00000000-0005-0000-0000-0000F1070000}"/>
    <cellStyle name="Note 2 2" xfId="72" xr:uid="{00000000-0005-0000-0000-0000F2070000}"/>
    <cellStyle name="Note 2 2 2" xfId="177" xr:uid="{00000000-0005-0000-0000-0000F3070000}"/>
    <cellStyle name="Note 2 2 2 2" xfId="320" xr:uid="{00000000-0005-0000-0000-0000F4070000}"/>
    <cellStyle name="Note 2 2 2 2 2" xfId="921" xr:uid="{00000000-0005-0000-0000-0000F5070000}"/>
    <cellStyle name="Note 2 2 2 2 2 2" xfId="1549" xr:uid="{00000000-0005-0000-0000-0000F6070000}"/>
    <cellStyle name="Note 2 2 2 2 2 2 2" xfId="3731" xr:uid="{4A24B689-8502-4091-A2DF-FA3E57E8B94A}"/>
    <cellStyle name="Note 2 2 2 2 2 3" xfId="2177" xr:uid="{00000000-0005-0000-0000-0000F7070000}"/>
    <cellStyle name="Note 2 2 2 2 2 3 2" xfId="4359" xr:uid="{493862E7-EDC6-4DCB-A10B-2503755D66C9}"/>
    <cellStyle name="Note 2 2 2 2 2 4" xfId="3103" xr:uid="{9DA50F0C-0F69-40AD-85C1-BCDC0F2B9519}"/>
    <cellStyle name="Note 2 2 2 2 3" xfId="1235" xr:uid="{00000000-0005-0000-0000-0000F8070000}"/>
    <cellStyle name="Note 2 2 2 2 3 2" xfId="3417" xr:uid="{FBB6E28D-D0A8-404E-B054-127E1204DA17}"/>
    <cellStyle name="Note 2 2 2 2 4" xfId="1863" xr:uid="{00000000-0005-0000-0000-0000F9070000}"/>
    <cellStyle name="Note 2 2 2 2 4 2" xfId="4045" xr:uid="{FC458A69-6D44-4AE1-9482-7579F0584824}"/>
    <cellStyle name="Note 2 2 2 2 5" xfId="607" xr:uid="{00000000-0005-0000-0000-0000FA070000}"/>
    <cellStyle name="Note 2 2 2 2 5 2" xfId="2789" xr:uid="{B7E6586C-5AEE-47C4-997B-1D73AD789615}"/>
    <cellStyle name="Note 2 2 2 2 6" xfId="2502" xr:uid="{A40F2535-C449-4D44-9725-6432E38032AE}"/>
    <cellStyle name="Note 2 2 2 3" xfId="778" xr:uid="{00000000-0005-0000-0000-0000FB070000}"/>
    <cellStyle name="Note 2 2 2 3 2" xfId="1406" xr:uid="{00000000-0005-0000-0000-0000FC070000}"/>
    <cellStyle name="Note 2 2 2 3 2 2" xfId="3588" xr:uid="{7CD7A747-1389-4AF3-BDB5-6654D2F37F2D}"/>
    <cellStyle name="Note 2 2 2 3 3" xfId="2034" xr:uid="{00000000-0005-0000-0000-0000FD070000}"/>
    <cellStyle name="Note 2 2 2 3 3 2" xfId="4216" xr:uid="{3A03789C-52FD-4526-80A1-F3510660BA84}"/>
    <cellStyle name="Note 2 2 2 3 4" xfId="2960" xr:uid="{90518C20-30FB-45B4-99C3-EE4B1B24D129}"/>
    <cellStyle name="Note 2 2 2 4" xfId="1092" xr:uid="{00000000-0005-0000-0000-0000FE070000}"/>
    <cellStyle name="Note 2 2 2 4 2" xfId="3274" xr:uid="{2ED52915-FDF4-47AB-B299-8C6326FAECF3}"/>
    <cellStyle name="Note 2 2 2 5" xfId="1720" xr:uid="{00000000-0005-0000-0000-0000FF070000}"/>
    <cellStyle name="Note 2 2 2 5 2" xfId="3902" xr:uid="{EC123A7A-3F7F-4DE1-8810-FF4C2C823390}"/>
    <cellStyle name="Note 2 2 2 6" xfId="464" xr:uid="{00000000-0005-0000-0000-000000080000}"/>
    <cellStyle name="Note 2 2 2 6 2" xfId="2646" xr:uid="{0CC313B5-2768-448A-93F8-E6342A88D21A}"/>
    <cellStyle name="Note 2 2 2 7" xfId="2359" xr:uid="{C4FD2A8E-FB0C-42DE-89E3-298EC201AA64}"/>
    <cellStyle name="Note 2 2 3" xfId="176" xr:uid="{00000000-0005-0000-0000-000001080000}"/>
    <cellStyle name="Note 2 2 3 2" xfId="319" xr:uid="{00000000-0005-0000-0000-000002080000}"/>
    <cellStyle name="Note 2 2 3 2 2" xfId="920" xr:uid="{00000000-0005-0000-0000-000003080000}"/>
    <cellStyle name="Note 2 2 3 2 2 2" xfId="1548" xr:uid="{00000000-0005-0000-0000-000004080000}"/>
    <cellStyle name="Note 2 2 3 2 2 2 2" xfId="3730" xr:uid="{46E2EAFF-E0D3-42D6-8FAA-8C02348D3411}"/>
    <cellStyle name="Note 2 2 3 2 2 3" xfId="2176" xr:uid="{00000000-0005-0000-0000-000005080000}"/>
    <cellStyle name="Note 2 2 3 2 2 3 2" xfId="4358" xr:uid="{BE74B942-E75C-496F-B45A-BADEE0850344}"/>
    <cellStyle name="Note 2 2 3 2 2 4" xfId="3102" xr:uid="{30E6B1A8-B1B3-4B5F-A05D-F33A5872F70D}"/>
    <cellStyle name="Note 2 2 3 2 3" xfId="1234" xr:uid="{00000000-0005-0000-0000-000006080000}"/>
    <cellStyle name="Note 2 2 3 2 3 2" xfId="3416" xr:uid="{EE7C07D8-8CD6-45C2-BB6C-078A62C077CA}"/>
    <cellStyle name="Note 2 2 3 2 4" xfId="1862" xr:uid="{00000000-0005-0000-0000-000007080000}"/>
    <cellStyle name="Note 2 2 3 2 4 2" xfId="4044" xr:uid="{16F49E65-C096-4A6C-BF88-3462DDA86C06}"/>
    <cellStyle name="Note 2 2 3 2 5" xfId="606" xr:uid="{00000000-0005-0000-0000-000008080000}"/>
    <cellStyle name="Note 2 2 3 2 5 2" xfId="2788" xr:uid="{E23B7441-6E73-4CA2-8E0E-0FE380E0256D}"/>
    <cellStyle name="Note 2 2 3 2 6" xfId="2501" xr:uid="{81ED331D-EFF5-4CD7-B90E-927266A99590}"/>
    <cellStyle name="Note 2 2 3 3" xfId="777" xr:uid="{00000000-0005-0000-0000-000009080000}"/>
    <cellStyle name="Note 2 2 3 3 2" xfId="1405" xr:uid="{00000000-0005-0000-0000-00000A080000}"/>
    <cellStyle name="Note 2 2 3 3 2 2" xfId="3587" xr:uid="{82C16344-4ABB-43D0-873D-2F9C67B14EB0}"/>
    <cellStyle name="Note 2 2 3 3 3" xfId="2033" xr:uid="{00000000-0005-0000-0000-00000B080000}"/>
    <cellStyle name="Note 2 2 3 3 3 2" xfId="4215" xr:uid="{903EC367-36F0-4BC3-9214-03A9F7C6D1C6}"/>
    <cellStyle name="Note 2 2 3 3 4" xfId="2959" xr:uid="{F15793A2-15CE-495E-BA6B-E99D249994E7}"/>
    <cellStyle name="Note 2 2 3 4" xfId="1091" xr:uid="{00000000-0005-0000-0000-00000C080000}"/>
    <cellStyle name="Note 2 2 3 4 2" xfId="3273" xr:uid="{28974240-E723-44C8-BADC-1F146EFB9247}"/>
    <cellStyle name="Note 2 2 3 5" xfId="1719" xr:uid="{00000000-0005-0000-0000-00000D080000}"/>
    <cellStyle name="Note 2 2 3 5 2" xfId="3901" xr:uid="{F05F52BA-FA44-483E-A06A-2B7B852C85BB}"/>
    <cellStyle name="Note 2 2 3 6" xfId="463" xr:uid="{00000000-0005-0000-0000-00000E080000}"/>
    <cellStyle name="Note 2 2 3 6 2" xfId="2645" xr:uid="{BE05F322-4FAD-470C-86FF-09BFD9CC33FC}"/>
    <cellStyle name="Note 2 2 3 7" xfId="2358" xr:uid="{2C6B2683-B945-4A47-A3B7-55C13D278BE9}"/>
    <cellStyle name="Note 2 2 4" xfId="216" xr:uid="{00000000-0005-0000-0000-00000F080000}"/>
    <cellStyle name="Note 2 2 4 2" xfId="817" xr:uid="{00000000-0005-0000-0000-000010080000}"/>
    <cellStyle name="Note 2 2 4 2 2" xfId="1445" xr:uid="{00000000-0005-0000-0000-000011080000}"/>
    <cellStyle name="Note 2 2 4 2 2 2" xfId="3627" xr:uid="{EFD86741-6F2E-492A-BD6C-D6C1BDDCAE99}"/>
    <cellStyle name="Note 2 2 4 2 3" xfId="2073" xr:uid="{00000000-0005-0000-0000-000012080000}"/>
    <cellStyle name="Note 2 2 4 2 3 2" xfId="4255" xr:uid="{45527DAA-7FDA-4A58-A5E6-7335E8B85CEF}"/>
    <cellStyle name="Note 2 2 4 2 4" xfId="2999" xr:uid="{C510C1FF-6C8E-4FDD-A95A-4644715E8EBE}"/>
    <cellStyle name="Note 2 2 4 3" xfId="1131" xr:uid="{00000000-0005-0000-0000-000013080000}"/>
    <cellStyle name="Note 2 2 4 3 2" xfId="3313" xr:uid="{9395586A-4D0B-4348-B534-72DB7AF09D21}"/>
    <cellStyle name="Note 2 2 4 4" xfId="1759" xr:uid="{00000000-0005-0000-0000-000014080000}"/>
    <cellStyle name="Note 2 2 4 4 2" xfId="3941" xr:uid="{2EA91D41-EEF7-4DE9-86FD-3AFE02945A2A}"/>
    <cellStyle name="Note 2 2 4 5" xfId="503" xr:uid="{00000000-0005-0000-0000-000015080000}"/>
    <cellStyle name="Note 2 2 4 5 2" xfId="2685" xr:uid="{8F17F831-CB4D-4C0D-A068-EA3BF98041BF}"/>
    <cellStyle name="Note 2 2 4 6" xfId="2398" xr:uid="{7319A8C9-E36F-4BDB-8FBD-6099721E02B5}"/>
    <cellStyle name="Note 2 2 5" xfId="676" xr:uid="{00000000-0005-0000-0000-000016080000}"/>
    <cellStyle name="Note 2 2 5 2" xfId="1304" xr:uid="{00000000-0005-0000-0000-000017080000}"/>
    <cellStyle name="Note 2 2 5 2 2" xfId="3486" xr:uid="{3DD64671-36A6-46AF-82BA-6FCF52DE16EB}"/>
    <cellStyle name="Note 2 2 5 3" xfId="1932" xr:uid="{00000000-0005-0000-0000-000018080000}"/>
    <cellStyle name="Note 2 2 5 3 2" xfId="4114" xr:uid="{216181F4-6933-44CF-A1D3-C809D9F38B52}"/>
    <cellStyle name="Note 2 2 5 4" xfId="2858" xr:uid="{A8DD0697-7304-425E-9E8A-4821A60B4211}"/>
    <cellStyle name="Note 2 2 6" xfId="990" xr:uid="{00000000-0005-0000-0000-000019080000}"/>
    <cellStyle name="Note 2 2 6 2" xfId="3172" xr:uid="{09587F18-5AD9-4DEA-935E-4A2D341C70EE}"/>
    <cellStyle name="Note 2 2 7" xfId="1618" xr:uid="{00000000-0005-0000-0000-00001A080000}"/>
    <cellStyle name="Note 2 2 7 2" xfId="3800" xr:uid="{F1E84BF4-46A0-4097-86C3-ABD750FDD6AB}"/>
    <cellStyle name="Note 2 2 8" xfId="362" xr:uid="{00000000-0005-0000-0000-00001B080000}"/>
    <cellStyle name="Note 2 2 8 2" xfId="2544" xr:uid="{6B859EE6-D639-489E-8310-6741A04FE247}"/>
    <cellStyle name="Note 2 2 9" xfId="2255" xr:uid="{BE33573C-EC8F-43FC-9F4C-76F12E0D10CF}"/>
    <cellStyle name="Note 2 3" xfId="144" xr:uid="{00000000-0005-0000-0000-00001C080000}"/>
    <cellStyle name="Note 2 3 2" xfId="288" xr:uid="{00000000-0005-0000-0000-00001D080000}"/>
    <cellStyle name="Note 2 3 2 2" xfId="889" xr:uid="{00000000-0005-0000-0000-00001E080000}"/>
    <cellStyle name="Note 2 3 2 2 2" xfId="1517" xr:uid="{00000000-0005-0000-0000-00001F080000}"/>
    <cellStyle name="Note 2 3 2 2 2 2" xfId="3699" xr:uid="{045A0385-B2AC-4D04-896C-BDF893CA6BD6}"/>
    <cellStyle name="Note 2 3 2 2 3" xfId="2145" xr:uid="{00000000-0005-0000-0000-000020080000}"/>
    <cellStyle name="Note 2 3 2 2 3 2" xfId="4327" xr:uid="{5D2E7A6B-EDA5-456A-81BC-BADA0E647D63}"/>
    <cellStyle name="Note 2 3 2 2 4" xfId="3071" xr:uid="{D2BEA341-83B5-4A83-BBCA-9BE67705EAC2}"/>
    <cellStyle name="Note 2 3 2 3" xfId="1203" xr:uid="{00000000-0005-0000-0000-000021080000}"/>
    <cellStyle name="Note 2 3 2 3 2" xfId="3385" xr:uid="{DBA9C6EB-C4B8-45E3-8A52-3781D16270B7}"/>
    <cellStyle name="Note 2 3 2 4" xfId="1831" xr:uid="{00000000-0005-0000-0000-000022080000}"/>
    <cellStyle name="Note 2 3 2 4 2" xfId="4013" xr:uid="{4D6FD903-4ACC-44E3-BFEA-A72F562B8562}"/>
    <cellStyle name="Note 2 3 2 5" xfId="575" xr:uid="{00000000-0005-0000-0000-000023080000}"/>
    <cellStyle name="Note 2 3 2 5 2" xfId="2757" xr:uid="{62593DDF-6638-4BBA-AF10-077FE87D0CFB}"/>
    <cellStyle name="Note 2 3 2 6" xfId="2470" xr:uid="{11BA4973-5163-46C0-BC24-DDBE02EB2F03}"/>
    <cellStyle name="Note 2 3 3" xfId="746" xr:uid="{00000000-0005-0000-0000-000024080000}"/>
    <cellStyle name="Note 2 3 3 2" xfId="1374" xr:uid="{00000000-0005-0000-0000-000025080000}"/>
    <cellStyle name="Note 2 3 3 2 2" xfId="3556" xr:uid="{6A4B210E-F388-4226-B565-826CF9019F35}"/>
    <cellStyle name="Note 2 3 3 3" xfId="2002" xr:uid="{00000000-0005-0000-0000-000026080000}"/>
    <cellStyle name="Note 2 3 3 3 2" xfId="4184" xr:uid="{2AF605E0-BFAE-458B-BBED-65C00C30E8EF}"/>
    <cellStyle name="Note 2 3 3 4" xfId="2928" xr:uid="{306E8BCB-10EE-4BA8-9280-0816C6392C1F}"/>
    <cellStyle name="Note 2 3 4" xfId="1060" xr:uid="{00000000-0005-0000-0000-000027080000}"/>
    <cellStyle name="Note 2 3 4 2" xfId="3242" xr:uid="{60BC3E8A-6482-467D-8579-30DE71838468}"/>
    <cellStyle name="Note 2 3 5" xfId="1688" xr:uid="{00000000-0005-0000-0000-000028080000}"/>
    <cellStyle name="Note 2 3 5 2" xfId="3870" xr:uid="{767C1DC9-F3E3-4285-BC23-F43C9B61B0F0}"/>
    <cellStyle name="Note 2 3 6" xfId="432" xr:uid="{00000000-0005-0000-0000-000029080000}"/>
    <cellStyle name="Note 2 3 6 2" xfId="2614" xr:uid="{F647CBE8-90BD-4040-9DA7-A3BF5D65572D}"/>
    <cellStyle name="Note 2 3 7" xfId="2327" xr:uid="{0AE0447C-4ABE-4B45-B7F2-254724EA7238}"/>
    <cellStyle name="Note 2 4" xfId="198" xr:uid="{00000000-0005-0000-0000-00002A080000}"/>
    <cellStyle name="Note 2 4 2" xfId="799" xr:uid="{00000000-0005-0000-0000-00002B080000}"/>
    <cellStyle name="Note 2 4 2 2" xfId="1427" xr:uid="{00000000-0005-0000-0000-00002C080000}"/>
    <cellStyle name="Note 2 4 2 2 2" xfId="3609" xr:uid="{4F7E73A7-00BC-474D-87B6-9F3EC00DBCE8}"/>
    <cellStyle name="Note 2 4 2 3" xfId="2055" xr:uid="{00000000-0005-0000-0000-00002D080000}"/>
    <cellStyle name="Note 2 4 2 3 2" xfId="4237" xr:uid="{30B657B2-522B-436B-AE43-6BA2A16DDBF2}"/>
    <cellStyle name="Note 2 4 2 4" xfId="2981" xr:uid="{4EEFEDBB-D2DE-432A-B460-6CE996C40F54}"/>
    <cellStyle name="Note 2 4 3" xfId="1113" xr:uid="{00000000-0005-0000-0000-00002E080000}"/>
    <cellStyle name="Note 2 4 3 2" xfId="3295" xr:uid="{6743A77D-9671-4C81-AEBC-FB4E965F5400}"/>
    <cellStyle name="Note 2 4 4" xfId="1741" xr:uid="{00000000-0005-0000-0000-00002F080000}"/>
    <cellStyle name="Note 2 4 4 2" xfId="3923" xr:uid="{F6884715-14A6-4597-91F0-BB72C409421B}"/>
    <cellStyle name="Note 2 4 5" xfId="485" xr:uid="{00000000-0005-0000-0000-000030080000}"/>
    <cellStyle name="Note 2 4 5 2" xfId="2667" xr:uid="{FF8CE7F1-A0ED-43C8-A535-6D1125A1DE29}"/>
    <cellStyle name="Note 2 4 6" xfId="2380" xr:uid="{A472414B-16DC-4C4F-8E96-8A8790E284C9}"/>
    <cellStyle name="Note 2 5" xfId="660" xr:uid="{00000000-0005-0000-0000-000031080000}"/>
    <cellStyle name="Note 2 5 2" xfId="1288" xr:uid="{00000000-0005-0000-0000-000032080000}"/>
    <cellStyle name="Note 2 5 2 2" xfId="3470" xr:uid="{CAD9EE6E-9D77-4F80-978F-2FA326C6E1BE}"/>
    <cellStyle name="Note 2 5 3" xfId="1916" xr:uid="{00000000-0005-0000-0000-000033080000}"/>
    <cellStyle name="Note 2 5 3 2" xfId="4098" xr:uid="{A0E5F265-4AD0-4C9A-BC2F-047731DD9805}"/>
    <cellStyle name="Note 2 5 4" xfId="2842" xr:uid="{DE60FE2C-EA04-4C96-B170-88903BA8B508}"/>
    <cellStyle name="Note 2 6" xfId="974" xr:uid="{00000000-0005-0000-0000-000034080000}"/>
    <cellStyle name="Note 2 6 2" xfId="3156" xr:uid="{BDA07698-ABF5-471A-A23E-07BF5B537919}"/>
    <cellStyle name="Note 2 7" xfId="1602" xr:uid="{00000000-0005-0000-0000-000035080000}"/>
    <cellStyle name="Note 2 7 2" xfId="3784" xr:uid="{7E0EE315-6703-4945-B601-71E15159E660}"/>
    <cellStyle name="Note 2 8" xfId="346" xr:uid="{00000000-0005-0000-0000-000036080000}"/>
    <cellStyle name="Note 2 8 2" xfId="2528" xr:uid="{EDF8CF27-7B2C-41FD-BFBF-1BBAEEBE74CD}"/>
    <cellStyle name="Note 2 9" xfId="2237" xr:uid="{F6003250-C4DA-477C-9CB5-995E29570567}"/>
    <cellStyle name="Note 3" xfId="56" xr:uid="{00000000-0005-0000-0000-000037080000}"/>
    <cellStyle name="Note 3 2" xfId="179" xr:uid="{00000000-0005-0000-0000-000038080000}"/>
    <cellStyle name="Note 3 2 2" xfId="322" xr:uid="{00000000-0005-0000-0000-000039080000}"/>
    <cellStyle name="Note 3 2 2 2" xfId="923" xr:uid="{00000000-0005-0000-0000-00003A080000}"/>
    <cellStyle name="Note 3 2 2 2 2" xfId="1551" xr:uid="{00000000-0005-0000-0000-00003B080000}"/>
    <cellStyle name="Note 3 2 2 2 2 2" xfId="3733" xr:uid="{D9636C25-8AAF-48FC-A7CE-30CC456B3684}"/>
    <cellStyle name="Note 3 2 2 2 3" xfId="2179" xr:uid="{00000000-0005-0000-0000-00003C080000}"/>
    <cellStyle name="Note 3 2 2 2 3 2" xfId="4361" xr:uid="{4DDDD200-878A-4DDB-AF50-B3C8D43F8FF0}"/>
    <cellStyle name="Note 3 2 2 2 4" xfId="3105" xr:uid="{A2639D7A-1F03-4229-9E03-D179BBA1F681}"/>
    <cellStyle name="Note 3 2 2 3" xfId="1237" xr:uid="{00000000-0005-0000-0000-00003D080000}"/>
    <cellStyle name="Note 3 2 2 3 2" xfId="3419" xr:uid="{6C794A8E-EB0A-42CB-8047-2E7F767408F9}"/>
    <cellStyle name="Note 3 2 2 4" xfId="1865" xr:uid="{00000000-0005-0000-0000-00003E080000}"/>
    <cellStyle name="Note 3 2 2 4 2" xfId="4047" xr:uid="{9B66AF4B-B244-495E-A72A-057634C9E6F1}"/>
    <cellStyle name="Note 3 2 2 5" xfId="609" xr:uid="{00000000-0005-0000-0000-00003F080000}"/>
    <cellStyle name="Note 3 2 2 5 2" xfId="2791" xr:uid="{77BEA7F0-93F4-43DE-882B-2D916EF3693E}"/>
    <cellStyle name="Note 3 2 2 6" xfId="2504" xr:uid="{B532D256-A339-414E-B89A-B143D5DF06BD}"/>
    <cellStyle name="Note 3 2 3" xfId="780" xr:uid="{00000000-0005-0000-0000-000040080000}"/>
    <cellStyle name="Note 3 2 3 2" xfId="1408" xr:uid="{00000000-0005-0000-0000-000041080000}"/>
    <cellStyle name="Note 3 2 3 2 2" xfId="3590" xr:uid="{DB435CFE-C821-4B35-964C-E01EA6AF4C5C}"/>
    <cellStyle name="Note 3 2 3 3" xfId="2036" xr:uid="{00000000-0005-0000-0000-000042080000}"/>
    <cellStyle name="Note 3 2 3 3 2" xfId="4218" xr:uid="{53D1C5C8-A98B-40FB-8478-337A815C2940}"/>
    <cellStyle name="Note 3 2 3 4" xfId="2962" xr:uid="{F868BD9D-BC2B-4609-B967-9C1F440BA21D}"/>
    <cellStyle name="Note 3 2 4" xfId="1094" xr:uid="{00000000-0005-0000-0000-000043080000}"/>
    <cellStyle name="Note 3 2 4 2" xfId="3276" xr:uid="{FD8292F4-DBEC-4BA3-ACBF-AC46F4366E7D}"/>
    <cellStyle name="Note 3 2 5" xfId="1722" xr:uid="{00000000-0005-0000-0000-000044080000}"/>
    <cellStyle name="Note 3 2 5 2" xfId="3904" xr:uid="{AD5EB6B7-53FA-494F-BF4F-C441460ADAF6}"/>
    <cellStyle name="Note 3 2 6" xfId="466" xr:uid="{00000000-0005-0000-0000-000045080000}"/>
    <cellStyle name="Note 3 2 6 2" xfId="2648" xr:uid="{6595076C-84F3-4689-97CD-6D4B76F82A51}"/>
    <cellStyle name="Note 3 2 7" xfId="2361" xr:uid="{7452AE70-EECC-445F-A18B-C5351AF001E6}"/>
    <cellStyle name="Note 3 3" xfId="178" xr:uid="{00000000-0005-0000-0000-000046080000}"/>
    <cellStyle name="Note 3 3 2" xfId="321" xr:uid="{00000000-0005-0000-0000-000047080000}"/>
    <cellStyle name="Note 3 3 2 2" xfId="922" xr:uid="{00000000-0005-0000-0000-000048080000}"/>
    <cellStyle name="Note 3 3 2 2 2" xfId="1550" xr:uid="{00000000-0005-0000-0000-000049080000}"/>
    <cellStyle name="Note 3 3 2 2 2 2" xfId="3732" xr:uid="{D9FBBCF8-4D39-4D78-A51B-C50256AC64B4}"/>
    <cellStyle name="Note 3 3 2 2 3" xfId="2178" xr:uid="{00000000-0005-0000-0000-00004A080000}"/>
    <cellStyle name="Note 3 3 2 2 3 2" xfId="4360" xr:uid="{39E2F52A-3655-4A23-AFC6-36849645A7EB}"/>
    <cellStyle name="Note 3 3 2 2 4" xfId="3104" xr:uid="{A46B0468-4397-4F54-A85A-7E972F3EF678}"/>
    <cellStyle name="Note 3 3 2 3" xfId="1236" xr:uid="{00000000-0005-0000-0000-00004B080000}"/>
    <cellStyle name="Note 3 3 2 3 2" xfId="3418" xr:uid="{DE0DEABD-49E3-43BC-9C89-BB45619ABF8E}"/>
    <cellStyle name="Note 3 3 2 4" xfId="1864" xr:uid="{00000000-0005-0000-0000-00004C080000}"/>
    <cellStyle name="Note 3 3 2 4 2" xfId="4046" xr:uid="{2479E23F-5820-41C0-8862-9084546776A5}"/>
    <cellStyle name="Note 3 3 2 5" xfId="608" xr:uid="{00000000-0005-0000-0000-00004D080000}"/>
    <cellStyle name="Note 3 3 2 5 2" xfId="2790" xr:uid="{E1ECF2A6-F27D-4619-9C7C-9B180C401022}"/>
    <cellStyle name="Note 3 3 2 6" xfId="2503" xr:uid="{E9255A08-F7C4-45D8-9E09-E587E838684D}"/>
    <cellStyle name="Note 3 3 3" xfId="779" xr:uid="{00000000-0005-0000-0000-00004E080000}"/>
    <cellStyle name="Note 3 3 3 2" xfId="1407" xr:uid="{00000000-0005-0000-0000-00004F080000}"/>
    <cellStyle name="Note 3 3 3 2 2" xfId="3589" xr:uid="{F6028DD1-A70D-4E40-8753-15D7EAEB18CC}"/>
    <cellStyle name="Note 3 3 3 3" xfId="2035" xr:uid="{00000000-0005-0000-0000-000050080000}"/>
    <cellStyle name="Note 3 3 3 3 2" xfId="4217" xr:uid="{180893CC-741F-49A1-A40D-0DD41F506EB2}"/>
    <cellStyle name="Note 3 3 3 4" xfId="2961" xr:uid="{E8A15592-6C56-4209-80AD-737435BD869A}"/>
    <cellStyle name="Note 3 3 4" xfId="1093" xr:uid="{00000000-0005-0000-0000-000051080000}"/>
    <cellStyle name="Note 3 3 4 2" xfId="3275" xr:uid="{538EEA37-1A88-422C-AF29-3CE7A64B3B44}"/>
    <cellStyle name="Note 3 3 5" xfId="1721" xr:uid="{00000000-0005-0000-0000-000052080000}"/>
    <cellStyle name="Note 3 3 5 2" xfId="3903" xr:uid="{B1031BE0-318B-4F04-BBB3-1F253CF30C4C}"/>
    <cellStyle name="Note 3 3 6" xfId="465" xr:uid="{00000000-0005-0000-0000-000053080000}"/>
    <cellStyle name="Note 3 3 6 2" xfId="2647" xr:uid="{EA58B9C8-ACCA-48FA-A9FF-66D606F752E0}"/>
    <cellStyle name="Note 3 3 7" xfId="2360" xr:uid="{C107DBC5-926B-4D01-8A44-60ED8984C255}"/>
    <cellStyle name="Note 3 4" xfId="200" xr:uid="{00000000-0005-0000-0000-000054080000}"/>
    <cellStyle name="Note 3 4 2" xfId="801" xr:uid="{00000000-0005-0000-0000-000055080000}"/>
    <cellStyle name="Note 3 4 2 2" xfId="1429" xr:uid="{00000000-0005-0000-0000-000056080000}"/>
    <cellStyle name="Note 3 4 2 2 2" xfId="3611" xr:uid="{07781685-ACAA-4625-9F08-383203E0BA95}"/>
    <cellStyle name="Note 3 4 2 3" xfId="2057" xr:uid="{00000000-0005-0000-0000-000057080000}"/>
    <cellStyle name="Note 3 4 2 3 2" xfId="4239" xr:uid="{2BCA03C0-68B2-48BF-8733-6229F7CAFE1A}"/>
    <cellStyle name="Note 3 4 2 4" xfId="2983" xr:uid="{A718E63A-03CE-4A09-9CB4-51925F734328}"/>
    <cellStyle name="Note 3 4 3" xfId="1115" xr:uid="{00000000-0005-0000-0000-000058080000}"/>
    <cellStyle name="Note 3 4 3 2" xfId="3297" xr:uid="{353D5A5B-B568-4EAC-A26F-4280B224DDAB}"/>
    <cellStyle name="Note 3 4 4" xfId="1743" xr:uid="{00000000-0005-0000-0000-000059080000}"/>
    <cellStyle name="Note 3 4 4 2" xfId="3925" xr:uid="{41C7F2DB-82D8-4164-9946-98062B554E93}"/>
    <cellStyle name="Note 3 4 5" xfId="487" xr:uid="{00000000-0005-0000-0000-00005A080000}"/>
    <cellStyle name="Note 3 4 5 2" xfId="2669" xr:uid="{804832C0-DB28-4AC0-9D4C-F89FED0D986C}"/>
    <cellStyle name="Note 3 4 6" xfId="2382" xr:uid="{19264B6D-A518-44C0-BF03-5E45AFC5F7E2}"/>
    <cellStyle name="Note 3 5" xfId="661" xr:uid="{00000000-0005-0000-0000-00005B080000}"/>
    <cellStyle name="Note 3 5 2" xfId="1289" xr:uid="{00000000-0005-0000-0000-00005C080000}"/>
    <cellStyle name="Note 3 5 2 2" xfId="3471" xr:uid="{74A65C85-8798-4975-82A6-1EFBCC592EBF}"/>
    <cellStyle name="Note 3 5 3" xfId="1917" xr:uid="{00000000-0005-0000-0000-00005D080000}"/>
    <cellStyle name="Note 3 5 3 2" xfId="4099" xr:uid="{5BB146A7-E298-488C-A988-8EABF665F650}"/>
    <cellStyle name="Note 3 5 4" xfId="2843" xr:uid="{85531309-4A64-476F-B83D-04961B81EBAC}"/>
    <cellStyle name="Note 3 6" xfId="975" xr:uid="{00000000-0005-0000-0000-00005E080000}"/>
    <cellStyle name="Note 3 6 2" xfId="3157" xr:uid="{3EAECFC8-77AD-4445-996A-73563DDB6F64}"/>
    <cellStyle name="Note 3 7" xfId="1603" xr:uid="{00000000-0005-0000-0000-00005F080000}"/>
    <cellStyle name="Note 3 7 2" xfId="3785" xr:uid="{333654CB-D128-474D-BC73-9B084066DD72}"/>
    <cellStyle name="Note 3 8" xfId="347" xr:uid="{00000000-0005-0000-0000-000060080000}"/>
    <cellStyle name="Note 3 8 2" xfId="2529" xr:uid="{CC41FC44-6EE2-4EA7-A8F2-043E91B6BEEB}"/>
    <cellStyle name="Note 3 9" xfId="2239" xr:uid="{B41D0ADB-47B7-4A43-88B5-F1AC7CF6DCD2}"/>
    <cellStyle name="Note 4" xfId="74" xr:uid="{00000000-0005-0000-0000-000061080000}"/>
    <cellStyle name="Note 4 2" xfId="181" xr:uid="{00000000-0005-0000-0000-000062080000}"/>
    <cellStyle name="Note 4 2 2" xfId="324" xr:uid="{00000000-0005-0000-0000-000063080000}"/>
    <cellStyle name="Note 4 2 2 2" xfId="925" xr:uid="{00000000-0005-0000-0000-000064080000}"/>
    <cellStyle name="Note 4 2 2 2 2" xfId="1553" xr:uid="{00000000-0005-0000-0000-000065080000}"/>
    <cellStyle name="Note 4 2 2 2 2 2" xfId="3735" xr:uid="{5806BC44-DDDD-4D31-972F-A51EEFA12DF2}"/>
    <cellStyle name="Note 4 2 2 2 3" xfId="2181" xr:uid="{00000000-0005-0000-0000-000066080000}"/>
    <cellStyle name="Note 4 2 2 2 3 2" xfId="4363" xr:uid="{2FAAB6EA-6E59-4011-BB56-94A822D20583}"/>
    <cellStyle name="Note 4 2 2 2 4" xfId="3107" xr:uid="{D06D4041-B1C6-480B-ABC9-020D3191211D}"/>
    <cellStyle name="Note 4 2 2 3" xfId="1239" xr:uid="{00000000-0005-0000-0000-000067080000}"/>
    <cellStyle name="Note 4 2 2 3 2" xfId="3421" xr:uid="{EC8724BA-AB37-48CD-8908-DEDAD833C1B7}"/>
    <cellStyle name="Note 4 2 2 4" xfId="1867" xr:uid="{00000000-0005-0000-0000-000068080000}"/>
    <cellStyle name="Note 4 2 2 4 2" xfId="4049" xr:uid="{A17317E4-183C-4DC2-93CA-D77A64A68CC9}"/>
    <cellStyle name="Note 4 2 2 5" xfId="611" xr:uid="{00000000-0005-0000-0000-000069080000}"/>
    <cellStyle name="Note 4 2 2 5 2" xfId="2793" xr:uid="{9CDE4910-B210-40B0-93A2-EA1CB4454F5D}"/>
    <cellStyle name="Note 4 2 2 6" xfId="2506" xr:uid="{58FC245D-C98E-4F12-B664-6A6D86E74B36}"/>
    <cellStyle name="Note 4 2 3" xfId="782" xr:uid="{00000000-0005-0000-0000-00006A080000}"/>
    <cellStyle name="Note 4 2 3 2" xfId="1410" xr:uid="{00000000-0005-0000-0000-00006B080000}"/>
    <cellStyle name="Note 4 2 3 2 2" xfId="3592" xr:uid="{2488B172-946F-4E8A-9A13-091B247FB12C}"/>
    <cellStyle name="Note 4 2 3 3" xfId="2038" xr:uid="{00000000-0005-0000-0000-00006C080000}"/>
    <cellStyle name="Note 4 2 3 3 2" xfId="4220" xr:uid="{E7D3DE61-FB4E-4CD4-B809-AA13B63D6295}"/>
    <cellStyle name="Note 4 2 3 4" xfId="2964" xr:uid="{CA30EED1-A856-4311-B4E5-BEB238941C5D}"/>
    <cellStyle name="Note 4 2 4" xfId="1096" xr:uid="{00000000-0005-0000-0000-00006D080000}"/>
    <cellStyle name="Note 4 2 4 2" xfId="3278" xr:uid="{3178B588-AD8A-47BA-AE32-3BB28B2F006D}"/>
    <cellStyle name="Note 4 2 5" xfId="1724" xr:uid="{00000000-0005-0000-0000-00006E080000}"/>
    <cellStyle name="Note 4 2 5 2" xfId="3906" xr:uid="{8D38CDE4-7C3E-416E-92A6-0C1917B1DA57}"/>
    <cellStyle name="Note 4 2 6" xfId="468" xr:uid="{00000000-0005-0000-0000-00006F080000}"/>
    <cellStyle name="Note 4 2 6 2" xfId="2650" xr:uid="{B1068A27-F48F-4D6C-9E7D-3C517C4538A2}"/>
    <cellStyle name="Note 4 2 7" xfId="2363" xr:uid="{1CEB2C79-B9DB-438A-A30A-0EFA3009DE35}"/>
    <cellStyle name="Note 4 3" xfId="180" xr:uid="{00000000-0005-0000-0000-000070080000}"/>
    <cellStyle name="Note 4 3 2" xfId="323" xr:uid="{00000000-0005-0000-0000-000071080000}"/>
    <cellStyle name="Note 4 3 2 2" xfId="924" xr:uid="{00000000-0005-0000-0000-000072080000}"/>
    <cellStyle name="Note 4 3 2 2 2" xfId="1552" xr:uid="{00000000-0005-0000-0000-000073080000}"/>
    <cellStyle name="Note 4 3 2 2 2 2" xfId="3734" xr:uid="{85078405-8839-4E7E-A53C-E26ADF6E7309}"/>
    <cellStyle name="Note 4 3 2 2 3" xfId="2180" xr:uid="{00000000-0005-0000-0000-000074080000}"/>
    <cellStyle name="Note 4 3 2 2 3 2" xfId="4362" xr:uid="{0BDFCBCB-BC6F-4661-A7EB-295633C39E59}"/>
    <cellStyle name="Note 4 3 2 2 4" xfId="3106" xr:uid="{990145BC-7763-4C64-9B5D-4CFC522B71F4}"/>
    <cellStyle name="Note 4 3 2 3" xfId="1238" xr:uid="{00000000-0005-0000-0000-000075080000}"/>
    <cellStyle name="Note 4 3 2 3 2" xfId="3420" xr:uid="{2878DDE0-A0B7-4F1D-8267-A1032A7FA4EA}"/>
    <cellStyle name="Note 4 3 2 4" xfId="1866" xr:uid="{00000000-0005-0000-0000-000076080000}"/>
    <cellStyle name="Note 4 3 2 4 2" xfId="4048" xr:uid="{42DA9245-770D-49B4-A98E-9A1B155C6A22}"/>
    <cellStyle name="Note 4 3 2 5" xfId="610" xr:uid="{00000000-0005-0000-0000-000077080000}"/>
    <cellStyle name="Note 4 3 2 5 2" xfId="2792" xr:uid="{7D010128-29DA-4E2D-B48C-9877415C2160}"/>
    <cellStyle name="Note 4 3 2 6" xfId="2505" xr:uid="{E7FC5A04-34AA-47EF-8182-07F3004F19B8}"/>
    <cellStyle name="Note 4 3 3" xfId="781" xr:uid="{00000000-0005-0000-0000-000078080000}"/>
    <cellStyle name="Note 4 3 3 2" xfId="1409" xr:uid="{00000000-0005-0000-0000-000079080000}"/>
    <cellStyle name="Note 4 3 3 2 2" xfId="3591" xr:uid="{B6E5770F-6734-40D9-834E-AC717EA0599F}"/>
    <cellStyle name="Note 4 3 3 3" xfId="2037" xr:uid="{00000000-0005-0000-0000-00007A080000}"/>
    <cellStyle name="Note 4 3 3 3 2" xfId="4219" xr:uid="{22F17223-53C2-4F74-8C56-994BE0B192AE}"/>
    <cellStyle name="Note 4 3 3 4" xfId="2963" xr:uid="{72D94BB1-EB0C-4405-B7AB-569B82E393B5}"/>
    <cellStyle name="Note 4 3 4" xfId="1095" xr:uid="{00000000-0005-0000-0000-00007B080000}"/>
    <cellStyle name="Note 4 3 4 2" xfId="3277" xr:uid="{552CA231-1E70-4212-BA87-588BE95A3830}"/>
    <cellStyle name="Note 4 3 5" xfId="1723" xr:uid="{00000000-0005-0000-0000-00007C080000}"/>
    <cellStyle name="Note 4 3 5 2" xfId="3905" xr:uid="{96270EB1-26FD-4FF1-9773-D6421B50086F}"/>
    <cellStyle name="Note 4 3 6" xfId="467" xr:uid="{00000000-0005-0000-0000-00007D080000}"/>
    <cellStyle name="Note 4 3 6 2" xfId="2649" xr:uid="{A76FE16C-8A27-45BF-A474-D304D294B4AE}"/>
    <cellStyle name="Note 4 3 7" xfId="2362" xr:uid="{EFBCDA50-8009-4925-85CF-3B69F1D8773B}"/>
    <cellStyle name="Note 4 4" xfId="218" xr:uid="{00000000-0005-0000-0000-00007E080000}"/>
    <cellStyle name="Note 4 4 2" xfId="819" xr:uid="{00000000-0005-0000-0000-00007F080000}"/>
    <cellStyle name="Note 4 4 2 2" xfId="1447" xr:uid="{00000000-0005-0000-0000-000080080000}"/>
    <cellStyle name="Note 4 4 2 2 2" xfId="3629" xr:uid="{2B5C5E60-4C0A-46E1-94CF-10494947385A}"/>
    <cellStyle name="Note 4 4 2 3" xfId="2075" xr:uid="{00000000-0005-0000-0000-000081080000}"/>
    <cellStyle name="Note 4 4 2 3 2" xfId="4257" xr:uid="{CE41F680-69C1-498B-B956-A296E091126D}"/>
    <cellStyle name="Note 4 4 2 4" xfId="3001" xr:uid="{EB14EB3A-4306-474B-9BDF-261BDC7837CF}"/>
    <cellStyle name="Note 4 4 3" xfId="1133" xr:uid="{00000000-0005-0000-0000-000082080000}"/>
    <cellStyle name="Note 4 4 3 2" xfId="3315" xr:uid="{06C4AD3E-FC4E-48B8-91A5-3EFE7728FED1}"/>
    <cellStyle name="Note 4 4 4" xfId="1761" xr:uid="{00000000-0005-0000-0000-000083080000}"/>
    <cellStyle name="Note 4 4 4 2" xfId="3943" xr:uid="{19B68849-7F49-4B9A-AB8D-38B1457A9A2E}"/>
    <cellStyle name="Note 4 4 5" xfId="505" xr:uid="{00000000-0005-0000-0000-000084080000}"/>
    <cellStyle name="Note 4 4 5 2" xfId="2687" xr:uid="{EEAC9EC7-3CA9-4ADA-9E67-ECFBBAC13A03}"/>
    <cellStyle name="Note 4 4 6" xfId="2400" xr:uid="{EAF4436D-FB60-4328-8E9D-0AB0C3D2E246}"/>
    <cellStyle name="Note 4 5" xfId="677" xr:uid="{00000000-0005-0000-0000-000085080000}"/>
    <cellStyle name="Note 4 5 2" xfId="1305" xr:uid="{00000000-0005-0000-0000-000086080000}"/>
    <cellStyle name="Note 4 5 2 2" xfId="3487" xr:uid="{9F8CFD69-D644-43EB-BBE5-997E5955ED1B}"/>
    <cellStyle name="Note 4 5 3" xfId="1933" xr:uid="{00000000-0005-0000-0000-000087080000}"/>
    <cellStyle name="Note 4 5 3 2" xfId="4115" xr:uid="{B5B5689A-B7E7-49B4-A8E4-37F5E2E0A6F5}"/>
    <cellStyle name="Note 4 5 4" xfId="2859" xr:uid="{C7879BEC-4CAF-434E-9170-CEDCCF1F72F4}"/>
    <cellStyle name="Note 4 6" xfId="991" xr:uid="{00000000-0005-0000-0000-000088080000}"/>
    <cellStyle name="Note 4 6 2" xfId="3173" xr:uid="{B94D36B0-831B-42DD-A6E8-08276F2FF491}"/>
    <cellStyle name="Note 4 7" xfId="1619" xr:uid="{00000000-0005-0000-0000-000089080000}"/>
    <cellStyle name="Note 4 7 2" xfId="3801" xr:uid="{B35320C1-4B43-4248-8AC9-E92B8682ACC1}"/>
    <cellStyle name="Note 4 8" xfId="363" xr:uid="{00000000-0005-0000-0000-00008A080000}"/>
    <cellStyle name="Note 4 8 2" xfId="2545" xr:uid="{B0326D62-E28F-45EF-9E77-91FD3DF1D6CD}"/>
    <cellStyle name="Note 4 9" xfId="2257" xr:uid="{84AA3D6F-1635-43A6-B0B8-1A25DAD51A71}"/>
    <cellStyle name="Note 5" xfId="88" xr:uid="{00000000-0005-0000-0000-00008B080000}"/>
    <cellStyle name="Note 5 2" xfId="232" xr:uid="{00000000-0005-0000-0000-00008C080000}"/>
    <cellStyle name="Note 5 2 2" xfId="833" xr:uid="{00000000-0005-0000-0000-00008D080000}"/>
    <cellStyle name="Note 5 2 2 2" xfId="1461" xr:uid="{00000000-0005-0000-0000-00008E080000}"/>
    <cellStyle name="Note 5 2 2 2 2" xfId="3643" xr:uid="{FF1341A5-4772-4B21-A02F-A0996C7C382E}"/>
    <cellStyle name="Note 5 2 2 3" xfId="2089" xr:uid="{00000000-0005-0000-0000-00008F080000}"/>
    <cellStyle name="Note 5 2 2 3 2" xfId="4271" xr:uid="{944064AD-1BB5-455D-BDFE-10EE0B22A9FA}"/>
    <cellStyle name="Note 5 2 2 4" xfId="3015" xr:uid="{D22CD4DD-EDAA-421C-AFF6-081748311D6C}"/>
    <cellStyle name="Note 5 2 3" xfId="1147" xr:uid="{00000000-0005-0000-0000-000090080000}"/>
    <cellStyle name="Note 5 2 3 2" xfId="3329" xr:uid="{7741284B-B8C3-427C-B741-BFF692F39D90}"/>
    <cellStyle name="Note 5 2 4" xfId="1775" xr:uid="{00000000-0005-0000-0000-000091080000}"/>
    <cellStyle name="Note 5 2 4 2" xfId="3957" xr:uid="{D232AB13-B045-4F9B-BAE1-58F183908A6A}"/>
    <cellStyle name="Note 5 2 5" xfId="519" xr:uid="{00000000-0005-0000-0000-000092080000}"/>
    <cellStyle name="Note 5 2 5 2" xfId="2701" xr:uid="{A6ECDF05-2BE2-4A8F-AF78-D71C7880A05E}"/>
    <cellStyle name="Note 5 2 6" xfId="2414" xr:uid="{B084C26A-5DBB-4CBA-9DEA-0B15C306FE10}"/>
    <cellStyle name="Note 5 3" xfId="690" xr:uid="{00000000-0005-0000-0000-000093080000}"/>
    <cellStyle name="Note 5 3 2" xfId="1318" xr:uid="{00000000-0005-0000-0000-000094080000}"/>
    <cellStyle name="Note 5 3 2 2" xfId="3500" xr:uid="{668E4A39-38AB-401D-BF2A-AB111DA5B1A7}"/>
    <cellStyle name="Note 5 3 3" xfId="1946" xr:uid="{00000000-0005-0000-0000-000095080000}"/>
    <cellStyle name="Note 5 3 3 2" xfId="4128" xr:uid="{A5250AF6-2D6E-4983-B1D7-74046A2F8F8E}"/>
    <cellStyle name="Note 5 3 4" xfId="2872" xr:uid="{07943DF0-8565-4BBD-BA85-308BF8CCBDA9}"/>
    <cellStyle name="Note 5 4" xfId="1004" xr:uid="{00000000-0005-0000-0000-000096080000}"/>
    <cellStyle name="Note 5 4 2" xfId="3186" xr:uid="{A61F3689-1CF3-446C-A93D-9547DE7EF183}"/>
    <cellStyle name="Note 5 5" xfId="1632" xr:uid="{00000000-0005-0000-0000-000097080000}"/>
    <cellStyle name="Note 5 5 2" xfId="3814" xr:uid="{EE5A3699-175D-400F-86F1-234F46CB4BB2}"/>
    <cellStyle name="Note 5 6" xfId="376" xr:uid="{00000000-0005-0000-0000-000098080000}"/>
    <cellStyle name="Note 5 6 2" xfId="2558" xr:uid="{6F9A865A-A9DF-43C0-931B-4897803E1664}"/>
    <cellStyle name="Note 5 7" xfId="2271" xr:uid="{DD6EF472-7F3E-4230-B6B4-BD17CCC7257E}"/>
    <cellStyle name="Note 6" xfId="626" xr:uid="{00000000-0005-0000-0000-000099080000}"/>
    <cellStyle name="Note 6 2" xfId="940" xr:uid="{00000000-0005-0000-0000-00009A080000}"/>
    <cellStyle name="Note 6 2 2" xfId="1568" xr:uid="{00000000-0005-0000-0000-00009B080000}"/>
    <cellStyle name="Note 6 2 2 2" xfId="3750" xr:uid="{009CE7E7-0F2F-46A5-B9A9-236A8DE807DF}"/>
    <cellStyle name="Note 6 2 3" xfId="2196" xr:uid="{00000000-0005-0000-0000-00009C080000}"/>
    <cellStyle name="Note 6 2 3 2" xfId="4378" xr:uid="{024A6B99-F486-449D-B953-15FE126330E7}"/>
    <cellStyle name="Note 6 2 4" xfId="3122" xr:uid="{31D8CE47-693E-442B-9394-276CF51743EB}"/>
    <cellStyle name="Note 6 3" xfId="1254" xr:uid="{00000000-0005-0000-0000-00009D080000}"/>
    <cellStyle name="Note 6 3 2" xfId="3436" xr:uid="{45DE5795-3F98-4B3B-A50A-1C3721E7D10A}"/>
    <cellStyle name="Note 6 4" xfId="1882" xr:uid="{00000000-0005-0000-0000-00009E080000}"/>
    <cellStyle name="Note 6 4 2" xfId="4064" xr:uid="{506F71B5-9606-480B-8538-6EB622814429}"/>
    <cellStyle name="Note 6 5" xfId="2808" xr:uid="{15A3748E-7A02-4FC0-B653-E1978BFD1205}"/>
    <cellStyle name="Note 7" xfId="628" xr:uid="{00000000-0005-0000-0000-00009F080000}"/>
    <cellStyle name="Note 7 2" xfId="942" xr:uid="{00000000-0005-0000-0000-0000A0080000}"/>
    <cellStyle name="Note 7 2 2" xfId="1570" xr:uid="{00000000-0005-0000-0000-0000A1080000}"/>
    <cellStyle name="Note 7 2 2 2" xfId="3752" xr:uid="{A5E1CE70-59B1-4648-BD82-962F4F1F6B5E}"/>
    <cellStyle name="Note 7 2 3" xfId="2198" xr:uid="{00000000-0005-0000-0000-0000A2080000}"/>
    <cellStyle name="Note 7 2 3 2" xfId="4380" xr:uid="{91DC12BF-D408-4277-8B3B-C422B3AADD75}"/>
    <cellStyle name="Note 7 2 4" xfId="3124" xr:uid="{7078A635-374F-4F04-9597-A9498A0976CC}"/>
    <cellStyle name="Note 7 3" xfId="1256" xr:uid="{00000000-0005-0000-0000-0000A3080000}"/>
    <cellStyle name="Note 7 3 2" xfId="3438" xr:uid="{82FD839E-ED2A-4BDC-B115-BEE48DF7088E}"/>
    <cellStyle name="Note 7 4" xfId="1884" xr:uid="{00000000-0005-0000-0000-0000A4080000}"/>
    <cellStyle name="Note 7 4 2" xfId="4066" xr:uid="{DD79A0F8-BC89-4765-B44F-7E1F613E53B9}"/>
    <cellStyle name="Note 7 5" xfId="2810" xr:uid="{43689B0B-D9DD-49CA-95F1-3A9D64A6EA29}"/>
    <cellStyle name="Output" xfId="15" builtinId="21" customBuiltin="1"/>
    <cellStyle name="Percent 2" xfId="3" xr:uid="{00000000-0005-0000-0000-0000A7080000}"/>
    <cellStyle name="Percent 3" xfId="2219" xr:uid="{91D0B945-3453-415B-A2F3-34CB343C8901}"/>
    <cellStyle name="Percent 3 2" xfId="4398" xr:uid="{2C87F32B-166B-4C5C-AB7A-8B3074667ECC}"/>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colors>
    <mruColors>
      <color rgb="FF3333FF"/>
      <color rgb="FF6666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t.state.oh.us/Divisions/ContractAdmin/Contracts/PurchDocs/115-22/SettBuilCo01/" TargetMode="External"/><Relationship Id="rId2" Type="http://schemas.openxmlformats.org/officeDocument/2006/relationships/hyperlink" Target="http://www.dot.state.oh.us/Divisions/ContractAdmin/Contracts/PurchDocs/115-22/RockBuilLTD01/" TargetMode="External"/><Relationship Id="rId1" Type="http://schemas.openxmlformats.org/officeDocument/2006/relationships/hyperlink" Target="http://www.dot.state.oh.us/Divisions/ContractAdmin/Contracts/PurchDocs/115-22/RobeConsServ01/" TargetMode="External"/><Relationship Id="rId5" Type="http://schemas.openxmlformats.org/officeDocument/2006/relationships/printerSettings" Target="../printerSettings/printerSettings1.bin"/><Relationship Id="rId4" Type="http://schemas.openxmlformats.org/officeDocument/2006/relationships/hyperlink" Target="http://www.dot.state.oh.us/Divisions/ContractAdmin/Contracts/PurchDocs/115-22/SunrConsComp0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mailto:elschoppelrei@dps.ohio.gov" TargetMode="External"/><Relationship Id="rId13" Type="http://schemas.openxmlformats.org/officeDocument/2006/relationships/hyperlink" Target="mailto:bob.roahrig@dot.ohio.gov" TargetMode="External"/><Relationship Id="rId3" Type="http://schemas.openxmlformats.org/officeDocument/2006/relationships/hyperlink" Target="mailto:frank@southgatecorporation.com" TargetMode="External"/><Relationship Id="rId7" Type="http://schemas.openxmlformats.org/officeDocument/2006/relationships/hyperlink" Target="mailto:Aaron.Lichtenauer@dodd.ohio.gov" TargetMode="External"/><Relationship Id="rId12" Type="http://schemas.openxmlformats.org/officeDocument/2006/relationships/hyperlink" Target="mailto:timothy.marty@dot.ohio.gov" TargetMode="External"/><Relationship Id="rId2" Type="http://schemas.openxmlformats.org/officeDocument/2006/relationships/hyperlink" Target="mailto:jgordon@englefieldoil.com" TargetMode="External"/><Relationship Id="rId1" Type="http://schemas.openxmlformats.org/officeDocument/2006/relationships/hyperlink" Target="mailto:dlkoski@aep.com" TargetMode="External"/><Relationship Id="rId6" Type="http://schemas.openxmlformats.org/officeDocument/2006/relationships/hyperlink" Target="mailto:cclee@dps.state.oh.us" TargetMode="External"/><Relationship Id="rId11" Type="http://schemas.openxmlformats.org/officeDocument/2006/relationships/hyperlink" Target="mailto:edward.cox@dot.ohio.gov" TargetMode="External"/><Relationship Id="rId5" Type="http://schemas.openxmlformats.org/officeDocument/2006/relationships/hyperlink" Target="mailto:flaherty.12@osu.edu" TargetMode="External"/><Relationship Id="rId10" Type="http://schemas.openxmlformats.org/officeDocument/2006/relationships/hyperlink" Target="mailto:stazzone1@osu.edu" TargetMode="External"/><Relationship Id="rId4" Type="http://schemas.openxmlformats.org/officeDocument/2006/relationships/hyperlink" Target="mailto:Todd.Efkeman@dot.ohio.gov" TargetMode="External"/><Relationship Id="rId9" Type="http://schemas.openxmlformats.org/officeDocument/2006/relationships/hyperlink" Target="mailto:sealvarez@columbus.gov"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park4670@gmail.com" TargetMode="External"/><Relationship Id="rId13" Type="http://schemas.openxmlformats.org/officeDocument/2006/relationships/hyperlink" Target="mailto:gwells@sunrushconstruction.com" TargetMode="External"/><Relationship Id="rId3" Type="http://schemas.openxmlformats.org/officeDocument/2006/relationships/hyperlink" Target="mailto:bbigler@robertsonconstruction.net" TargetMode="External"/><Relationship Id="rId7" Type="http://schemas.openxmlformats.org/officeDocument/2006/relationships/hyperlink" Target="mailto:kevin@rockwoodbuilders.com" TargetMode="External"/><Relationship Id="rId12" Type="http://schemas.openxmlformats.org/officeDocument/2006/relationships/hyperlink" Target="mailto:m.setterlin@setterlin.com" TargetMode="External"/><Relationship Id="rId2" Type="http://schemas.openxmlformats.org/officeDocument/2006/relationships/hyperlink" Target="mailto:sturner@robertsonconstruction.net" TargetMode="External"/><Relationship Id="rId16" Type="http://schemas.openxmlformats.org/officeDocument/2006/relationships/printerSettings" Target="../printerSettings/printerSettings3.bin"/><Relationship Id="rId1" Type="http://schemas.openxmlformats.org/officeDocument/2006/relationships/hyperlink" Target="mailto:adorans@robertsonconstruction.net" TargetMode="External"/><Relationship Id="rId6" Type="http://schemas.openxmlformats.org/officeDocument/2006/relationships/hyperlink" Target="mailto:brandon@rockwoodbuilders.com" TargetMode="External"/><Relationship Id="rId11" Type="http://schemas.openxmlformats.org/officeDocument/2006/relationships/hyperlink" Target="mailto:t.dunnagan@setterlin.com" TargetMode="External"/><Relationship Id="rId5" Type="http://schemas.openxmlformats.org/officeDocument/2006/relationships/hyperlink" Target="mailto:bmason@robertsonconstruction.net" TargetMode="External"/><Relationship Id="rId15" Type="http://schemas.openxmlformats.org/officeDocument/2006/relationships/hyperlink" Target="mailto:jshoemaker@sunrushconstruction.com" TargetMode="External"/><Relationship Id="rId10" Type="http://schemas.openxmlformats.org/officeDocument/2006/relationships/hyperlink" Target="mailto:t.ray@setterlin.com" TargetMode="External"/><Relationship Id="rId4" Type="http://schemas.openxmlformats.org/officeDocument/2006/relationships/hyperlink" Target="mailto:jhillberry@robertsonconstruction.net" TargetMode="External"/><Relationship Id="rId9" Type="http://schemas.openxmlformats.org/officeDocument/2006/relationships/hyperlink" Target="mailto:r.martine@setterlin.com" TargetMode="External"/><Relationship Id="rId14" Type="http://schemas.openxmlformats.org/officeDocument/2006/relationships/hyperlink" Target="mailto:cmiller@sunrushconstructio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194CD-8C5F-40BB-8056-5EADADCA6461}">
  <dimension ref="A1:F45"/>
  <sheetViews>
    <sheetView tabSelected="1" workbookViewId="0">
      <selection activeCell="C10" sqref="C10"/>
    </sheetView>
  </sheetViews>
  <sheetFormatPr defaultRowHeight="12.75" x14ac:dyDescent="0.2"/>
  <cols>
    <col min="1" max="1" width="28.140625" style="48" bestFit="1" customWidth="1"/>
    <col min="2" max="2" width="28.140625" customWidth="1"/>
    <col min="3" max="3" width="33.85546875" customWidth="1"/>
    <col min="4" max="6" width="10.7109375" customWidth="1"/>
    <col min="7" max="7" width="10" bestFit="1" customWidth="1"/>
    <col min="257" max="257" width="28.140625" bestFit="1" customWidth="1"/>
    <col min="258" max="258" width="28.140625" customWidth="1"/>
    <col min="259" max="259" width="33.85546875" customWidth="1"/>
    <col min="260" max="260" width="10" customWidth="1"/>
    <col min="261" max="261" width="9.85546875" customWidth="1"/>
    <col min="262" max="263" width="10" bestFit="1" customWidth="1"/>
    <col min="513" max="513" width="28.140625" bestFit="1" customWidth="1"/>
    <col min="514" max="514" width="28.140625" customWidth="1"/>
    <col min="515" max="515" width="33.85546875" customWidth="1"/>
    <col min="516" max="516" width="10" customWidth="1"/>
    <col min="517" max="517" width="9.85546875" customWidth="1"/>
    <col min="518" max="519" width="10" bestFit="1" customWidth="1"/>
    <col min="769" max="769" width="28.140625" bestFit="1" customWidth="1"/>
    <col min="770" max="770" width="28.140625" customWidth="1"/>
    <col min="771" max="771" width="33.85546875" customWidth="1"/>
    <col min="772" max="772" width="10" customWidth="1"/>
    <col min="773" max="773" width="9.85546875" customWidth="1"/>
    <col min="774" max="775" width="10" bestFit="1" customWidth="1"/>
    <col min="1025" max="1025" width="28.140625" bestFit="1" customWidth="1"/>
    <col min="1026" max="1026" width="28.140625" customWidth="1"/>
    <col min="1027" max="1027" width="33.85546875" customWidth="1"/>
    <col min="1028" max="1028" width="10" customWidth="1"/>
    <col min="1029" max="1029" width="9.85546875" customWidth="1"/>
    <col min="1030" max="1031" width="10" bestFit="1" customWidth="1"/>
    <col min="1281" max="1281" width="28.140625" bestFit="1" customWidth="1"/>
    <col min="1282" max="1282" width="28.140625" customWidth="1"/>
    <col min="1283" max="1283" width="33.85546875" customWidth="1"/>
    <col min="1284" max="1284" width="10" customWidth="1"/>
    <col min="1285" max="1285" width="9.85546875" customWidth="1"/>
    <col min="1286" max="1287" width="10" bestFit="1" customWidth="1"/>
    <col min="1537" max="1537" width="28.140625" bestFit="1" customWidth="1"/>
    <col min="1538" max="1538" width="28.140625" customWidth="1"/>
    <col min="1539" max="1539" width="33.85546875" customWidth="1"/>
    <col min="1540" max="1540" width="10" customWidth="1"/>
    <col min="1541" max="1541" width="9.85546875" customWidth="1"/>
    <col min="1542" max="1543" width="10" bestFit="1" customWidth="1"/>
    <col min="1793" max="1793" width="28.140625" bestFit="1" customWidth="1"/>
    <col min="1794" max="1794" width="28.140625" customWidth="1"/>
    <col min="1795" max="1795" width="33.85546875" customWidth="1"/>
    <col min="1796" max="1796" width="10" customWidth="1"/>
    <col min="1797" max="1797" width="9.85546875" customWidth="1"/>
    <col min="1798" max="1799" width="10" bestFit="1" customWidth="1"/>
    <col min="2049" max="2049" width="28.140625" bestFit="1" customWidth="1"/>
    <col min="2050" max="2050" width="28.140625" customWidth="1"/>
    <col min="2051" max="2051" width="33.85546875" customWidth="1"/>
    <col min="2052" max="2052" width="10" customWidth="1"/>
    <col min="2053" max="2053" width="9.85546875" customWidth="1"/>
    <col min="2054" max="2055" width="10" bestFit="1" customWidth="1"/>
    <col min="2305" max="2305" width="28.140625" bestFit="1" customWidth="1"/>
    <col min="2306" max="2306" width="28.140625" customWidth="1"/>
    <col min="2307" max="2307" width="33.85546875" customWidth="1"/>
    <col min="2308" max="2308" width="10" customWidth="1"/>
    <col min="2309" max="2309" width="9.85546875" customWidth="1"/>
    <col min="2310" max="2311" width="10" bestFit="1" customWidth="1"/>
    <col min="2561" max="2561" width="28.140625" bestFit="1" customWidth="1"/>
    <col min="2562" max="2562" width="28.140625" customWidth="1"/>
    <col min="2563" max="2563" width="33.85546875" customWidth="1"/>
    <col min="2564" max="2564" width="10" customWidth="1"/>
    <col min="2565" max="2565" width="9.85546875" customWidth="1"/>
    <col min="2566" max="2567" width="10" bestFit="1" customWidth="1"/>
    <col min="2817" max="2817" width="28.140625" bestFit="1" customWidth="1"/>
    <col min="2818" max="2818" width="28.140625" customWidth="1"/>
    <col min="2819" max="2819" width="33.85546875" customWidth="1"/>
    <col min="2820" max="2820" width="10" customWidth="1"/>
    <col min="2821" max="2821" width="9.85546875" customWidth="1"/>
    <col min="2822" max="2823" width="10" bestFit="1" customWidth="1"/>
    <col min="3073" max="3073" width="28.140625" bestFit="1" customWidth="1"/>
    <col min="3074" max="3074" width="28.140625" customWidth="1"/>
    <col min="3075" max="3075" width="33.85546875" customWidth="1"/>
    <col min="3076" max="3076" width="10" customWidth="1"/>
    <col min="3077" max="3077" width="9.85546875" customWidth="1"/>
    <col min="3078" max="3079" width="10" bestFit="1" customWidth="1"/>
    <col min="3329" max="3329" width="28.140625" bestFit="1" customWidth="1"/>
    <col min="3330" max="3330" width="28.140625" customWidth="1"/>
    <col min="3331" max="3331" width="33.85546875" customWidth="1"/>
    <col min="3332" max="3332" width="10" customWidth="1"/>
    <col min="3333" max="3333" width="9.85546875" customWidth="1"/>
    <col min="3334" max="3335" width="10" bestFit="1" customWidth="1"/>
    <col min="3585" max="3585" width="28.140625" bestFit="1" customWidth="1"/>
    <col min="3586" max="3586" width="28.140625" customWidth="1"/>
    <col min="3587" max="3587" width="33.85546875" customWidth="1"/>
    <col min="3588" max="3588" width="10" customWidth="1"/>
    <col min="3589" max="3589" width="9.85546875" customWidth="1"/>
    <col min="3590" max="3591" width="10" bestFit="1" customWidth="1"/>
    <col min="3841" max="3841" width="28.140625" bestFit="1" customWidth="1"/>
    <col min="3842" max="3842" width="28.140625" customWidth="1"/>
    <col min="3843" max="3843" width="33.85546875" customWidth="1"/>
    <col min="3844" max="3844" width="10" customWidth="1"/>
    <col min="3845" max="3845" width="9.85546875" customWidth="1"/>
    <col min="3846" max="3847" width="10" bestFit="1" customWidth="1"/>
    <col min="4097" max="4097" width="28.140625" bestFit="1" customWidth="1"/>
    <col min="4098" max="4098" width="28.140625" customWidth="1"/>
    <col min="4099" max="4099" width="33.85546875" customWidth="1"/>
    <col min="4100" max="4100" width="10" customWidth="1"/>
    <col min="4101" max="4101" width="9.85546875" customWidth="1"/>
    <col min="4102" max="4103" width="10" bestFit="1" customWidth="1"/>
    <col min="4353" max="4353" width="28.140625" bestFit="1" customWidth="1"/>
    <col min="4354" max="4354" width="28.140625" customWidth="1"/>
    <col min="4355" max="4355" width="33.85546875" customWidth="1"/>
    <col min="4356" max="4356" width="10" customWidth="1"/>
    <col min="4357" max="4357" width="9.85546875" customWidth="1"/>
    <col min="4358" max="4359" width="10" bestFit="1" customWidth="1"/>
    <col min="4609" max="4609" width="28.140625" bestFit="1" customWidth="1"/>
    <col min="4610" max="4610" width="28.140625" customWidth="1"/>
    <col min="4611" max="4611" width="33.85546875" customWidth="1"/>
    <col min="4612" max="4612" width="10" customWidth="1"/>
    <col min="4613" max="4613" width="9.85546875" customWidth="1"/>
    <col min="4614" max="4615" width="10" bestFit="1" customWidth="1"/>
    <col min="4865" max="4865" width="28.140625" bestFit="1" customWidth="1"/>
    <col min="4866" max="4866" width="28.140625" customWidth="1"/>
    <col min="4867" max="4867" width="33.85546875" customWidth="1"/>
    <col min="4868" max="4868" width="10" customWidth="1"/>
    <col min="4869" max="4869" width="9.85546875" customWidth="1"/>
    <col min="4870" max="4871" width="10" bestFit="1" customWidth="1"/>
    <col min="5121" max="5121" width="28.140625" bestFit="1" customWidth="1"/>
    <col min="5122" max="5122" width="28.140625" customWidth="1"/>
    <col min="5123" max="5123" width="33.85546875" customWidth="1"/>
    <col min="5124" max="5124" width="10" customWidth="1"/>
    <col min="5125" max="5125" width="9.85546875" customWidth="1"/>
    <col min="5126" max="5127" width="10" bestFit="1" customWidth="1"/>
    <col min="5377" max="5377" width="28.140625" bestFit="1" customWidth="1"/>
    <col min="5378" max="5378" width="28.140625" customWidth="1"/>
    <col min="5379" max="5379" width="33.85546875" customWidth="1"/>
    <col min="5380" max="5380" width="10" customWidth="1"/>
    <col min="5381" max="5381" width="9.85546875" customWidth="1"/>
    <col min="5382" max="5383" width="10" bestFit="1" customWidth="1"/>
    <col min="5633" max="5633" width="28.140625" bestFit="1" customWidth="1"/>
    <col min="5634" max="5634" width="28.140625" customWidth="1"/>
    <col min="5635" max="5635" width="33.85546875" customWidth="1"/>
    <col min="5636" max="5636" width="10" customWidth="1"/>
    <col min="5637" max="5637" width="9.85546875" customWidth="1"/>
    <col min="5638" max="5639" width="10" bestFit="1" customWidth="1"/>
    <col min="5889" max="5889" width="28.140625" bestFit="1" customWidth="1"/>
    <col min="5890" max="5890" width="28.140625" customWidth="1"/>
    <col min="5891" max="5891" width="33.85546875" customWidth="1"/>
    <col min="5892" max="5892" width="10" customWidth="1"/>
    <col min="5893" max="5893" width="9.85546875" customWidth="1"/>
    <col min="5894" max="5895" width="10" bestFit="1" customWidth="1"/>
    <col min="6145" max="6145" width="28.140625" bestFit="1" customWidth="1"/>
    <col min="6146" max="6146" width="28.140625" customWidth="1"/>
    <col min="6147" max="6147" width="33.85546875" customWidth="1"/>
    <col min="6148" max="6148" width="10" customWidth="1"/>
    <col min="6149" max="6149" width="9.85546875" customWidth="1"/>
    <col min="6150" max="6151" width="10" bestFit="1" customWidth="1"/>
    <col min="6401" max="6401" width="28.140625" bestFit="1" customWidth="1"/>
    <col min="6402" max="6402" width="28.140625" customWidth="1"/>
    <col min="6403" max="6403" width="33.85546875" customWidth="1"/>
    <col min="6404" max="6404" width="10" customWidth="1"/>
    <col min="6405" max="6405" width="9.85546875" customWidth="1"/>
    <col min="6406" max="6407" width="10" bestFit="1" customWidth="1"/>
    <col min="6657" max="6657" width="28.140625" bestFit="1" customWidth="1"/>
    <col min="6658" max="6658" width="28.140625" customWidth="1"/>
    <col min="6659" max="6659" width="33.85546875" customWidth="1"/>
    <col min="6660" max="6660" width="10" customWidth="1"/>
    <col min="6661" max="6661" width="9.85546875" customWidth="1"/>
    <col min="6662" max="6663" width="10" bestFit="1" customWidth="1"/>
    <col min="6913" max="6913" width="28.140625" bestFit="1" customWidth="1"/>
    <col min="6914" max="6914" width="28.140625" customWidth="1"/>
    <col min="6915" max="6915" width="33.85546875" customWidth="1"/>
    <col min="6916" max="6916" width="10" customWidth="1"/>
    <col min="6917" max="6917" width="9.85546875" customWidth="1"/>
    <col min="6918" max="6919" width="10" bestFit="1" customWidth="1"/>
    <col min="7169" max="7169" width="28.140625" bestFit="1" customWidth="1"/>
    <col min="7170" max="7170" width="28.140625" customWidth="1"/>
    <col min="7171" max="7171" width="33.85546875" customWidth="1"/>
    <col min="7172" max="7172" width="10" customWidth="1"/>
    <col min="7173" max="7173" width="9.85546875" customWidth="1"/>
    <col min="7174" max="7175" width="10" bestFit="1" customWidth="1"/>
    <col min="7425" max="7425" width="28.140625" bestFit="1" customWidth="1"/>
    <col min="7426" max="7426" width="28.140625" customWidth="1"/>
    <col min="7427" max="7427" width="33.85546875" customWidth="1"/>
    <col min="7428" max="7428" width="10" customWidth="1"/>
    <col min="7429" max="7429" width="9.85546875" customWidth="1"/>
    <col min="7430" max="7431" width="10" bestFit="1" customWidth="1"/>
    <col min="7681" max="7681" width="28.140625" bestFit="1" customWidth="1"/>
    <col min="7682" max="7682" width="28.140625" customWidth="1"/>
    <col min="7683" max="7683" width="33.85546875" customWidth="1"/>
    <col min="7684" max="7684" width="10" customWidth="1"/>
    <col min="7685" max="7685" width="9.85546875" customWidth="1"/>
    <col min="7686" max="7687" width="10" bestFit="1" customWidth="1"/>
    <col min="7937" max="7937" width="28.140625" bestFit="1" customWidth="1"/>
    <col min="7938" max="7938" width="28.140625" customWidth="1"/>
    <col min="7939" max="7939" width="33.85546875" customWidth="1"/>
    <col min="7940" max="7940" width="10" customWidth="1"/>
    <col min="7941" max="7941" width="9.85546875" customWidth="1"/>
    <col min="7942" max="7943" width="10" bestFit="1" customWidth="1"/>
    <col min="8193" max="8193" width="28.140625" bestFit="1" customWidth="1"/>
    <col min="8194" max="8194" width="28.140625" customWidth="1"/>
    <col min="8195" max="8195" width="33.85546875" customWidth="1"/>
    <col min="8196" max="8196" width="10" customWidth="1"/>
    <col min="8197" max="8197" width="9.85546875" customWidth="1"/>
    <col min="8198" max="8199" width="10" bestFit="1" customWidth="1"/>
    <col min="8449" max="8449" width="28.140625" bestFit="1" customWidth="1"/>
    <col min="8450" max="8450" width="28.140625" customWidth="1"/>
    <col min="8451" max="8451" width="33.85546875" customWidth="1"/>
    <col min="8452" max="8452" width="10" customWidth="1"/>
    <col min="8453" max="8453" width="9.85546875" customWidth="1"/>
    <col min="8454" max="8455" width="10" bestFit="1" customWidth="1"/>
    <col min="8705" max="8705" width="28.140625" bestFit="1" customWidth="1"/>
    <col min="8706" max="8706" width="28.140625" customWidth="1"/>
    <col min="8707" max="8707" width="33.85546875" customWidth="1"/>
    <col min="8708" max="8708" width="10" customWidth="1"/>
    <col min="8709" max="8709" width="9.85546875" customWidth="1"/>
    <col min="8710" max="8711" width="10" bestFit="1" customWidth="1"/>
    <col min="8961" max="8961" width="28.140625" bestFit="1" customWidth="1"/>
    <col min="8962" max="8962" width="28.140625" customWidth="1"/>
    <col min="8963" max="8963" width="33.85546875" customWidth="1"/>
    <col min="8964" max="8964" width="10" customWidth="1"/>
    <col min="8965" max="8965" width="9.85546875" customWidth="1"/>
    <col min="8966" max="8967" width="10" bestFit="1" customWidth="1"/>
    <col min="9217" max="9217" width="28.140625" bestFit="1" customWidth="1"/>
    <col min="9218" max="9218" width="28.140625" customWidth="1"/>
    <col min="9219" max="9219" width="33.85546875" customWidth="1"/>
    <col min="9220" max="9220" width="10" customWidth="1"/>
    <col min="9221" max="9221" width="9.85546875" customWidth="1"/>
    <col min="9222" max="9223" width="10" bestFit="1" customWidth="1"/>
    <col min="9473" max="9473" width="28.140625" bestFit="1" customWidth="1"/>
    <col min="9474" max="9474" width="28.140625" customWidth="1"/>
    <col min="9475" max="9475" width="33.85546875" customWidth="1"/>
    <col min="9476" max="9476" width="10" customWidth="1"/>
    <col min="9477" max="9477" width="9.85546875" customWidth="1"/>
    <col min="9478" max="9479" width="10" bestFit="1" customWidth="1"/>
    <col min="9729" max="9729" width="28.140625" bestFit="1" customWidth="1"/>
    <col min="9730" max="9730" width="28.140625" customWidth="1"/>
    <col min="9731" max="9731" width="33.85546875" customWidth="1"/>
    <col min="9732" max="9732" width="10" customWidth="1"/>
    <col min="9733" max="9733" width="9.85546875" customWidth="1"/>
    <col min="9734" max="9735" width="10" bestFit="1" customWidth="1"/>
    <col min="9985" max="9985" width="28.140625" bestFit="1" customWidth="1"/>
    <col min="9986" max="9986" width="28.140625" customWidth="1"/>
    <col min="9987" max="9987" width="33.85546875" customWidth="1"/>
    <col min="9988" max="9988" width="10" customWidth="1"/>
    <col min="9989" max="9989" width="9.85546875" customWidth="1"/>
    <col min="9990" max="9991" width="10" bestFit="1" customWidth="1"/>
    <col min="10241" max="10241" width="28.140625" bestFit="1" customWidth="1"/>
    <col min="10242" max="10242" width="28.140625" customWidth="1"/>
    <col min="10243" max="10243" width="33.85546875" customWidth="1"/>
    <col min="10244" max="10244" width="10" customWidth="1"/>
    <col min="10245" max="10245" width="9.85546875" customWidth="1"/>
    <col min="10246" max="10247" width="10" bestFit="1" customWidth="1"/>
    <col min="10497" max="10497" width="28.140625" bestFit="1" customWidth="1"/>
    <col min="10498" max="10498" width="28.140625" customWidth="1"/>
    <col min="10499" max="10499" width="33.85546875" customWidth="1"/>
    <col min="10500" max="10500" width="10" customWidth="1"/>
    <col min="10501" max="10501" width="9.85546875" customWidth="1"/>
    <col min="10502" max="10503" width="10" bestFit="1" customWidth="1"/>
    <col min="10753" max="10753" width="28.140625" bestFit="1" customWidth="1"/>
    <col min="10754" max="10754" width="28.140625" customWidth="1"/>
    <col min="10755" max="10755" width="33.85546875" customWidth="1"/>
    <col min="10756" max="10756" width="10" customWidth="1"/>
    <col min="10757" max="10757" width="9.85546875" customWidth="1"/>
    <col min="10758" max="10759" width="10" bestFit="1" customWidth="1"/>
    <col min="11009" max="11009" width="28.140625" bestFit="1" customWidth="1"/>
    <col min="11010" max="11010" width="28.140625" customWidth="1"/>
    <col min="11011" max="11011" width="33.85546875" customWidth="1"/>
    <col min="11012" max="11012" width="10" customWidth="1"/>
    <col min="11013" max="11013" width="9.85546875" customWidth="1"/>
    <col min="11014" max="11015" width="10" bestFit="1" customWidth="1"/>
    <col min="11265" max="11265" width="28.140625" bestFit="1" customWidth="1"/>
    <col min="11266" max="11266" width="28.140625" customWidth="1"/>
    <col min="11267" max="11267" width="33.85546875" customWidth="1"/>
    <col min="11268" max="11268" width="10" customWidth="1"/>
    <col min="11269" max="11269" width="9.85546875" customWidth="1"/>
    <col min="11270" max="11271" width="10" bestFit="1" customWidth="1"/>
    <col min="11521" max="11521" width="28.140625" bestFit="1" customWidth="1"/>
    <col min="11522" max="11522" width="28.140625" customWidth="1"/>
    <col min="11523" max="11523" width="33.85546875" customWidth="1"/>
    <col min="11524" max="11524" width="10" customWidth="1"/>
    <col min="11525" max="11525" width="9.85546875" customWidth="1"/>
    <col min="11526" max="11527" width="10" bestFit="1" customWidth="1"/>
    <col min="11777" max="11777" width="28.140625" bestFit="1" customWidth="1"/>
    <col min="11778" max="11778" width="28.140625" customWidth="1"/>
    <col min="11779" max="11779" width="33.85546875" customWidth="1"/>
    <col min="11780" max="11780" width="10" customWidth="1"/>
    <col min="11781" max="11781" width="9.85546875" customWidth="1"/>
    <col min="11782" max="11783" width="10" bestFit="1" customWidth="1"/>
    <col min="12033" max="12033" width="28.140625" bestFit="1" customWidth="1"/>
    <col min="12034" max="12034" width="28.140625" customWidth="1"/>
    <col min="12035" max="12035" width="33.85546875" customWidth="1"/>
    <col min="12036" max="12036" width="10" customWidth="1"/>
    <col min="12037" max="12037" width="9.85546875" customWidth="1"/>
    <col min="12038" max="12039" width="10" bestFit="1" customWidth="1"/>
    <col min="12289" max="12289" width="28.140625" bestFit="1" customWidth="1"/>
    <col min="12290" max="12290" width="28.140625" customWidth="1"/>
    <col min="12291" max="12291" width="33.85546875" customWidth="1"/>
    <col min="12292" max="12292" width="10" customWidth="1"/>
    <col min="12293" max="12293" width="9.85546875" customWidth="1"/>
    <col min="12294" max="12295" width="10" bestFit="1" customWidth="1"/>
    <col min="12545" max="12545" width="28.140625" bestFit="1" customWidth="1"/>
    <col min="12546" max="12546" width="28.140625" customWidth="1"/>
    <col min="12547" max="12547" width="33.85546875" customWidth="1"/>
    <col min="12548" max="12548" width="10" customWidth="1"/>
    <col min="12549" max="12549" width="9.85546875" customWidth="1"/>
    <col min="12550" max="12551" width="10" bestFit="1" customWidth="1"/>
    <col min="12801" max="12801" width="28.140625" bestFit="1" customWidth="1"/>
    <col min="12802" max="12802" width="28.140625" customWidth="1"/>
    <col min="12803" max="12803" width="33.85546875" customWidth="1"/>
    <col min="12804" max="12804" width="10" customWidth="1"/>
    <col min="12805" max="12805" width="9.85546875" customWidth="1"/>
    <col min="12806" max="12807" width="10" bestFit="1" customWidth="1"/>
    <col min="13057" max="13057" width="28.140625" bestFit="1" customWidth="1"/>
    <col min="13058" max="13058" width="28.140625" customWidth="1"/>
    <col min="13059" max="13059" width="33.85546875" customWidth="1"/>
    <col min="13060" max="13060" width="10" customWidth="1"/>
    <col min="13061" max="13061" width="9.85546875" customWidth="1"/>
    <col min="13062" max="13063" width="10" bestFit="1" customWidth="1"/>
    <col min="13313" max="13313" width="28.140625" bestFit="1" customWidth="1"/>
    <col min="13314" max="13314" width="28.140625" customWidth="1"/>
    <col min="13315" max="13315" width="33.85546875" customWidth="1"/>
    <col min="13316" max="13316" width="10" customWidth="1"/>
    <col min="13317" max="13317" width="9.85546875" customWidth="1"/>
    <col min="13318" max="13319" width="10" bestFit="1" customWidth="1"/>
    <col min="13569" max="13569" width="28.140625" bestFit="1" customWidth="1"/>
    <col min="13570" max="13570" width="28.140625" customWidth="1"/>
    <col min="13571" max="13571" width="33.85546875" customWidth="1"/>
    <col min="13572" max="13572" width="10" customWidth="1"/>
    <col min="13573" max="13573" width="9.85546875" customWidth="1"/>
    <col min="13574" max="13575" width="10" bestFit="1" customWidth="1"/>
    <col min="13825" max="13825" width="28.140625" bestFit="1" customWidth="1"/>
    <col min="13826" max="13826" width="28.140625" customWidth="1"/>
    <col min="13827" max="13827" width="33.85546875" customWidth="1"/>
    <col min="13828" max="13828" width="10" customWidth="1"/>
    <col min="13829" max="13829" width="9.85546875" customWidth="1"/>
    <col min="13830" max="13831" width="10" bestFit="1" customWidth="1"/>
    <col min="14081" max="14081" width="28.140625" bestFit="1" customWidth="1"/>
    <col min="14082" max="14082" width="28.140625" customWidth="1"/>
    <col min="14083" max="14083" width="33.85546875" customWidth="1"/>
    <col min="14084" max="14084" width="10" customWidth="1"/>
    <col min="14085" max="14085" width="9.85546875" customWidth="1"/>
    <col min="14086" max="14087" width="10" bestFit="1" customWidth="1"/>
    <col min="14337" max="14337" width="28.140625" bestFit="1" customWidth="1"/>
    <col min="14338" max="14338" width="28.140625" customWidth="1"/>
    <col min="14339" max="14339" width="33.85546875" customWidth="1"/>
    <col min="14340" max="14340" width="10" customWidth="1"/>
    <col min="14341" max="14341" width="9.85546875" customWidth="1"/>
    <col min="14342" max="14343" width="10" bestFit="1" customWidth="1"/>
    <col min="14593" max="14593" width="28.140625" bestFit="1" customWidth="1"/>
    <col min="14594" max="14594" width="28.140625" customWidth="1"/>
    <col min="14595" max="14595" width="33.85546875" customWidth="1"/>
    <col min="14596" max="14596" width="10" customWidth="1"/>
    <col min="14597" max="14597" width="9.85546875" customWidth="1"/>
    <col min="14598" max="14599" width="10" bestFit="1" customWidth="1"/>
    <col min="14849" max="14849" width="28.140625" bestFit="1" customWidth="1"/>
    <col min="14850" max="14850" width="28.140625" customWidth="1"/>
    <col min="14851" max="14851" width="33.85546875" customWidth="1"/>
    <col min="14852" max="14852" width="10" customWidth="1"/>
    <col min="14853" max="14853" width="9.85546875" customWidth="1"/>
    <col min="14854" max="14855" width="10" bestFit="1" customWidth="1"/>
    <col min="15105" max="15105" width="28.140625" bestFit="1" customWidth="1"/>
    <col min="15106" max="15106" width="28.140625" customWidth="1"/>
    <col min="15107" max="15107" width="33.85546875" customWidth="1"/>
    <col min="15108" max="15108" width="10" customWidth="1"/>
    <col min="15109" max="15109" width="9.85546875" customWidth="1"/>
    <col min="15110" max="15111" width="10" bestFit="1" customWidth="1"/>
    <col min="15361" max="15361" width="28.140625" bestFit="1" customWidth="1"/>
    <col min="15362" max="15362" width="28.140625" customWidth="1"/>
    <col min="15363" max="15363" width="33.85546875" customWidth="1"/>
    <col min="15364" max="15364" width="10" customWidth="1"/>
    <col min="15365" max="15365" width="9.85546875" customWidth="1"/>
    <col min="15366" max="15367" width="10" bestFit="1" customWidth="1"/>
    <col min="15617" max="15617" width="28.140625" bestFit="1" customWidth="1"/>
    <col min="15618" max="15618" width="28.140625" customWidth="1"/>
    <col min="15619" max="15619" width="33.85546875" customWidth="1"/>
    <col min="15620" max="15620" width="10" customWidth="1"/>
    <col min="15621" max="15621" width="9.85546875" customWidth="1"/>
    <col min="15622" max="15623" width="10" bestFit="1" customWidth="1"/>
    <col min="15873" max="15873" width="28.140625" bestFit="1" customWidth="1"/>
    <col min="15874" max="15874" width="28.140625" customWidth="1"/>
    <col min="15875" max="15875" width="33.85546875" customWidth="1"/>
    <col min="15876" max="15876" width="10" customWidth="1"/>
    <col min="15877" max="15877" width="9.85546875" customWidth="1"/>
    <col min="15878" max="15879" width="10" bestFit="1" customWidth="1"/>
    <col min="16129" max="16129" width="28.140625" bestFit="1" customWidth="1"/>
    <col min="16130" max="16130" width="28.140625" customWidth="1"/>
    <col min="16131" max="16131" width="33.85546875" customWidth="1"/>
    <col min="16132" max="16132" width="10" customWidth="1"/>
    <col min="16133" max="16133" width="9.85546875" customWidth="1"/>
    <col min="16134" max="16135" width="10" bestFit="1" customWidth="1"/>
  </cols>
  <sheetData>
    <row r="1" spans="1:6" x14ac:dyDescent="0.2">
      <c r="A1" s="85"/>
      <c r="B1" s="85"/>
      <c r="C1" s="86" t="s">
        <v>140</v>
      </c>
      <c r="D1" s="86"/>
      <c r="E1" s="86"/>
      <c r="F1" s="86"/>
    </row>
    <row r="2" spans="1:6" x14ac:dyDescent="0.2">
      <c r="A2" s="85"/>
      <c r="B2" s="85"/>
      <c r="C2" s="85"/>
      <c r="D2" s="85"/>
      <c r="E2" s="85"/>
      <c r="F2" s="85"/>
    </row>
    <row r="3" spans="1:6" x14ac:dyDescent="0.2">
      <c r="A3" s="85"/>
      <c r="B3" s="85"/>
      <c r="C3" s="85"/>
      <c r="D3" s="85"/>
      <c r="E3" s="85"/>
      <c r="F3" s="85"/>
    </row>
    <row r="4" spans="1:6" x14ac:dyDescent="0.2">
      <c r="A4" s="85"/>
      <c r="B4" s="85"/>
      <c r="C4" s="85"/>
      <c r="D4" s="85"/>
      <c r="E4" s="85"/>
      <c r="F4" s="85"/>
    </row>
    <row r="5" spans="1:6" x14ac:dyDescent="0.2">
      <c r="A5" s="85"/>
      <c r="B5" s="85"/>
      <c r="C5" s="87" t="s">
        <v>141</v>
      </c>
      <c r="D5" s="87"/>
      <c r="E5" s="87"/>
      <c r="F5" s="87"/>
    </row>
    <row r="6" spans="1:6" x14ac:dyDescent="0.2">
      <c r="A6" s="85"/>
      <c r="B6" s="85"/>
      <c r="C6" s="85"/>
      <c r="D6" s="85"/>
      <c r="E6" s="85"/>
      <c r="F6" s="47" t="s">
        <v>142</v>
      </c>
    </row>
    <row r="7" spans="1:6" x14ac:dyDescent="0.2">
      <c r="A7" s="74"/>
      <c r="B7" s="79" t="s">
        <v>143</v>
      </c>
      <c r="C7" s="66" t="s">
        <v>144</v>
      </c>
      <c r="D7" s="66" t="s">
        <v>145</v>
      </c>
      <c r="E7" s="74"/>
      <c r="F7" s="74"/>
    </row>
    <row r="8" spans="1:6" x14ac:dyDescent="0.2">
      <c r="A8" s="74"/>
      <c r="B8" s="72" t="s">
        <v>146</v>
      </c>
      <c r="C8" s="68">
        <v>44327</v>
      </c>
      <c r="D8" s="74"/>
      <c r="E8" s="74"/>
      <c r="F8" s="74"/>
    </row>
    <row r="9" spans="1:6" x14ac:dyDescent="0.2">
      <c r="A9" s="74"/>
      <c r="B9" s="72" t="s">
        <v>147</v>
      </c>
      <c r="C9" s="75" t="s">
        <v>148</v>
      </c>
      <c r="D9" s="74"/>
      <c r="E9" s="74"/>
      <c r="F9" s="74"/>
    </row>
    <row r="10" spans="1:6" ht="33.75" x14ac:dyDescent="0.2">
      <c r="A10" s="74"/>
      <c r="B10" s="72" t="s">
        <v>149</v>
      </c>
      <c r="C10" s="73" t="s">
        <v>150</v>
      </c>
      <c r="D10" s="74"/>
      <c r="E10" s="74"/>
      <c r="F10" s="74"/>
    </row>
    <row r="11" spans="1:6" x14ac:dyDescent="0.2">
      <c r="A11" s="74"/>
      <c r="B11" s="78" t="s">
        <v>151</v>
      </c>
      <c r="C11" s="74"/>
      <c r="D11" s="74"/>
      <c r="E11" s="74"/>
      <c r="F11" s="74"/>
    </row>
    <row r="12" spans="1:6" x14ac:dyDescent="0.2">
      <c r="A12" s="74"/>
      <c r="B12" s="77" t="s">
        <v>144</v>
      </c>
      <c r="C12" s="74"/>
      <c r="D12" s="74"/>
      <c r="E12" s="74"/>
      <c r="F12" s="74"/>
    </row>
    <row r="13" spans="1:6" x14ac:dyDescent="0.2">
      <c r="A13" s="74"/>
      <c r="B13" s="72" t="s">
        <v>152</v>
      </c>
      <c r="C13" s="72" t="s">
        <v>153</v>
      </c>
      <c r="D13" s="72" t="s">
        <v>154</v>
      </c>
      <c r="E13" s="74"/>
      <c r="F13" s="74"/>
    </row>
    <row r="14" spans="1:6" x14ac:dyDescent="0.2">
      <c r="A14" s="75" t="s">
        <v>155</v>
      </c>
      <c r="B14" s="69" t="s">
        <v>155</v>
      </c>
      <c r="C14" s="67" t="s">
        <v>155</v>
      </c>
      <c r="D14" s="74"/>
      <c r="E14" s="74"/>
      <c r="F14" s="74"/>
    </row>
    <row r="15" spans="1:6" x14ac:dyDescent="0.2">
      <c r="A15" s="75" t="s">
        <v>156</v>
      </c>
      <c r="B15" s="75" t="s">
        <v>156</v>
      </c>
      <c r="C15" s="74"/>
      <c r="D15" s="74"/>
      <c r="E15" s="74"/>
      <c r="F15" s="74"/>
    </row>
    <row r="16" spans="1:6" ht="15" x14ac:dyDescent="0.2">
      <c r="A16" s="75" t="s">
        <v>157</v>
      </c>
      <c r="B16" s="75" t="s">
        <v>157</v>
      </c>
      <c r="C16" s="76" t="s">
        <v>407</v>
      </c>
      <c r="D16" s="74"/>
      <c r="E16" s="74"/>
      <c r="F16" s="74"/>
    </row>
    <row r="17" spans="1:6" x14ac:dyDescent="0.2">
      <c r="A17" s="75" t="s">
        <v>158</v>
      </c>
      <c r="B17" s="75" t="s">
        <v>158</v>
      </c>
      <c r="C17" s="74"/>
      <c r="D17" s="74"/>
      <c r="E17" s="74"/>
      <c r="F17" s="74"/>
    </row>
    <row r="18" spans="1:6" x14ac:dyDescent="0.2">
      <c r="A18" s="75" t="s">
        <v>159</v>
      </c>
      <c r="B18" s="75" t="s">
        <v>159</v>
      </c>
      <c r="C18" s="74"/>
      <c r="D18" s="74"/>
      <c r="E18" s="74"/>
      <c r="F18" s="74"/>
    </row>
    <row r="19" spans="1:6" x14ac:dyDescent="0.2">
      <c r="A19" s="75" t="s">
        <v>160</v>
      </c>
      <c r="B19" s="74"/>
      <c r="C19" s="74"/>
      <c r="D19" s="74"/>
      <c r="E19" s="74"/>
      <c r="F19" s="74"/>
    </row>
    <row r="20" spans="1:6" x14ac:dyDescent="0.2">
      <c r="A20" s="75" t="s">
        <v>161</v>
      </c>
      <c r="B20" s="74"/>
      <c r="C20" s="74"/>
      <c r="D20" s="74"/>
      <c r="E20" s="74"/>
      <c r="F20" s="74"/>
    </row>
    <row r="21" spans="1:6" x14ac:dyDescent="0.2">
      <c r="A21" s="74"/>
      <c r="B21" s="69" t="s">
        <v>155</v>
      </c>
      <c r="C21" s="74"/>
      <c r="D21" s="74"/>
      <c r="E21" s="74"/>
      <c r="F21" s="74"/>
    </row>
    <row r="22" spans="1:6" x14ac:dyDescent="0.2">
      <c r="A22" s="75" t="s">
        <v>162</v>
      </c>
      <c r="B22" s="69" t="s">
        <v>162</v>
      </c>
      <c r="C22" s="67" t="s">
        <v>162</v>
      </c>
      <c r="D22" s="74"/>
      <c r="E22" s="74"/>
      <c r="F22" s="74"/>
    </row>
    <row r="23" spans="1:6" x14ac:dyDescent="0.2">
      <c r="A23" s="75" t="s">
        <v>163</v>
      </c>
      <c r="B23" s="75" t="s">
        <v>163</v>
      </c>
      <c r="C23" s="74"/>
      <c r="D23" s="74"/>
      <c r="E23" s="74"/>
      <c r="F23" s="74"/>
    </row>
    <row r="24" spans="1:6" ht="15" x14ac:dyDescent="0.2">
      <c r="A24" s="75" t="s">
        <v>164</v>
      </c>
      <c r="B24" s="75" t="s">
        <v>164</v>
      </c>
      <c r="C24" s="76" t="s">
        <v>407</v>
      </c>
      <c r="D24" s="74"/>
      <c r="E24" s="74"/>
      <c r="F24" s="74"/>
    </row>
    <row r="25" spans="1:6" x14ac:dyDescent="0.2">
      <c r="A25" s="75" t="s">
        <v>165</v>
      </c>
      <c r="B25" s="75" t="s">
        <v>165</v>
      </c>
      <c r="C25" s="74"/>
      <c r="D25" s="74"/>
      <c r="E25" s="74"/>
      <c r="F25" s="74"/>
    </row>
    <row r="26" spans="1:6" x14ac:dyDescent="0.2">
      <c r="A26" s="75" t="s">
        <v>166</v>
      </c>
      <c r="B26" s="75" t="s">
        <v>166</v>
      </c>
      <c r="C26" s="74"/>
      <c r="D26" s="74"/>
      <c r="E26" s="74"/>
      <c r="F26" s="74"/>
    </row>
    <row r="27" spans="1:6" x14ac:dyDescent="0.2">
      <c r="A27" s="75" t="s">
        <v>167</v>
      </c>
      <c r="B27" s="74"/>
      <c r="C27" s="74"/>
      <c r="D27" s="74"/>
      <c r="E27" s="74"/>
      <c r="F27" s="74"/>
    </row>
    <row r="28" spans="1:6" x14ac:dyDescent="0.2">
      <c r="A28" s="75" t="s">
        <v>168</v>
      </c>
      <c r="B28" s="74"/>
      <c r="C28" s="74"/>
      <c r="D28" s="74"/>
      <c r="E28" s="74"/>
      <c r="F28" s="74"/>
    </row>
    <row r="29" spans="1:6" x14ac:dyDescent="0.2">
      <c r="A29" s="74"/>
      <c r="B29" s="69" t="s">
        <v>162</v>
      </c>
      <c r="C29" s="74"/>
      <c r="D29" s="74"/>
      <c r="E29" s="74"/>
      <c r="F29" s="74"/>
    </row>
    <row r="30" spans="1:6" x14ac:dyDescent="0.2">
      <c r="A30" s="75" t="s">
        <v>169</v>
      </c>
      <c r="B30" s="69" t="s">
        <v>169</v>
      </c>
      <c r="C30" s="67" t="s">
        <v>169</v>
      </c>
      <c r="D30" s="74"/>
      <c r="E30" s="74"/>
      <c r="F30" s="74"/>
    </row>
    <row r="31" spans="1:6" x14ac:dyDescent="0.2">
      <c r="A31" s="75" t="s">
        <v>170</v>
      </c>
      <c r="B31" s="75" t="s">
        <v>170</v>
      </c>
      <c r="C31" s="74"/>
      <c r="D31" s="74"/>
      <c r="E31" s="74"/>
      <c r="F31" s="74"/>
    </row>
    <row r="32" spans="1:6" ht="15" x14ac:dyDescent="0.2">
      <c r="A32" s="75" t="s">
        <v>171</v>
      </c>
      <c r="B32" s="75" t="s">
        <v>171</v>
      </c>
      <c r="C32" s="76" t="s">
        <v>407</v>
      </c>
      <c r="D32" s="74"/>
      <c r="E32" s="74"/>
      <c r="F32" s="74"/>
    </row>
    <row r="33" spans="1:6" x14ac:dyDescent="0.2">
      <c r="A33" s="75" t="s">
        <v>172</v>
      </c>
      <c r="B33" s="75" t="s">
        <v>172</v>
      </c>
      <c r="C33" s="74"/>
      <c r="D33" s="74"/>
      <c r="E33" s="74"/>
      <c r="F33" s="74"/>
    </row>
    <row r="34" spans="1:6" x14ac:dyDescent="0.2">
      <c r="A34" s="75" t="s">
        <v>173</v>
      </c>
      <c r="B34" s="75" t="s">
        <v>173</v>
      </c>
      <c r="C34" s="74"/>
      <c r="D34" s="74"/>
      <c r="E34" s="74"/>
      <c r="F34" s="74"/>
    </row>
    <row r="35" spans="1:6" x14ac:dyDescent="0.2">
      <c r="A35" s="75" t="s">
        <v>174</v>
      </c>
      <c r="B35" s="74"/>
      <c r="C35" s="74"/>
      <c r="D35" s="74"/>
      <c r="E35" s="74"/>
      <c r="F35" s="74"/>
    </row>
    <row r="36" spans="1:6" x14ac:dyDescent="0.2">
      <c r="A36" s="75" t="s">
        <v>175</v>
      </c>
      <c r="B36" s="74"/>
      <c r="C36" s="74"/>
      <c r="D36" s="74"/>
      <c r="E36" s="74"/>
      <c r="F36" s="74"/>
    </row>
    <row r="37" spans="1:6" x14ac:dyDescent="0.2">
      <c r="A37" s="74"/>
      <c r="B37" s="69" t="s">
        <v>169</v>
      </c>
      <c r="C37" s="74"/>
      <c r="D37" s="74"/>
      <c r="E37" s="74"/>
      <c r="F37" s="74"/>
    </row>
    <row r="38" spans="1:6" x14ac:dyDescent="0.2">
      <c r="A38" s="75" t="s">
        <v>176</v>
      </c>
      <c r="B38" s="69" t="s">
        <v>176</v>
      </c>
      <c r="C38" s="67" t="s">
        <v>176</v>
      </c>
      <c r="D38" s="74"/>
      <c r="E38" s="74"/>
      <c r="F38" s="74"/>
    </row>
    <row r="39" spans="1:6" x14ac:dyDescent="0.2">
      <c r="A39" s="75" t="s">
        <v>177</v>
      </c>
      <c r="B39" s="75" t="s">
        <v>177</v>
      </c>
      <c r="C39" s="74"/>
      <c r="D39" s="74"/>
      <c r="E39" s="74"/>
      <c r="F39" s="74"/>
    </row>
    <row r="40" spans="1:6" ht="15" x14ac:dyDescent="0.2">
      <c r="A40" s="75" t="s">
        <v>178</v>
      </c>
      <c r="B40" s="75" t="s">
        <v>178</v>
      </c>
      <c r="C40" s="76" t="s">
        <v>407</v>
      </c>
      <c r="D40" s="74"/>
      <c r="E40" s="74"/>
      <c r="F40" s="74"/>
    </row>
    <row r="41" spans="1:6" x14ac:dyDescent="0.2">
      <c r="A41" s="75" t="s">
        <v>179</v>
      </c>
      <c r="B41" s="75" t="s">
        <v>179</v>
      </c>
      <c r="C41" s="74"/>
      <c r="D41" s="74"/>
      <c r="E41" s="74"/>
      <c r="F41" s="74"/>
    </row>
    <row r="42" spans="1:6" x14ac:dyDescent="0.2">
      <c r="A42" s="75" t="s">
        <v>180</v>
      </c>
      <c r="B42" s="75" t="s">
        <v>180</v>
      </c>
      <c r="C42" s="74"/>
      <c r="D42" s="74"/>
      <c r="E42" s="74"/>
      <c r="F42" s="74"/>
    </row>
    <row r="43" spans="1:6" x14ac:dyDescent="0.2">
      <c r="A43" s="75" t="s">
        <v>181</v>
      </c>
      <c r="B43" s="74"/>
      <c r="C43" s="74"/>
      <c r="D43" s="74"/>
      <c r="E43" s="74"/>
      <c r="F43" s="74"/>
    </row>
    <row r="44" spans="1:6" x14ac:dyDescent="0.2">
      <c r="A44" s="75" t="s">
        <v>182</v>
      </c>
      <c r="B44" s="74"/>
      <c r="C44" s="74"/>
      <c r="D44" s="74"/>
      <c r="E44" s="74"/>
      <c r="F44" s="74"/>
    </row>
    <row r="45" spans="1:6" x14ac:dyDescent="0.2">
      <c r="A45" s="74"/>
      <c r="B45" s="69" t="s">
        <v>176</v>
      </c>
      <c r="C45" s="74"/>
      <c r="D45" s="74"/>
      <c r="E45" s="74"/>
      <c r="F45" s="74"/>
    </row>
  </sheetData>
  <mergeCells count="5">
    <mergeCell ref="A1:B6"/>
    <mergeCell ref="C1:F1"/>
    <mergeCell ref="C2:F4"/>
    <mergeCell ref="C5:F5"/>
    <mergeCell ref="C6:E6"/>
  </mergeCells>
  <hyperlinks>
    <hyperlink ref="C14" r:id="rId1" display="http://www.dot.state.oh.us/Divisions/ContractAdmin/Contracts/PurchDocs/115-22/RobeConsServ01/" xr:uid="{E4B1E90A-CDAE-4F84-B3DD-B72E99E23409}"/>
    <hyperlink ref="C22" r:id="rId2" display="http://www.dot.state.oh.us/Divisions/ContractAdmin/Contracts/PurchDocs/115-22/RockBuilLTD01/" xr:uid="{5461BB1B-C597-4737-80B9-B922432597BC}"/>
    <hyperlink ref="C30" r:id="rId3" display="http://www.dot.state.oh.us/Divisions/ContractAdmin/Contracts/PurchDocs/115-22/SettBuilCo01/" xr:uid="{408DE5E8-F186-4BF8-AB15-C5B8D2483FF0}"/>
    <hyperlink ref="C38" r:id="rId4" display="http://www.dot.state.oh.us/Divisions/ContractAdmin/Contracts/PurchDocs/115-22/SunrConsComp01/" xr:uid="{AACA2B72-3F9E-41E4-A475-73871976EA8F}"/>
  </hyperlinks>
  <pageMargins left="0.25" right="0.25" top="1" bottom="1" header="0.5" footer="0.5"/>
  <pageSetup orientation="landscape" verticalDpi="300"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9"/>
  <sheetViews>
    <sheetView showGridLines="0" zoomScaleNormal="100" workbookViewId="0">
      <pane ySplit="4" topLeftCell="A32" activePane="bottomLeft" state="frozen"/>
      <selection pane="bottomLeft" activeCell="U44" sqref="U44"/>
    </sheetView>
  </sheetViews>
  <sheetFormatPr defaultRowHeight="14.25" x14ac:dyDescent="0.2"/>
  <cols>
    <col min="1" max="3" width="6.7109375" style="3" customWidth="1"/>
    <col min="4" max="16" width="8.7109375" style="3" customWidth="1"/>
    <col min="17" max="16384" width="9.140625" style="3"/>
  </cols>
  <sheetData>
    <row r="1" spans="1:16" ht="20.100000000000001" customHeight="1" x14ac:dyDescent="0.2">
      <c r="A1" s="118" t="str">
        <f>References!A1</f>
        <v>115-22 CENTRAL OFFICE, DISTRICT 5, DISTRICT 9, DISTRICT 10 AND DISTRICT 11 GENERAL MAINTENANCE CONTRACT  04/27/2021</v>
      </c>
      <c r="B1" s="118"/>
      <c r="C1" s="118"/>
      <c r="D1" s="118"/>
      <c r="E1" s="118"/>
      <c r="F1" s="118"/>
      <c r="G1" s="118"/>
      <c r="H1" s="118"/>
      <c r="I1" s="118"/>
      <c r="J1" s="118"/>
      <c r="K1" s="118"/>
      <c r="L1" s="118"/>
      <c r="M1" s="118"/>
      <c r="N1" s="118"/>
      <c r="O1" s="118"/>
      <c r="P1" s="118"/>
    </row>
    <row r="2" spans="1:16" ht="20.100000000000001" customHeight="1" x14ac:dyDescent="0.2">
      <c r="A2" s="118" t="s">
        <v>66</v>
      </c>
      <c r="B2" s="118"/>
      <c r="C2" s="118"/>
      <c r="D2" s="118"/>
      <c r="E2" s="118"/>
      <c r="F2" s="118"/>
      <c r="G2" s="118"/>
      <c r="H2" s="118"/>
      <c r="I2" s="118"/>
      <c r="J2" s="118"/>
      <c r="K2" s="118"/>
      <c r="L2" s="118"/>
      <c r="M2" s="118"/>
      <c r="N2" s="118"/>
      <c r="O2" s="118"/>
      <c r="P2" s="118"/>
    </row>
    <row r="3" spans="1:16" ht="20.100000000000001" customHeight="1" x14ac:dyDescent="0.2">
      <c r="A3" s="118" t="s">
        <v>25</v>
      </c>
      <c r="B3" s="118"/>
      <c r="C3" s="118"/>
      <c r="D3" s="118"/>
      <c r="E3" s="118"/>
      <c r="F3" s="118"/>
      <c r="G3" s="118"/>
      <c r="H3" s="118"/>
      <c r="I3" s="118"/>
      <c r="J3" s="118"/>
      <c r="K3" s="118"/>
      <c r="L3" s="118"/>
      <c r="M3" s="118"/>
      <c r="N3" s="118"/>
      <c r="O3" s="118"/>
      <c r="P3" s="118"/>
    </row>
    <row r="4" spans="1:16" ht="20.100000000000001" customHeight="1" x14ac:dyDescent="0.2">
      <c r="A4" s="118" t="s">
        <v>26</v>
      </c>
      <c r="B4" s="118"/>
      <c r="C4" s="118"/>
      <c r="D4" s="118"/>
      <c r="E4" s="118"/>
      <c r="F4" s="118"/>
      <c r="G4" s="118"/>
      <c r="H4" s="118"/>
      <c r="I4" s="118"/>
      <c r="J4" s="118"/>
      <c r="K4" s="118"/>
      <c r="L4" s="118"/>
      <c r="M4" s="118"/>
      <c r="N4" s="118"/>
      <c r="O4" s="118"/>
      <c r="P4" s="118"/>
    </row>
    <row r="5" spans="1:16" ht="19.5" customHeight="1" x14ac:dyDescent="0.2">
      <c r="A5" s="114" t="s">
        <v>0</v>
      </c>
      <c r="B5" s="114"/>
      <c r="C5" s="114"/>
      <c r="D5" s="115" t="str">
        <f>References!B3</f>
        <v xml:space="preserve">Robertson Construction Services, Inc. </v>
      </c>
      <c r="E5" s="115"/>
      <c r="F5" s="115"/>
      <c r="G5" s="115"/>
      <c r="H5" s="115"/>
      <c r="I5" s="115"/>
      <c r="J5" s="115"/>
      <c r="K5" s="115"/>
      <c r="L5" s="115"/>
      <c r="M5" s="115"/>
      <c r="N5" s="115"/>
      <c r="O5" s="115"/>
      <c r="P5" s="115"/>
    </row>
    <row r="6" spans="1:16" ht="84" customHeight="1" x14ac:dyDescent="0.2">
      <c r="A6" s="116" t="s">
        <v>16</v>
      </c>
      <c r="B6" s="116"/>
      <c r="C6" s="116"/>
      <c r="D6" s="19" t="s">
        <v>27</v>
      </c>
      <c r="E6" s="19" t="s">
        <v>17</v>
      </c>
      <c r="F6" s="19" t="s">
        <v>7</v>
      </c>
      <c r="G6" s="19" t="s">
        <v>8</v>
      </c>
      <c r="H6" s="19" t="s">
        <v>9</v>
      </c>
      <c r="I6" s="19" t="s">
        <v>28</v>
      </c>
      <c r="J6" s="19" t="s">
        <v>12</v>
      </c>
      <c r="K6" s="19" t="s">
        <v>13</v>
      </c>
      <c r="L6" s="19" t="s">
        <v>14</v>
      </c>
      <c r="M6" s="19" t="s">
        <v>15</v>
      </c>
      <c r="N6" s="19" t="s">
        <v>18</v>
      </c>
      <c r="O6" s="19" t="s">
        <v>11</v>
      </c>
      <c r="P6" s="19" t="s">
        <v>10</v>
      </c>
    </row>
    <row r="7" spans="1:16" s="5" customFormat="1" ht="15" customHeight="1" x14ac:dyDescent="0.2">
      <c r="A7" s="117" t="s">
        <v>19</v>
      </c>
      <c r="B7" s="117"/>
      <c r="C7" s="117"/>
      <c r="D7" s="13">
        <v>1</v>
      </c>
      <c r="E7" s="13">
        <v>2</v>
      </c>
      <c r="F7" s="13">
        <v>3</v>
      </c>
      <c r="G7" s="13">
        <v>4</v>
      </c>
      <c r="H7" s="13">
        <v>5</v>
      </c>
      <c r="I7" s="13">
        <v>6</v>
      </c>
      <c r="J7" s="13">
        <v>7</v>
      </c>
      <c r="K7" s="13">
        <v>8</v>
      </c>
      <c r="L7" s="13">
        <v>9</v>
      </c>
      <c r="M7" s="13">
        <v>10</v>
      </c>
      <c r="N7" s="13">
        <v>11</v>
      </c>
      <c r="O7" s="13">
        <v>12</v>
      </c>
      <c r="P7" s="13">
        <v>13</v>
      </c>
    </row>
    <row r="8" spans="1:16" ht="24.95" customHeight="1" x14ac:dyDescent="0.2">
      <c r="A8" s="107" t="s">
        <v>76</v>
      </c>
      <c r="B8" s="107"/>
      <c r="C8" s="107"/>
      <c r="D8" s="56">
        <v>60</v>
      </c>
      <c r="E8" s="80" t="s">
        <v>405</v>
      </c>
      <c r="F8" s="80" t="s">
        <v>405</v>
      </c>
      <c r="G8" s="80" t="s">
        <v>405</v>
      </c>
      <c r="H8" s="80" t="s">
        <v>405</v>
      </c>
      <c r="I8" s="80" t="s">
        <v>405</v>
      </c>
      <c r="J8" s="80" t="s">
        <v>405</v>
      </c>
      <c r="K8" s="80" t="s">
        <v>405</v>
      </c>
      <c r="L8" s="80" t="s">
        <v>405</v>
      </c>
      <c r="M8" s="80" t="s">
        <v>405</v>
      </c>
      <c r="N8" s="80" t="s">
        <v>405</v>
      </c>
      <c r="O8" s="80" t="s">
        <v>405</v>
      </c>
      <c r="P8" s="80" t="s">
        <v>405</v>
      </c>
    </row>
    <row r="9" spans="1:16" ht="24.95" customHeight="1" x14ac:dyDescent="0.2">
      <c r="A9" s="107" t="s">
        <v>77</v>
      </c>
      <c r="B9" s="107"/>
      <c r="C9" s="107"/>
      <c r="D9" s="56">
        <v>61</v>
      </c>
      <c r="E9" s="80" t="s">
        <v>405</v>
      </c>
      <c r="F9" s="80" t="s">
        <v>405</v>
      </c>
      <c r="G9" s="80" t="s">
        <v>405</v>
      </c>
      <c r="H9" s="80" t="s">
        <v>405</v>
      </c>
      <c r="I9" s="80" t="s">
        <v>405</v>
      </c>
      <c r="J9" s="80" t="s">
        <v>405</v>
      </c>
      <c r="K9" s="80" t="s">
        <v>405</v>
      </c>
      <c r="L9" s="80" t="s">
        <v>405</v>
      </c>
      <c r="M9" s="80" t="s">
        <v>405</v>
      </c>
      <c r="N9" s="80" t="s">
        <v>405</v>
      </c>
      <c r="O9" s="80" t="s">
        <v>405</v>
      </c>
      <c r="P9" s="80" t="s">
        <v>405</v>
      </c>
    </row>
    <row r="10" spans="1:16" ht="24.95" customHeight="1" x14ac:dyDescent="0.2">
      <c r="A10" s="107" t="s">
        <v>78</v>
      </c>
      <c r="B10" s="107"/>
      <c r="C10" s="107"/>
      <c r="D10" s="56">
        <v>62</v>
      </c>
      <c r="E10" s="80" t="s">
        <v>405</v>
      </c>
      <c r="F10" s="80" t="s">
        <v>405</v>
      </c>
      <c r="G10" s="80" t="s">
        <v>405</v>
      </c>
      <c r="H10" s="80" t="s">
        <v>405</v>
      </c>
      <c r="I10" s="80" t="s">
        <v>405</v>
      </c>
      <c r="J10" s="80" t="s">
        <v>405</v>
      </c>
      <c r="K10" s="80" t="s">
        <v>405</v>
      </c>
      <c r="L10" s="80" t="s">
        <v>405</v>
      </c>
      <c r="M10" s="80" t="s">
        <v>405</v>
      </c>
      <c r="N10" s="80" t="s">
        <v>405</v>
      </c>
      <c r="O10" s="80" t="s">
        <v>405</v>
      </c>
      <c r="P10" s="80" t="s">
        <v>405</v>
      </c>
    </row>
    <row r="11" spans="1:16" ht="24.95" customHeight="1" x14ac:dyDescent="0.2">
      <c r="A11" s="107" t="s">
        <v>79</v>
      </c>
      <c r="B11" s="107"/>
      <c r="C11" s="107"/>
      <c r="D11" s="56">
        <v>63</v>
      </c>
      <c r="E11" s="80" t="s">
        <v>405</v>
      </c>
      <c r="F11" s="80" t="s">
        <v>405</v>
      </c>
      <c r="G11" s="80" t="s">
        <v>405</v>
      </c>
      <c r="H11" s="80" t="s">
        <v>405</v>
      </c>
      <c r="I11" s="80" t="s">
        <v>405</v>
      </c>
      <c r="J11" s="80" t="s">
        <v>405</v>
      </c>
      <c r="K11" s="80" t="s">
        <v>405</v>
      </c>
      <c r="L11" s="80" t="s">
        <v>405</v>
      </c>
      <c r="M11" s="80" t="s">
        <v>405</v>
      </c>
      <c r="N11" s="80" t="s">
        <v>405</v>
      </c>
      <c r="O11" s="80" t="s">
        <v>405</v>
      </c>
      <c r="P11" s="80" t="s">
        <v>405</v>
      </c>
    </row>
    <row r="12" spans="1:16" ht="24.95" customHeight="1" x14ac:dyDescent="0.2">
      <c r="A12" s="107" t="s">
        <v>80</v>
      </c>
      <c r="B12" s="107"/>
      <c r="C12" s="107"/>
      <c r="D12" s="56">
        <v>64</v>
      </c>
      <c r="E12" s="80" t="s">
        <v>405</v>
      </c>
      <c r="F12" s="80" t="s">
        <v>405</v>
      </c>
      <c r="G12" s="80" t="s">
        <v>405</v>
      </c>
      <c r="H12" s="80" t="s">
        <v>405</v>
      </c>
      <c r="I12" s="80" t="s">
        <v>405</v>
      </c>
      <c r="J12" s="80" t="s">
        <v>405</v>
      </c>
      <c r="K12" s="80" t="s">
        <v>405</v>
      </c>
      <c r="L12" s="80" t="s">
        <v>405</v>
      </c>
      <c r="M12" s="80" t="s">
        <v>405</v>
      </c>
      <c r="N12" s="80" t="s">
        <v>405</v>
      </c>
      <c r="O12" s="80" t="s">
        <v>405</v>
      </c>
      <c r="P12" s="80" t="s">
        <v>405</v>
      </c>
    </row>
    <row r="13" spans="1:16" ht="24.95" customHeight="1" x14ac:dyDescent="0.2">
      <c r="A13" s="107" t="s">
        <v>81</v>
      </c>
      <c r="B13" s="107"/>
      <c r="C13" s="107"/>
      <c r="D13" s="56">
        <v>65</v>
      </c>
      <c r="E13" s="80" t="s">
        <v>405</v>
      </c>
      <c r="F13" s="80" t="s">
        <v>405</v>
      </c>
      <c r="G13" s="80" t="s">
        <v>405</v>
      </c>
      <c r="H13" s="80" t="s">
        <v>405</v>
      </c>
      <c r="I13" s="80" t="s">
        <v>405</v>
      </c>
      <c r="J13" s="80" t="s">
        <v>405</v>
      </c>
      <c r="K13" s="80" t="s">
        <v>405</v>
      </c>
      <c r="L13" s="80" t="s">
        <v>405</v>
      </c>
      <c r="M13" s="80" t="s">
        <v>405</v>
      </c>
      <c r="N13" s="80" t="s">
        <v>405</v>
      </c>
      <c r="O13" s="80" t="s">
        <v>405</v>
      </c>
      <c r="P13" s="80" t="s">
        <v>405</v>
      </c>
    </row>
    <row r="14" spans="1:16" ht="24.95" customHeight="1" x14ac:dyDescent="0.2">
      <c r="A14" s="107" t="s">
        <v>82</v>
      </c>
      <c r="B14" s="107"/>
      <c r="C14" s="107"/>
      <c r="D14" s="56">
        <v>66</v>
      </c>
      <c r="E14" s="80" t="s">
        <v>405</v>
      </c>
      <c r="F14" s="80" t="s">
        <v>405</v>
      </c>
      <c r="G14" s="80" t="s">
        <v>405</v>
      </c>
      <c r="H14" s="80" t="s">
        <v>405</v>
      </c>
      <c r="I14" s="80" t="s">
        <v>405</v>
      </c>
      <c r="J14" s="80" t="s">
        <v>405</v>
      </c>
      <c r="K14" s="80" t="s">
        <v>405</v>
      </c>
      <c r="L14" s="80" t="s">
        <v>405</v>
      </c>
      <c r="M14" s="80" t="s">
        <v>405</v>
      </c>
      <c r="N14" s="80" t="s">
        <v>405</v>
      </c>
      <c r="O14" s="80" t="s">
        <v>405</v>
      </c>
      <c r="P14" s="80" t="s">
        <v>405</v>
      </c>
    </row>
    <row r="15" spans="1:16" ht="24.95" customHeight="1" x14ac:dyDescent="0.2">
      <c r="A15" s="107" t="s">
        <v>83</v>
      </c>
      <c r="B15" s="107"/>
      <c r="C15" s="107"/>
      <c r="D15" s="56">
        <v>67</v>
      </c>
      <c r="E15" s="80" t="s">
        <v>405</v>
      </c>
      <c r="F15" s="80" t="s">
        <v>405</v>
      </c>
      <c r="G15" s="80" t="s">
        <v>405</v>
      </c>
      <c r="H15" s="80" t="s">
        <v>405</v>
      </c>
      <c r="I15" s="80" t="s">
        <v>405</v>
      </c>
      <c r="J15" s="80" t="s">
        <v>405</v>
      </c>
      <c r="K15" s="80" t="s">
        <v>405</v>
      </c>
      <c r="L15" s="80" t="s">
        <v>405</v>
      </c>
      <c r="M15" s="80" t="s">
        <v>405</v>
      </c>
      <c r="N15" s="80" t="s">
        <v>405</v>
      </c>
      <c r="O15" s="80" t="s">
        <v>405</v>
      </c>
      <c r="P15" s="80" t="s">
        <v>405</v>
      </c>
    </row>
    <row r="16" spans="1:16" ht="24.95" customHeight="1" x14ac:dyDescent="0.2">
      <c r="A16" s="107" t="s">
        <v>84</v>
      </c>
      <c r="B16" s="107"/>
      <c r="C16" s="107"/>
      <c r="D16" s="56">
        <v>68</v>
      </c>
      <c r="E16" s="80" t="s">
        <v>405</v>
      </c>
      <c r="F16" s="80" t="s">
        <v>405</v>
      </c>
      <c r="G16" s="80" t="s">
        <v>405</v>
      </c>
      <c r="H16" s="80" t="s">
        <v>405</v>
      </c>
      <c r="I16" s="80" t="s">
        <v>405</v>
      </c>
      <c r="J16" s="80" t="s">
        <v>405</v>
      </c>
      <c r="K16" s="80" t="s">
        <v>405</v>
      </c>
      <c r="L16" s="80" t="s">
        <v>405</v>
      </c>
      <c r="M16" s="80" t="s">
        <v>405</v>
      </c>
      <c r="N16" s="80" t="s">
        <v>405</v>
      </c>
      <c r="O16" s="80" t="s">
        <v>405</v>
      </c>
      <c r="P16" s="80" t="s">
        <v>405</v>
      </c>
    </row>
    <row r="17" spans="1:16" ht="45" customHeight="1" x14ac:dyDescent="0.2">
      <c r="A17" s="108" t="s">
        <v>110</v>
      </c>
      <c r="B17" s="108"/>
      <c r="C17" s="108"/>
      <c r="D17" s="108"/>
      <c r="E17" s="108"/>
      <c r="F17" s="108"/>
      <c r="G17" s="108"/>
      <c r="H17" s="108"/>
      <c r="I17" s="108"/>
      <c r="J17" s="108"/>
      <c r="K17" s="17" t="s">
        <v>113</v>
      </c>
      <c r="L17" s="109" t="s">
        <v>111</v>
      </c>
      <c r="M17" s="110"/>
      <c r="N17" s="111" t="s">
        <v>219</v>
      </c>
      <c r="O17" s="111"/>
      <c r="P17" s="111"/>
    </row>
    <row r="18" spans="1:16" s="6" customFormat="1" ht="45" customHeight="1" x14ac:dyDescent="0.2">
      <c r="A18" s="108" t="s">
        <v>20</v>
      </c>
      <c r="B18" s="108"/>
      <c r="C18" s="108"/>
      <c r="D18" s="108"/>
      <c r="E18" s="108"/>
      <c r="F18" s="108"/>
      <c r="G18" s="108"/>
      <c r="H18" s="108"/>
      <c r="I18" s="108"/>
      <c r="J18" s="108"/>
      <c r="K18" s="18" t="s">
        <v>112</v>
      </c>
      <c r="L18" s="112" t="s">
        <v>21</v>
      </c>
      <c r="M18" s="113"/>
      <c r="N18" s="111" t="s">
        <v>219</v>
      </c>
      <c r="O18" s="111"/>
      <c r="P18" s="111"/>
    </row>
    <row r="19" spans="1:16" ht="15" customHeight="1" x14ac:dyDescent="0.2">
      <c r="A19" s="106"/>
      <c r="B19" s="106"/>
      <c r="C19" s="106"/>
      <c r="D19" s="106"/>
      <c r="E19" s="106"/>
      <c r="F19" s="106"/>
      <c r="G19" s="106"/>
      <c r="H19" s="106"/>
      <c r="I19" s="106"/>
      <c r="J19" s="106"/>
      <c r="K19" s="106"/>
      <c r="L19" s="106"/>
      <c r="M19" s="106"/>
      <c r="N19" s="106"/>
      <c r="O19" s="106"/>
      <c r="P19" s="106"/>
    </row>
    <row r="20" spans="1:16" ht="19.5" customHeight="1" x14ac:dyDescent="0.2">
      <c r="A20" s="114" t="s">
        <v>0</v>
      </c>
      <c r="B20" s="114"/>
      <c r="C20" s="114"/>
      <c r="D20" s="115" t="str">
        <f>References!B18</f>
        <v>Setterlin Building Company</v>
      </c>
      <c r="E20" s="115"/>
      <c r="F20" s="115"/>
      <c r="G20" s="115"/>
      <c r="H20" s="115"/>
      <c r="I20" s="115"/>
      <c r="J20" s="115"/>
      <c r="K20" s="115"/>
      <c r="L20" s="115"/>
      <c r="M20" s="115"/>
      <c r="N20" s="115"/>
      <c r="O20" s="115"/>
      <c r="P20" s="115"/>
    </row>
    <row r="21" spans="1:16" ht="84" customHeight="1" x14ac:dyDescent="0.2">
      <c r="A21" s="116" t="s">
        <v>16</v>
      </c>
      <c r="B21" s="116"/>
      <c r="C21" s="116"/>
      <c r="D21" s="19" t="s">
        <v>27</v>
      </c>
      <c r="E21" s="19" t="s">
        <v>17</v>
      </c>
      <c r="F21" s="19" t="s">
        <v>7</v>
      </c>
      <c r="G21" s="19" t="s">
        <v>8</v>
      </c>
      <c r="H21" s="19" t="s">
        <v>9</v>
      </c>
      <c r="I21" s="19" t="s">
        <v>28</v>
      </c>
      <c r="J21" s="19" t="s">
        <v>12</v>
      </c>
      <c r="K21" s="19" t="s">
        <v>13</v>
      </c>
      <c r="L21" s="19" t="s">
        <v>14</v>
      </c>
      <c r="M21" s="19" t="s">
        <v>15</v>
      </c>
      <c r="N21" s="19" t="s">
        <v>18</v>
      </c>
      <c r="O21" s="19" t="s">
        <v>11</v>
      </c>
      <c r="P21" s="19" t="s">
        <v>10</v>
      </c>
    </row>
    <row r="22" spans="1:16" s="5" customFormat="1" ht="15" customHeight="1" x14ac:dyDescent="0.2">
      <c r="A22" s="117" t="s">
        <v>19</v>
      </c>
      <c r="B22" s="117"/>
      <c r="C22" s="117"/>
      <c r="D22" s="13">
        <v>1</v>
      </c>
      <c r="E22" s="13">
        <v>2</v>
      </c>
      <c r="F22" s="13">
        <v>3</v>
      </c>
      <c r="G22" s="13">
        <v>4</v>
      </c>
      <c r="H22" s="13">
        <v>5</v>
      </c>
      <c r="I22" s="13">
        <v>6</v>
      </c>
      <c r="J22" s="13">
        <v>7</v>
      </c>
      <c r="K22" s="13">
        <v>8</v>
      </c>
      <c r="L22" s="13">
        <v>9</v>
      </c>
      <c r="M22" s="13">
        <v>10</v>
      </c>
      <c r="N22" s="13">
        <v>11</v>
      </c>
      <c r="O22" s="13">
        <v>12</v>
      </c>
      <c r="P22" s="13">
        <v>13</v>
      </c>
    </row>
    <row r="23" spans="1:16" ht="24.95" customHeight="1" x14ac:dyDescent="0.2">
      <c r="A23" s="107" t="s">
        <v>76</v>
      </c>
      <c r="B23" s="107"/>
      <c r="C23" s="107"/>
      <c r="D23" s="56">
        <v>70</v>
      </c>
      <c r="E23" s="80" t="s">
        <v>405</v>
      </c>
      <c r="F23" s="80" t="s">
        <v>405</v>
      </c>
      <c r="G23" s="80" t="s">
        <v>405</v>
      </c>
      <c r="H23" s="56">
        <v>60</v>
      </c>
      <c r="I23" s="80" t="s">
        <v>405</v>
      </c>
      <c r="J23" s="80" t="s">
        <v>405</v>
      </c>
      <c r="K23" s="56">
        <v>65</v>
      </c>
      <c r="L23" s="56">
        <v>60</v>
      </c>
      <c r="M23" s="80" t="s">
        <v>405</v>
      </c>
      <c r="N23" s="80" t="s">
        <v>405</v>
      </c>
      <c r="O23" s="80" t="s">
        <v>405</v>
      </c>
      <c r="P23" s="56">
        <v>110</v>
      </c>
    </row>
    <row r="24" spans="1:16" ht="24.95" customHeight="1" x14ac:dyDescent="0.2">
      <c r="A24" s="107" t="s">
        <v>77</v>
      </c>
      <c r="B24" s="107"/>
      <c r="C24" s="107"/>
      <c r="D24" s="56">
        <v>70</v>
      </c>
      <c r="E24" s="80" t="s">
        <v>405</v>
      </c>
      <c r="F24" s="80" t="s">
        <v>405</v>
      </c>
      <c r="G24" s="80" t="s">
        <v>405</v>
      </c>
      <c r="H24" s="56">
        <v>60</v>
      </c>
      <c r="I24" s="80" t="s">
        <v>405</v>
      </c>
      <c r="J24" s="80" t="s">
        <v>405</v>
      </c>
      <c r="K24" s="56">
        <v>65</v>
      </c>
      <c r="L24" s="56">
        <v>60</v>
      </c>
      <c r="M24" s="80" t="s">
        <v>405</v>
      </c>
      <c r="N24" s="80" t="s">
        <v>405</v>
      </c>
      <c r="O24" s="80" t="s">
        <v>405</v>
      </c>
      <c r="P24" s="56">
        <v>110</v>
      </c>
    </row>
    <row r="25" spans="1:16" ht="24.95" customHeight="1" x14ac:dyDescent="0.2">
      <c r="A25" s="107" t="s">
        <v>78</v>
      </c>
      <c r="B25" s="107"/>
      <c r="C25" s="107"/>
      <c r="D25" s="56">
        <v>70</v>
      </c>
      <c r="E25" s="80" t="s">
        <v>405</v>
      </c>
      <c r="F25" s="80" t="s">
        <v>405</v>
      </c>
      <c r="G25" s="80" t="s">
        <v>405</v>
      </c>
      <c r="H25" s="56">
        <v>60</v>
      </c>
      <c r="I25" s="80" t="s">
        <v>405</v>
      </c>
      <c r="J25" s="80" t="s">
        <v>405</v>
      </c>
      <c r="K25" s="56">
        <v>65</v>
      </c>
      <c r="L25" s="56">
        <v>60</v>
      </c>
      <c r="M25" s="80" t="s">
        <v>405</v>
      </c>
      <c r="N25" s="80" t="s">
        <v>405</v>
      </c>
      <c r="O25" s="80" t="s">
        <v>405</v>
      </c>
      <c r="P25" s="56">
        <v>110</v>
      </c>
    </row>
    <row r="26" spans="1:16" ht="24.95" customHeight="1" x14ac:dyDescent="0.2">
      <c r="A26" s="107" t="s">
        <v>79</v>
      </c>
      <c r="B26" s="107"/>
      <c r="C26" s="107"/>
      <c r="D26" s="56">
        <v>70</v>
      </c>
      <c r="E26" s="80" t="s">
        <v>405</v>
      </c>
      <c r="F26" s="80" t="s">
        <v>405</v>
      </c>
      <c r="G26" s="80" t="s">
        <v>405</v>
      </c>
      <c r="H26" s="56">
        <v>60</v>
      </c>
      <c r="I26" s="80" t="s">
        <v>405</v>
      </c>
      <c r="J26" s="80" t="s">
        <v>405</v>
      </c>
      <c r="K26" s="56">
        <v>65</v>
      </c>
      <c r="L26" s="56">
        <v>60</v>
      </c>
      <c r="M26" s="80" t="s">
        <v>405</v>
      </c>
      <c r="N26" s="80" t="s">
        <v>405</v>
      </c>
      <c r="O26" s="80" t="s">
        <v>405</v>
      </c>
      <c r="P26" s="56">
        <v>110</v>
      </c>
    </row>
    <row r="27" spans="1:16" ht="24.95" customHeight="1" x14ac:dyDescent="0.2">
      <c r="A27" s="107" t="s">
        <v>80</v>
      </c>
      <c r="B27" s="107"/>
      <c r="C27" s="107"/>
      <c r="D27" s="80" t="s">
        <v>405</v>
      </c>
      <c r="E27" s="80" t="s">
        <v>405</v>
      </c>
      <c r="F27" s="80" t="s">
        <v>405</v>
      </c>
      <c r="G27" s="80" t="s">
        <v>405</v>
      </c>
      <c r="H27" s="80" t="s">
        <v>405</v>
      </c>
      <c r="I27" s="80" t="s">
        <v>405</v>
      </c>
      <c r="J27" s="80" t="s">
        <v>405</v>
      </c>
      <c r="K27" s="80" t="s">
        <v>405</v>
      </c>
      <c r="L27" s="80" t="s">
        <v>405</v>
      </c>
      <c r="M27" s="80" t="s">
        <v>405</v>
      </c>
      <c r="N27" s="80" t="s">
        <v>405</v>
      </c>
      <c r="O27" s="80" t="s">
        <v>405</v>
      </c>
      <c r="P27" s="80" t="s">
        <v>405</v>
      </c>
    </row>
    <row r="28" spans="1:16" ht="24.95" customHeight="1" x14ac:dyDescent="0.2">
      <c r="A28" s="107" t="s">
        <v>81</v>
      </c>
      <c r="B28" s="107"/>
      <c r="C28" s="107"/>
      <c r="D28" s="56">
        <v>70</v>
      </c>
      <c r="E28" s="80" t="s">
        <v>405</v>
      </c>
      <c r="F28" s="80" t="s">
        <v>405</v>
      </c>
      <c r="G28" s="80" t="s">
        <v>405</v>
      </c>
      <c r="H28" s="56">
        <v>60</v>
      </c>
      <c r="I28" s="80" t="s">
        <v>405</v>
      </c>
      <c r="J28" s="80" t="s">
        <v>405</v>
      </c>
      <c r="K28" s="56">
        <v>65</v>
      </c>
      <c r="L28" s="56">
        <v>60</v>
      </c>
      <c r="M28" s="80" t="s">
        <v>405</v>
      </c>
      <c r="N28" s="80" t="s">
        <v>405</v>
      </c>
      <c r="O28" s="80" t="s">
        <v>405</v>
      </c>
      <c r="P28" s="56">
        <v>110</v>
      </c>
    </row>
    <row r="29" spans="1:16" ht="24.95" customHeight="1" x14ac:dyDescent="0.2">
      <c r="A29" s="107" t="s">
        <v>82</v>
      </c>
      <c r="B29" s="107"/>
      <c r="C29" s="107"/>
      <c r="D29" s="56">
        <v>70</v>
      </c>
      <c r="E29" s="80" t="s">
        <v>405</v>
      </c>
      <c r="F29" s="80" t="s">
        <v>405</v>
      </c>
      <c r="G29" s="80" t="s">
        <v>405</v>
      </c>
      <c r="H29" s="56">
        <v>60</v>
      </c>
      <c r="I29" s="80" t="s">
        <v>405</v>
      </c>
      <c r="J29" s="80" t="s">
        <v>405</v>
      </c>
      <c r="K29" s="56">
        <v>65</v>
      </c>
      <c r="L29" s="56">
        <v>60</v>
      </c>
      <c r="M29" s="80" t="s">
        <v>405</v>
      </c>
      <c r="N29" s="80" t="s">
        <v>405</v>
      </c>
      <c r="O29" s="80" t="s">
        <v>405</v>
      </c>
      <c r="P29" s="56">
        <v>110</v>
      </c>
    </row>
    <row r="30" spans="1:16" ht="24.95" customHeight="1" x14ac:dyDescent="0.2">
      <c r="A30" s="107" t="s">
        <v>83</v>
      </c>
      <c r="B30" s="107"/>
      <c r="C30" s="107"/>
      <c r="D30" s="56">
        <v>70</v>
      </c>
      <c r="E30" s="80" t="s">
        <v>405</v>
      </c>
      <c r="F30" s="80" t="s">
        <v>405</v>
      </c>
      <c r="G30" s="80" t="s">
        <v>405</v>
      </c>
      <c r="H30" s="56">
        <v>60</v>
      </c>
      <c r="I30" s="80" t="s">
        <v>405</v>
      </c>
      <c r="J30" s="80" t="s">
        <v>405</v>
      </c>
      <c r="K30" s="56">
        <v>65</v>
      </c>
      <c r="L30" s="56">
        <v>60</v>
      </c>
      <c r="M30" s="80" t="s">
        <v>405</v>
      </c>
      <c r="N30" s="80" t="s">
        <v>405</v>
      </c>
      <c r="O30" s="80" t="s">
        <v>405</v>
      </c>
      <c r="P30" s="56">
        <v>110</v>
      </c>
    </row>
    <row r="31" spans="1:16" ht="24.95" customHeight="1" x14ac:dyDescent="0.2">
      <c r="A31" s="107" t="s">
        <v>84</v>
      </c>
      <c r="B31" s="107"/>
      <c r="C31" s="107"/>
      <c r="D31" s="56">
        <v>70</v>
      </c>
      <c r="E31" s="80" t="s">
        <v>405</v>
      </c>
      <c r="F31" s="80" t="s">
        <v>405</v>
      </c>
      <c r="G31" s="80" t="s">
        <v>405</v>
      </c>
      <c r="H31" s="56">
        <v>60</v>
      </c>
      <c r="I31" s="80" t="s">
        <v>405</v>
      </c>
      <c r="J31" s="80" t="s">
        <v>405</v>
      </c>
      <c r="K31" s="56">
        <v>65</v>
      </c>
      <c r="L31" s="56">
        <v>60</v>
      </c>
      <c r="M31" s="80" t="s">
        <v>405</v>
      </c>
      <c r="N31" s="80" t="s">
        <v>405</v>
      </c>
      <c r="O31" s="80" t="s">
        <v>405</v>
      </c>
      <c r="P31" s="56">
        <v>110</v>
      </c>
    </row>
    <row r="32" spans="1:16" ht="45" customHeight="1" x14ac:dyDescent="0.2">
      <c r="A32" s="108" t="s">
        <v>110</v>
      </c>
      <c r="B32" s="108"/>
      <c r="C32" s="108"/>
      <c r="D32" s="108"/>
      <c r="E32" s="108"/>
      <c r="F32" s="108"/>
      <c r="G32" s="108"/>
      <c r="H32" s="108"/>
      <c r="I32" s="108"/>
      <c r="J32" s="108"/>
      <c r="K32" s="17" t="s">
        <v>113</v>
      </c>
      <c r="L32" s="109" t="s">
        <v>111</v>
      </c>
      <c r="M32" s="110"/>
      <c r="N32" s="111">
        <v>0.4</v>
      </c>
      <c r="O32" s="111"/>
      <c r="P32" s="111"/>
    </row>
    <row r="33" spans="1:16" s="6" customFormat="1" ht="45" customHeight="1" x14ac:dyDescent="0.2">
      <c r="A33" s="108" t="s">
        <v>20</v>
      </c>
      <c r="B33" s="108"/>
      <c r="C33" s="108"/>
      <c r="D33" s="108"/>
      <c r="E33" s="108"/>
      <c r="F33" s="108"/>
      <c r="G33" s="108"/>
      <c r="H33" s="108"/>
      <c r="I33" s="108"/>
      <c r="J33" s="108"/>
      <c r="K33" s="18" t="s">
        <v>112</v>
      </c>
      <c r="L33" s="112" t="s">
        <v>21</v>
      </c>
      <c r="M33" s="113"/>
      <c r="N33" s="111">
        <v>0.15</v>
      </c>
      <c r="O33" s="111"/>
      <c r="P33" s="111"/>
    </row>
    <row r="34" spans="1:16" ht="15" customHeight="1" x14ac:dyDescent="0.2">
      <c r="A34" s="106"/>
      <c r="B34" s="106"/>
      <c r="C34" s="106"/>
      <c r="D34" s="106"/>
      <c r="E34" s="106"/>
      <c r="F34" s="106"/>
      <c r="G34" s="106"/>
      <c r="H34" s="106"/>
      <c r="I34" s="106"/>
      <c r="J34" s="106"/>
      <c r="K34" s="106"/>
      <c r="L34" s="106"/>
      <c r="M34" s="106"/>
      <c r="N34" s="106"/>
      <c r="O34" s="106"/>
      <c r="P34" s="106"/>
    </row>
    <row r="35" spans="1:16" ht="19.5" customHeight="1" x14ac:dyDescent="0.2">
      <c r="A35" s="114" t="s">
        <v>0</v>
      </c>
      <c r="B35" s="114"/>
      <c r="C35" s="114"/>
      <c r="D35" s="115" t="str">
        <f>References!B25</f>
        <v>SUNRUSH CONSTRUCTION COMPANY INC</v>
      </c>
      <c r="E35" s="115"/>
      <c r="F35" s="115"/>
      <c r="G35" s="115"/>
      <c r="H35" s="115"/>
      <c r="I35" s="115"/>
      <c r="J35" s="115"/>
      <c r="K35" s="115"/>
      <c r="L35" s="115"/>
      <c r="M35" s="115"/>
      <c r="N35" s="115"/>
      <c r="O35" s="115"/>
      <c r="P35" s="115"/>
    </row>
    <row r="36" spans="1:16" ht="84" customHeight="1" x14ac:dyDescent="0.2">
      <c r="A36" s="116" t="s">
        <v>16</v>
      </c>
      <c r="B36" s="116"/>
      <c r="C36" s="116"/>
      <c r="D36" s="19" t="s">
        <v>27</v>
      </c>
      <c r="E36" s="19" t="s">
        <v>17</v>
      </c>
      <c r="F36" s="19" t="s">
        <v>7</v>
      </c>
      <c r="G36" s="19" t="s">
        <v>8</v>
      </c>
      <c r="H36" s="19" t="s">
        <v>9</v>
      </c>
      <c r="I36" s="19" t="s">
        <v>28</v>
      </c>
      <c r="J36" s="19" t="s">
        <v>12</v>
      </c>
      <c r="K36" s="19" t="s">
        <v>13</v>
      </c>
      <c r="L36" s="19" t="s">
        <v>14</v>
      </c>
      <c r="M36" s="19" t="s">
        <v>15</v>
      </c>
      <c r="N36" s="19" t="s">
        <v>18</v>
      </c>
      <c r="O36" s="19" t="s">
        <v>11</v>
      </c>
      <c r="P36" s="19" t="s">
        <v>10</v>
      </c>
    </row>
    <row r="37" spans="1:16" s="5" customFormat="1" ht="15" customHeight="1" x14ac:dyDescent="0.2">
      <c r="A37" s="117" t="s">
        <v>19</v>
      </c>
      <c r="B37" s="117"/>
      <c r="C37" s="117"/>
      <c r="D37" s="13">
        <v>1</v>
      </c>
      <c r="E37" s="13">
        <v>2</v>
      </c>
      <c r="F37" s="13">
        <v>3</v>
      </c>
      <c r="G37" s="13">
        <v>4</v>
      </c>
      <c r="H37" s="13">
        <v>5</v>
      </c>
      <c r="I37" s="13">
        <v>6</v>
      </c>
      <c r="J37" s="13">
        <v>7</v>
      </c>
      <c r="K37" s="13">
        <v>8</v>
      </c>
      <c r="L37" s="13">
        <v>9</v>
      </c>
      <c r="M37" s="13">
        <v>10</v>
      </c>
      <c r="N37" s="13">
        <v>11</v>
      </c>
      <c r="O37" s="13">
        <v>12</v>
      </c>
      <c r="P37" s="13">
        <v>13</v>
      </c>
    </row>
    <row r="38" spans="1:16" ht="24.95" customHeight="1" x14ac:dyDescent="0.2">
      <c r="A38" s="107" t="s">
        <v>76</v>
      </c>
      <c r="B38" s="107"/>
      <c r="C38" s="107"/>
      <c r="D38" s="56">
        <v>53.66</v>
      </c>
      <c r="E38" s="56">
        <v>74.2</v>
      </c>
      <c r="F38" s="80" t="s">
        <v>405</v>
      </c>
      <c r="G38" s="56">
        <v>74.2</v>
      </c>
      <c r="H38" s="56">
        <v>44.47</v>
      </c>
      <c r="I38" s="56">
        <v>44.47</v>
      </c>
      <c r="J38" s="56">
        <v>53.36</v>
      </c>
      <c r="K38" s="56">
        <v>49.8</v>
      </c>
      <c r="L38" s="56">
        <v>39.130000000000003</v>
      </c>
      <c r="M38" s="56">
        <v>46.69</v>
      </c>
      <c r="N38" s="56">
        <v>46.69</v>
      </c>
      <c r="O38" s="56">
        <v>56.03</v>
      </c>
      <c r="P38" s="56">
        <v>62.5</v>
      </c>
    </row>
    <row r="39" spans="1:16" ht="24.95" customHeight="1" x14ac:dyDescent="0.2">
      <c r="A39" s="107" t="s">
        <v>77</v>
      </c>
      <c r="B39" s="107"/>
      <c r="C39" s="107"/>
      <c r="D39" s="56">
        <v>53.66</v>
      </c>
      <c r="E39" s="56">
        <v>74.2</v>
      </c>
      <c r="F39" s="80" t="s">
        <v>405</v>
      </c>
      <c r="G39" s="56">
        <v>74.2</v>
      </c>
      <c r="H39" s="56">
        <v>44.47</v>
      </c>
      <c r="I39" s="56">
        <v>44.47</v>
      </c>
      <c r="J39" s="56">
        <v>53.36</v>
      </c>
      <c r="K39" s="56">
        <v>49.8</v>
      </c>
      <c r="L39" s="56">
        <v>39.130000000000003</v>
      </c>
      <c r="M39" s="56">
        <v>46.69</v>
      </c>
      <c r="N39" s="56">
        <v>46.69</v>
      </c>
      <c r="O39" s="56">
        <v>56.03</v>
      </c>
      <c r="P39" s="56">
        <v>62.5</v>
      </c>
    </row>
    <row r="40" spans="1:16" ht="24.95" customHeight="1" x14ac:dyDescent="0.2">
      <c r="A40" s="107" t="s">
        <v>78</v>
      </c>
      <c r="B40" s="107"/>
      <c r="C40" s="107"/>
      <c r="D40" s="56">
        <v>53.66</v>
      </c>
      <c r="E40" s="56">
        <v>74.2</v>
      </c>
      <c r="F40" s="80" t="s">
        <v>405</v>
      </c>
      <c r="G40" s="56">
        <v>74.2</v>
      </c>
      <c r="H40" s="56">
        <v>44.47</v>
      </c>
      <c r="I40" s="56">
        <v>44.47</v>
      </c>
      <c r="J40" s="56">
        <v>53.36</v>
      </c>
      <c r="K40" s="56">
        <v>49.8</v>
      </c>
      <c r="L40" s="56">
        <v>39.130000000000003</v>
      </c>
      <c r="M40" s="56">
        <v>46.69</v>
      </c>
      <c r="N40" s="56">
        <v>46.69</v>
      </c>
      <c r="O40" s="56">
        <v>56.03</v>
      </c>
      <c r="P40" s="56">
        <v>62.5</v>
      </c>
    </row>
    <row r="41" spans="1:16" ht="24.95" customHeight="1" x14ac:dyDescent="0.2">
      <c r="A41" s="107" t="s">
        <v>79</v>
      </c>
      <c r="B41" s="107"/>
      <c r="C41" s="107"/>
      <c r="D41" s="56">
        <v>55.8</v>
      </c>
      <c r="E41" s="56">
        <v>74.2</v>
      </c>
      <c r="F41" s="80" t="s">
        <v>405</v>
      </c>
      <c r="G41" s="56">
        <v>74.2</v>
      </c>
      <c r="H41" s="56">
        <v>44.47</v>
      </c>
      <c r="I41" s="56">
        <v>44.47</v>
      </c>
      <c r="J41" s="56">
        <v>53.36</v>
      </c>
      <c r="K41" s="56">
        <v>49.8</v>
      </c>
      <c r="L41" s="56">
        <v>39.130000000000003</v>
      </c>
      <c r="M41" s="56">
        <v>46.69</v>
      </c>
      <c r="N41" s="56">
        <v>46.69</v>
      </c>
      <c r="O41" s="56">
        <v>56.03</v>
      </c>
      <c r="P41" s="56">
        <v>62.5</v>
      </c>
    </row>
    <row r="42" spans="1:16" ht="24.95" customHeight="1" x14ac:dyDescent="0.2">
      <c r="A42" s="107" t="s">
        <v>80</v>
      </c>
      <c r="B42" s="107"/>
      <c r="C42" s="107"/>
      <c r="D42" s="160">
        <v>55.8</v>
      </c>
      <c r="E42" s="80" t="s">
        <v>405</v>
      </c>
      <c r="F42" s="80" t="s">
        <v>405</v>
      </c>
      <c r="G42" s="80" t="s">
        <v>405</v>
      </c>
      <c r="H42" s="160">
        <v>48.02</v>
      </c>
      <c r="I42" s="160">
        <v>48.02</v>
      </c>
      <c r="J42" s="160">
        <v>57.62</v>
      </c>
      <c r="K42" s="160">
        <v>53.79</v>
      </c>
      <c r="L42" s="160">
        <v>42.25</v>
      </c>
      <c r="M42" s="160">
        <v>50.41</v>
      </c>
      <c r="N42" s="160">
        <v>50.41</v>
      </c>
      <c r="O42" s="160">
        <v>60.5</v>
      </c>
      <c r="P42" s="56">
        <v>70</v>
      </c>
    </row>
    <row r="43" spans="1:16" ht="24.95" customHeight="1" x14ac:dyDescent="0.2">
      <c r="A43" s="107" t="s">
        <v>81</v>
      </c>
      <c r="B43" s="107"/>
      <c r="C43" s="107"/>
      <c r="D43" s="56">
        <v>55.8</v>
      </c>
      <c r="E43" s="80" t="s">
        <v>405</v>
      </c>
      <c r="F43" s="80" t="s">
        <v>405</v>
      </c>
      <c r="G43" s="80" t="s">
        <v>405</v>
      </c>
      <c r="H43" s="56">
        <v>48.02</v>
      </c>
      <c r="I43" s="56">
        <v>48.02</v>
      </c>
      <c r="J43" s="56">
        <v>57.62</v>
      </c>
      <c r="K43" s="56">
        <v>53.79</v>
      </c>
      <c r="L43" s="56">
        <v>42.25</v>
      </c>
      <c r="M43" s="56">
        <v>50.41</v>
      </c>
      <c r="N43" s="56">
        <v>50.41</v>
      </c>
      <c r="O43" s="56">
        <v>60.5</v>
      </c>
      <c r="P43" s="56">
        <v>62.5</v>
      </c>
    </row>
    <row r="44" spans="1:16" ht="24.95" customHeight="1" x14ac:dyDescent="0.2">
      <c r="A44" s="107" t="s">
        <v>82</v>
      </c>
      <c r="B44" s="107"/>
      <c r="C44" s="107"/>
      <c r="D44" s="160">
        <v>55.8</v>
      </c>
      <c r="E44" s="80" t="s">
        <v>405</v>
      </c>
      <c r="F44" s="80" t="s">
        <v>405</v>
      </c>
      <c r="G44" s="80" t="s">
        <v>405</v>
      </c>
      <c r="H44" s="160">
        <v>48.02</v>
      </c>
      <c r="I44" s="160">
        <v>48.02</v>
      </c>
      <c r="J44" s="160">
        <v>57.62</v>
      </c>
      <c r="K44" s="160">
        <v>53.79</v>
      </c>
      <c r="L44" s="160">
        <v>42.25</v>
      </c>
      <c r="M44" s="160">
        <v>50.41</v>
      </c>
      <c r="N44" s="160">
        <v>50.41</v>
      </c>
      <c r="O44" s="160">
        <v>60.5</v>
      </c>
      <c r="P44" s="56">
        <v>70</v>
      </c>
    </row>
    <row r="45" spans="1:16" ht="24.95" customHeight="1" x14ac:dyDescent="0.2">
      <c r="A45" s="107" t="s">
        <v>83</v>
      </c>
      <c r="B45" s="107"/>
      <c r="C45" s="107"/>
      <c r="D45" s="56">
        <v>53.66</v>
      </c>
      <c r="E45" s="56">
        <v>74.2</v>
      </c>
      <c r="F45" s="80" t="s">
        <v>405</v>
      </c>
      <c r="G45" s="56">
        <v>74.2</v>
      </c>
      <c r="H45" s="56">
        <v>44.47</v>
      </c>
      <c r="I45" s="56">
        <v>44.47</v>
      </c>
      <c r="J45" s="56">
        <v>53.36</v>
      </c>
      <c r="K45" s="56">
        <v>49.8</v>
      </c>
      <c r="L45" s="56">
        <v>39.19</v>
      </c>
      <c r="M45" s="56">
        <v>46.69</v>
      </c>
      <c r="N45" s="56">
        <v>46.69</v>
      </c>
      <c r="O45" s="56">
        <v>56.03</v>
      </c>
      <c r="P45" s="56">
        <v>62.5</v>
      </c>
    </row>
    <row r="46" spans="1:16" ht="24.95" customHeight="1" x14ac:dyDescent="0.2">
      <c r="A46" s="107" t="s">
        <v>84</v>
      </c>
      <c r="B46" s="107"/>
      <c r="C46" s="107"/>
      <c r="D46" s="56">
        <v>55.8</v>
      </c>
      <c r="E46" s="80" t="s">
        <v>405</v>
      </c>
      <c r="F46" s="80" t="s">
        <v>405</v>
      </c>
      <c r="G46" s="80" t="s">
        <v>405</v>
      </c>
      <c r="H46" s="56">
        <v>48.02</v>
      </c>
      <c r="I46" s="56">
        <v>48.02</v>
      </c>
      <c r="J46" s="56">
        <v>57.62</v>
      </c>
      <c r="K46" s="56">
        <v>53.79</v>
      </c>
      <c r="L46" s="56">
        <v>42.25</v>
      </c>
      <c r="M46" s="56">
        <v>50.41</v>
      </c>
      <c r="N46" s="56">
        <v>50.41</v>
      </c>
      <c r="O46" s="56">
        <v>60.5</v>
      </c>
      <c r="P46" s="56">
        <v>70</v>
      </c>
    </row>
    <row r="47" spans="1:16" ht="45" customHeight="1" x14ac:dyDescent="0.2">
      <c r="A47" s="108" t="s">
        <v>110</v>
      </c>
      <c r="B47" s="108"/>
      <c r="C47" s="108"/>
      <c r="D47" s="108"/>
      <c r="E47" s="108"/>
      <c r="F47" s="108"/>
      <c r="G47" s="108"/>
      <c r="H47" s="108"/>
      <c r="I47" s="108"/>
      <c r="J47" s="108"/>
      <c r="K47" s="17" t="s">
        <v>113</v>
      </c>
      <c r="L47" s="109" t="s">
        <v>111</v>
      </c>
      <c r="M47" s="110"/>
      <c r="N47" s="111">
        <v>0.6</v>
      </c>
      <c r="O47" s="111"/>
      <c r="P47" s="111"/>
    </row>
    <row r="48" spans="1:16" s="6" customFormat="1" ht="45" customHeight="1" x14ac:dyDescent="0.2">
      <c r="A48" s="108" t="s">
        <v>20</v>
      </c>
      <c r="B48" s="108"/>
      <c r="C48" s="108"/>
      <c r="D48" s="108"/>
      <c r="E48" s="108"/>
      <c r="F48" s="108"/>
      <c r="G48" s="108"/>
      <c r="H48" s="108"/>
      <c r="I48" s="108"/>
      <c r="J48" s="108"/>
      <c r="K48" s="18" t="s">
        <v>112</v>
      </c>
      <c r="L48" s="112" t="s">
        <v>21</v>
      </c>
      <c r="M48" s="113"/>
      <c r="N48" s="111">
        <v>0.15</v>
      </c>
      <c r="O48" s="111"/>
      <c r="P48" s="111"/>
    </row>
    <row r="49" spans="1:16" ht="15" customHeight="1" x14ac:dyDescent="0.2">
      <c r="A49" s="106"/>
      <c r="B49" s="106"/>
      <c r="C49" s="106"/>
      <c r="D49" s="106"/>
      <c r="E49" s="106"/>
      <c r="F49" s="106"/>
      <c r="G49" s="106"/>
      <c r="H49" s="106"/>
      <c r="I49" s="106"/>
      <c r="J49" s="106"/>
      <c r="K49" s="106"/>
      <c r="L49" s="106"/>
      <c r="M49" s="106"/>
      <c r="N49" s="106"/>
      <c r="O49" s="106"/>
      <c r="P49" s="106"/>
    </row>
  </sheetData>
  <sheetProtection selectLockedCells="1"/>
  <mergeCells count="64">
    <mergeCell ref="A10:C10"/>
    <mergeCell ref="A11:C11"/>
    <mergeCell ref="A12:C12"/>
    <mergeCell ref="A9:C9"/>
    <mergeCell ref="A1:P1"/>
    <mergeCell ref="A2:P2"/>
    <mergeCell ref="A3:P3"/>
    <mergeCell ref="A4:P4"/>
    <mergeCell ref="A5:C5"/>
    <mergeCell ref="D5:P5"/>
    <mergeCell ref="A6:C6"/>
    <mergeCell ref="A7:C7"/>
    <mergeCell ref="A8:C8"/>
    <mergeCell ref="A19:P19"/>
    <mergeCell ref="A13:C13"/>
    <mergeCell ref="A14:C14"/>
    <mergeCell ref="A15:C15"/>
    <mergeCell ref="A16:C16"/>
    <mergeCell ref="A17:J17"/>
    <mergeCell ref="L17:M17"/>
    <mergeCell ref="N17:P17"/>
    <mergeCell ref="A18:J18"/>
    <mergeCell ref="L18:M18"/>
    <mergeCell ref="N18:P18"/>
    <mergeCell ref="A20:C20"/>
    <mergeCell ref="D20:P20"/>
    <mergeCell ref="A21:C21"/>
    <mergeCell ref="A22:C22"/>
    <mergeCell ref="A23:C23"/>
    <mergeCell ref="A24:C24"/>
    <mergeCell ref="A25:C25"/>
    <mergeCell ref="A26:C26"/>
    <mergeCell ref="A27:C27"/>
    <mergeCell ref="A28:C28"/>
    <mergeCell ref="A29:C29"/>
    <mergeCell ref="A30:C30"/>
    <mergeCell ref="A31:C31"/>
    <mergeCell ref="A32:J32"/>
    <mergeCell ref="L32:M32"/>
    <mergeCell ref="N32:P32"/>
    <mergeCell ref="A33:J33"/>
    <mergeCell ref="L33:M33"/>
    <mergeCell ref="N33:P33"/>
    <mergeCell ref="A34:P34"/>
    <mergeCell ref="A35:C35"/>
    <mergeCell ref="D35:P35"/>
    <mergeCell ref="A36:C36"/>
    <mergeCell ref="A37:C37"/>
    <mergeCell ref="A38:C38"/>
    <mergeCell ref="A39:C39"/>
    <mergeCell ref="A40:C40"/>
    <mergeCell ref="A41:C41"/>
    <mergeCell ref="A42:C42"/>
    <mergeCell ref="A43:C43"/>
    <mergeCell ref="A44:C44"/>
    <mergeCell ref="A45:C45"/>
    <mergeCell ref="A46:C46"/>
    <mergeCell ref="A47:J47"/>
    <mergeCell ref="L47:M47"/>
    <mergeCell ref="N47:P47"/>
    <mergeCell ref="A48:J48"/>
    <mergeCell ref="L48:M48"/>
    <mergeCell ref="N48:P48"/>
    <mergeCell ref="A49:P49"/>
  </mergeCells>
  <pageMargins left="0.2" right="0.2" top="0.25" bottom="0.25" header="0.3" footer="0.3"/>
  <pageSetup scale="9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7"/>
  <sheetViews>
    <sheetView showGridLines="0" zoomScaleNormal="100" workbookViewId="0">
      <pane ySplit="2" topLeftCell="A18" activePane="bottomLeft" state="frozen"/>
      <selection pane="bottomLeft" activeCell="J73" activeCellId="1" sqref="H21:H73 J21:J73"/>
    </sheetView>
  </sheetViews>
  <sheetFormatPr defaultRowHeight="14.25" outlineLevelRow="1" x14ac:dyDescent="0.2"/>
  <cols>
    <col min="1" max="2" width="18.7109375" style="3" customWidth="1"/>
    <col min="3" max="3" width="7.7109375" style="3" customWidth="1"/>
    <col min="4" max="12" width="11.7109375" style="3" customWidth="1"/>
    <col min="13" max="16384" width="9.140625" style="3"/>
  </cols>
  <sheetData>
    <row r="1" spans="1:13" ht="20.100000000000001" customHeight="1" x14ac:dyDescent="0.2">
      <c r="A1" s="141" t="str">
        <f>References!A1</f>
        <v>115-22 CENTRAL OFFICE, DISTRICT 5, DISTRICT 9, DISTRICT 10 AND DISTRICT 11 GENERAL MAINTENANCE CONTRACT  04/27/2021</v>
      </c>
      <c r="B1" s="141"/>
      <c r="C1" s="141"/>
      <c r="D1" s="141"/>
      <c r="E1" s="141"/>
      <c r="F1" s="141"/>
      <c r="G1" s="141"/>
      <c r="H1" s="141"/>
      <c r="I1" s="141"/>
      <c r="J1" s="141"/>
      <c r="K1" s="141"/>
      <c r="L1" s="141"/>
    </row>
    <row r="2" spans="1:13" ht="20.100000000000001" customHeight="1" x14ac:dyDescent="0.2">
      <c r="A2" s="141" t="s">
        <v>65</v>
      </c>
      <c r="B2" s="141"/>
      <c r="C2" s="141"/>
      <c r="D2" s="141"/>
      <c r="E2" s="141"/>
      <c r="F2" s="141"/>
      <c r="G2" s="141"/>
      <c r="H2" s="141"/>
      <c r="I2" s="141"/>
      <c r="J2" s="141"/>
      <c r="K2" s="141"/>
      <c r="L2" s="141"/>
    </row>
    <row r="3" spans="1:13" ht="19.5" customHeight="1" x14ac:dyDescent="0.2">
      <c r="A3" s="149" t="s">
        <v>0</v>
      </c>
      <c r="B3" s="149"/>
      <c r="C3" s="149"/>
      <c r="D3" s="150" t="str">
        <f>References!B3</f>
        <v xml:space="preserve">Robertson Construction Services, Inc. </v>
      </c>
      <c r="E3" s="150"/>
      <c r="F3" s="150"/>
      <c r="G3" s="150"/>
      <c r="H3" s="150"/>
      <c r="I3" s="150"/>
      <c r="J3" s="150"/>
      <c r="K3" s="150"/>
      <c r="L3" s="150"/>
    </row>
    <row r="4" spans="1:13" ht="78" customHeight="1" x14ac:dyDescent="0.2">
      <c r="A4" s="137" t="s">
        <v>30</v>
      </c>
      <c r="B4" s="137"/>
      <c r="C4" s="137"/>
      <c r="D4" s="20" t="s">
        <v>67</v>
      </c>
      <c r="E4" s="20" t="s">
        <v>68</v>
      </c>
      <c r="F4" s="20" t="s">
        <v>69</v>
      </c>
      <c r="G4" s="20" t="s">
        <v>70</v>
      </c>
      <c r="H4" s="20" t="s">
        <v>71</v>
      </c>
      <c r="I4" s="20" t="s">
        <v>72</v>
      </c>
      <c r="J4" s="20" t="s">
        <v>73</v>
      </c>
      <c r="K4" s="20" t="s">
        <v>74</v>
      </c>
      <c r="L4" s="20" t="s">
        <v>75</v>
      </c>
      <c r="M4" s="4"/>
    </row>
    <row r="5" spans="1:13" s="5" customFormat="1" ht="15" customHeight="1" x14ac:dyDescent="0.2">
      <c r="A5" s="145" t="s">
        <v>29</v>
      </c>
      <c r="B5" s="146"/>
      <c r="C5" s="147"/>
      <c r="D5" s="148" t="s">
        <v>34</v>
      </c>
      <c r="E5" s="148"/>
      <c r="F5" s="148"/>
      <c r="G5" s="148"/>
      <c r="H5" s="148"/>
      <c r="I5" s="148"/>
      <c r="J5" s="148"/>
      <c r="K5" s="148"/>
      <c r="L5" s="148"/>
    </row>
    <row r="6" spans="1:13" ht="15" customHeight="1" x14ac:dyDescent="0.2">
      <c r="A6" s="142" t="s">
        <v>219</v>
      </c>
      <c r="B6" s="129"/>
      <c r="C6" s="14" t="s">
        <v>31</v>
      </c>
      <c r="D6" s="57" t="s">
        <v>219</v>
      </c>
      <c r="E6" s="57" t="s">
        <v>219</v>
      </c>
      <c r="F6" s="57" t="s">
        <v>219</v>
      </c>
      <c r="G6" s="57" t="s">
        <v>219</v>
      </c>
      <c r="H6" s="57" t="s">
        <v>219</v>
      </c>
      <c r="I6" s="57" t="s">
        <v>219</v>
      </c>
      <c r="J6" s="57" t="s">
        <v>219</v>
      </c>
      <c r="K6" s="57" t="s">
        <v>219</v>
      </c>
      <c r="L6" s="57" t="s">
        <v>219</v>
      </c>
    </row>
    <row r="7" spans="1:13" ht="15" customHeight="1" x14ac:dyDescent="0.2">
      <c r="A7" s="130"/>
      <c r="B7" s="131"/>
      <c r="C7" s="14" t="s">
        <v>32</v>
      </c>
      <c r="D7" s="57" t="s">
        <v>219</v>
      </c>
      <c r="E7" s="57" t="s">
        <v>219</v>
      </c>
      <c r="F7" s="57" t="s">
        <v>219</v>
      </c>
      <c r="G7" s="57" t="s">
        <v>219</v>
      </c>
      <c r="H7" s="57" t="s">
        <v>219</v>
      </c>
      <c r="I7" s="57" t="s">
        <v>219</v>
      </c>
      <c r="J7" s="57" t="s">
        <v>219</v>
      </c>
      <c r="K7" s="57" t="s">
        <v>219</v>
      </c>
      <c r="L7" s="57" t="s">
        <v>219</v>
      </c>
    </row>
    <row r="8" spans="1:13" ht="15" customHeight="1" x14ac:dyDescent="0.2">
      <c r="A8" s="132"/>
      <c r="B8" s="133"/>
      <c r="C8" s="14" t="s">
        <v>33</v>
      </c>
      <c r="D8" s="57" t="s">
        <v>219</v>
      </c>
      <c r="E8" s="57" t="s">
        <v>219</v>
      </c>
      <c r="F8" s="57" t="s">
        <v>219</v>
      </c>
      <c r="G8" s="57" t="s">
        <v>219</v>
      </c>
      <c r="H8" s="57" t="s">
        <v>219</v>
      </c>
      <c r="I8" s="57" t="s">
        <v>219</v>
      </c>
      <c r="J8" s="57" t="s">
        <v>219</v>
      </c>
      <c r="K8" s="57" t="s">
        <v>219</v>
      </c>
      <c r="L8" s="57" t="s">
        <v>219</v>
      </c>
    </row>
    <row r="9" spans="1:13" ht="15" customHeight="1" x14ac:dyDescent="0.2">
      <c r="A9" s="136"/>
      <c r="B9" s="136"/>
      <c r="C9" s="136"/>
      <c r="D9" s="136"/>
      <c r="E9" s="136"/>
      <c r="F9" s="136"/>
      <c r="G9" s="136"/>
      <c r="H9" s="136"/>
      <c r="I9" s="136"/>
      <c r="J9" s="136"/>
      <c r="K9" s="136"/>
      <c r="L9" s="136"/>
    </row>
    <row r="10" spans="1:13" ht="19.5" customHeight="1" x14ac:dyDescent="0.2">
      <c r="A10" s="149" t="s">
        <v>0</v>
      </c>
      <c r="B10" s="149"/>
      <c r="C10" s="149"/>
      <c r="D10" s="150" t="str">
        <f>References!B18</f>
        <v>Setterlin Building Company</v>
      </c>
      <c r="E10" s="150"/>
      <c r="F10" s="150"/>
      <c r="G10" s="150"/>
      <c r="H10" s="150"/>
      <c r="I10" s="150"/>
      <c r="J10" s="150"/>
      <c r="K10" s="150"/>
      <c r="L10" s="150"/>
    </row>
    <row r="11" spans="1:13" ht="78" customHeight="1" x14ac:dyDescent="0.2">
      <c r="A11" s="137" t="s">
        <v>30</v>
      </c>
      <c r="B11" s="137"/>
      <c r="C11" s="137"/>
      <c r="D11" s="20" t="s">
        <v>67</v>
      </c>
      <c r="E11" s="20" t="s">
        <v>68</v>
      </c>
      <c r="F11" s="20" t="s">
        <v>69</v>
      </c>
      <c r="G11" s="20" t="s">
        <v>70</v>
      </c>
      <c r="H11" s="20" t="s">
        <v>71</v>
      </c>
      <c r="I11" s="20" t="s">
        <v>72</v>
      </c>
      <c r="J11" s="20" t="s">
        <v>73</v>
      </c>
      <c r="K11" s="20" t="s">
        <v>74</v>
      </c>
      <c r="L11" s="20" t="s">
        <v>75</v>
      </c>
      <c r="M11" s="4"/>
    </row>
    <row r="12" spans="1:13" s="5" customFormat="1" ht="15" customHeight="1" x14ac:dyDescent="0.2">
      <c r="A12" s="145" t="s">
        <v>29</v>
      </c>
      <c r="B12" s="146"/>
      <c r="C12" s="147"/>
      <c r="D12" s="148" t="s">
        <v>34</v>
      </c>
      <c r="E12" s="148"/>
      <c r="F12" s="148"/>
      <c r="G12" s="148"/>
      <c r="H12" s="148"/>
      <c r="I12" s="148"/>
      <c r="J12" s="148"/>
      <c r="K12" s="148"/>
      <c r="L12" s="148"/>
    </row>
    <row r="13" spans="1:13" ht="15" customHeight="1" x14ac:dyDescent="0.2">
      <c r="A13" s="142" t="s">
        <v>362</v>
      </c>
      <c r="B13" s="129"/>
      <c r="C13" s="14" t="s">
        <v>31</v>
      </c>
      <c r="D13" s="50"/>
      <c r="E13" s="50"/>
      <c r="F13" s="50"/>
      <c r="G13" s="50"/>
      <c r="H13" s="50"/>
      <c r="I13" s="50"/>
      <c r="J13" s="50"/>
      <c r="K13" s="50"/>
      <c r="L13" s="51"/>
    </row>
    <row r="14" spans="1:13" ht="15" customHeight="1" x14ac:dyDescent="0.2">
      <c r="A14" s="130"/>
      <c r="B14" s="131"/>
      <c r="C14" s="14" t="s">
        <v>32</v>
      </c>
      <c r="D14" s="50"/>
      <c r="E14" s="50"/>
      <c r="F14" s="50"/>
      <c r="G14" s="50"/>
      <c r="H14" s="50"/>
      <c r="I14" s="50"/>
      <c r="J14" s="50"/>
      <c r="K14" s="50"/>
      <c r="L14" s="51"/>
    </row>
    <row r="15" spans="1:13" ht="15" customHeight="1" x14ac:dyDescent="0.2">
      <c r="A15" s="132"/>
      <c r="B15" s="133"/>
      <c r="C15" s="14" t="s">
        <v>33</v>
      </c>
      <c r="D15" s="50"/>
      <c r="E15" s="50"/>
      <c r="F15" s="50"/>
      <c r="G15" s="50"/>
      <c r="H15" s="50"/>
      <c r="I15" s="50"/>
      <c r="J15" s="50"/>
      <c r="K15" s="50"/>
      <c r="L15" s="51"/>
    </row>
    <row r="16" spans="1:13" ht="15" customHeight="1" x14ac:dyDescent="0.2">
      <c r="A16" s="136"/>
      <c r="B16" s="136"/>
      <c r="C16" s="136"/>
      <c r="D16" s="136"/>
      <c r="E16" s="136"/>
      <c r="F16" s="136"/>
      <c r="G16" s="136"/>
      <c r="H16" s="136"/>
      <c r="I16" s="136"/>
      <c r="J16" s="136"/>
      <c r="K16" s="136"/>
      <c r="L16" s="136"/>
    </row>
    <row r="17" spans="1:13" ht="19.5" customHeight="1" x14ac:dyDescent="0.2">
      <c r="A17" s="149" t="s">
        <v>0</v>
      </c>
      <c r="B17" s="149"/>
      <c r="C17" s="149"/>
      <c r="D17" s="150" t="str">
        <f>References!B25</f>
        <v>SUNRUSH CONSTRUCTION COMPANY INC</v>
      </c>
      <c r="E17" s="150"/>
      <c r="F17" s="150"/>
      <c r="G17" s="150"/>
      <c r="H17" s="150"/>
      <c r="I17" s="150"/>
      <c r="J17" s="150"/>
      <c r="K17" s="150"/>
      <c r="L17" s="150"/>
    </row>
    <row r="18" spans="1:13" ht="78" customHeight="1" x14ac:dyDescent="0.2">
      <c r="A18" s="137" t="s">
        <v>30</v>
      </c>
      <c r="B18" s="137"/>
      <c r="C18" s="137"/>
      <c r="D18" s="20" t="s">
        <v>67</v>
      </c>
      <c r="E18" s="20" t="s">
        <v>68</v>
      </c>
      <c r="F18" s="20" t="s">
        <v>69</v>
      </c>
      <c r="G18" s="20" t="s">
        <v>70</v>
      </c>
      <c r="H18" s="20" t="s">
        <v>71</v>
      </c>
      <c r="I18" s="20" t="s">
        <v>72</v>
      </c>
      <c r="J18" s="20" t="s">
        <v>73</v>
      </c>
      <c r="K18" s="20" t="s">
        <v>74</v>
      </c>
      <c r="L18" s="20" t="s">
        <v>75</v>
      </c>
      <c r="M18" s="4"/>
    </row>
    <row r="19" spans="1:13" s="5" customFormat="1" ht="15" customHeight="1" x14ac:dyDescent="0.2">
      <c r="A19" s="145" t="s">
        <v>29</v>
      </c>
      <c r="B19" s="146"/>
      <c r="C19" s="147"/>
      <c r="D19" s="148" t="s">
        <v>34</v>
      </c>
      <c r="E19" s="148"/>
      <c r="F19" s="148"/>
      <c r="G19" s="148"/>
      <c r="H19" s="148"/>
      <c r="I19" s="148"/>
      <c r="J19" s="148"/>
      <c r="K19" s="148"/>
      <c r="L19" s="148"/>
    </row>
    <row r="20" spans="1:13" ht="15" customHeight="1" outlineLevel="1" x14ac:dyDescent="0.2">
      <c r="A20" s="123" t="s">
        <v>386</v>
      </c>
      <c r="B20" s="124"/>
      <c r="C20" s="14" t="s">
        <v>31</v>
      </c>
      <c r="D20" s="63">
        <v>8.75</v>
      </c>
      <c r="E20" s="63">
        <v>8.75</v>
      </c>
      <c r="F20" s="63">
        <v>8.75</v>
      </c>
      <c r="G20" s="63">
        <v>8.75</v>
      </c>
      <c r="H20" s="63">
        <v>8.75</v>
      </c>
      <c r="I20" s="63">
        <v>8.75</v>
      </c>
      <c r="J20" s="63">
        <v>8.75</v>
      </c>
      <c r="K20" s="63">
        <v>8.75</v>
      </c>
      <c r="L20" s="63">
        <v>8.75</v>
      </c>
    </row>
    <row r="21" spans="1:13" ht="15" customHeight="1" outlineLevel="1" x14ac:dyDescent="0.2">
      <c r="A21" s="125"/>
      <c r="B21" s="126"/>
      <c r="C21" s="14" t="s">
        <v>32</v>
      </c>
      <c r="D21" s="63">
        <v>70</v>
      </c>
      <c r="E21" s="63">
        <v>70</v>
      </c>
      <c r="F21" s="63">
        <v>70</v>
      </c>
      <c r="G21" s="63">
        <v>70</v>
      </c>
      <c r="H21" s="160">
        <v>70</v>
      </c>
      <c r="I21" s="63">
        <v>70</v>
      </c>
      <c r="J21" s="160">
        <v>70</v>
      </c>
      <c r="K21" s="63">
        <v>70</v>
      </c>
      <c r="L21" s="63">
        <v>70</v>
      </c>
    </row>
    <row r="22" spans="1:13" ht="15" customHeight="1" outlineLevel="1" x14ac:dyDescent="0.2">
      <c r="A22" s="127"/>
      <c r="B22" s="128"/>
      <c r="C22" s="14" t="s">
        <v>33</v>
      </c>
      <c r="D22" s="63">
        <v>350</v>
      </c>
      <c r="E22" s="63">
        <v>350</v>
      </c>
      <c r="F22" s="63">
        <v>350</v>
      </c>
      <c r="G22" s="63">
        <v>350</v>
      </c>
      <c r="H22" s="160">
        <v>350</v>
      </c>
      <c r="I22" s="63">
        <v>350</v>
      </c>
      <c r="J22" s="160">
        <v>350</v>
      </c>
      <c r="K22" s="63">
        <v>350</v>
      </c>
      <c r="L22" s="63">
        <v>350</v>
      </c>
    </row>
    <row r="23" spans="1:13" ht="15" customHeight="1" outlineLevel="1" x14ac:dyDescent="0.2">
      <c r="A23" s="123" t="s">
        <v>387</v>
      </c>
      <c r="B23" s="124"/>
      <c r="C23" s="14" t="s">
        <v>31</v>
      </c>
      <c r="D23" s="71">
        <v>50.88</v>
      </c>
      <c r="E23" s="71">
        <v>50.88</v>
      </c>
      <c r="F23" s="71">
        <v>50.88</v>
      </c>
      <c r="G23" s="71">
        <v>50.88</v>
      </c>
      <c r="H23" s="161">
        <v>50.88</v>
      </c>
      <c r="I23" s="71">
        <v>50.88</v>
      </c>
      <c r="J23" s="161">
        <v>50.88</v>
      </c>
      <c r="K23" s="71">
        <v>50.88</v>
      </c>
      <c r="L23" s="71">
        <v>50.88</v>
      </c>
    </row>
    <row r="24" spans="1:13" ht="15" customHeight="1" outlineLevel="1" x14ac:dyDescent="0.2">
      <c r="A24" s="125"/>
      <c r="B24" s="126"/>
      <c r="C24" s="14" t="s">
        <v>32</v>
      </c>
      <c r="D24" s="71">
        <v>407</v>
      </c>
      <c r="E24" s="71">
        <v>407</v>
      </c>
      <c r="F24" s="71">
        <v>407</v>
      </c>
      <c r="G24" s="71">
        <v>407</v>
      </c>
      <c r="H24" s="161">
        <v>407</v>
      </c>
      <c r="I24" s="71">
        <v>407</v>
      </c>
      <c r="J24" s="161">
        <v>407</v>
      </c>
      <c r="K24" s="71">
        <v>407</v>
      </c>
      <c r="L24" s="71">
        <v>407</v>
      </c>
    </row>
    <row r="25" spans="1:13" ht="15" customHeight="1" outlineLevel="1" x14ac:dyDescent="0.2">
      <c r="A25" s="127"/>
      <c r="B25" s="128"/>
      <c r="C25" s="14" t="s">
        <v>33</v>
      </c>
      <c r="D25" s="71">
        <v>2035</v>
      </c>
      <c r="E25" s="71">
        <v>2035</v>
      </c>
      <c r="F25" s="71">
        <v>2035</v>
      </c>
      <c r="G25" s="71">
        <v>2035</v>
      </c>
      <c r="H25" s="161">
        <v>2035</v>
      </c>
      <c r="I25" s="71">
        <v>2035</v>
      </c>
      <c r="J25" s="161">
        <v>2035</v>
      </c>
      <c r="K25" s="71">
        <v>2035</v>
      </c>
      <c r="L25" s="71">
        <v>2035</v>
      </c>
    </row>
    <row r="26" spans="1:13" ht="15" customHeight="1" outlineLevel="1" x14ac:dyDescent="0.2">
      <c r="A26" s="123" t="s">
        <v>388</v>
      </c>
      <c r="B26" s="124"/>
      <c r="C26" s="14" t="s">
        <v>31</v>
      </c>
      <c r="D26" s="71">
        <v>40.28</v>
      </c>
      <c r="E26" s="71">
        <v>40.28</v>
      </c>
      <c r="F26" s="71">
        <v>40.28</v>
      </c>
      <c r="G26" s="71">
        <v>40.28</v>
      </c>
      <c r="H26" s="161">
        <v>40.28</v>
      </c>
      <c r="I26" s="71">
        <v>40.28</v>
      </c>
      <c r="J26" s="161">
        <v>40.28</v>
      </c>
      <c r="K26" s="71">
        <v>40.28</v>
      </c>
      <c r="L26" s="71">
        <v>40.28</v>
      </c>
    </row>
    <row r="27" spans="1:13" ht="15" customHeight="1" outlineLevel="1" x14ac:dyDescent="0.2">
      <c r="A27" s="125"/>
      <c r="B27" s="126"/>
      <c r="C27" s="14" t="s">
        <v>32</v>
      </c>
      <c r="D27" s="71">
        <v>322.24</v>
      </c>
      <c r="E27" s="71">
        <v>322.24</v>
      </c>
      <c r="F27" s="71">
        <v>322.24</v>
      </c>
      <c r="G27" s="71">
        <v>322.24</v>
      </c>
      <c r="H27" s="161">
        <v>322.24</v>
      </c>
      <c r="I27" s="71">
        <v>322.24</v>
      </c>
      <c r="J27" s="161">
        <v>322.24</v>
      </c>
      <c r="K27" s="71">
        <v>322.24</v>
      </c>
      <c r="L27" s="71">
        <v>322.24</v>
      </c>
    </row>
    <row r="28" spans="1:13" ht="15" customHeight="1" outlineLevel="1" x14ac:dyDescent="0.2">
      <c r="A28" s="127"/>
      <c r="B28" s="128"/>
      <c r="C28" s="14" t="s">
        <v>33</v>
      </c>
      <c r="D28" s="71">
        <v>1611.2</v>
      </c>
      <c r="E28" s="71">
        <v>1611.2</v>
      </c>
      <c r="F28" s="71">
        <v>1611.2</v>
      </c>
      <c r="G28" s="71">
        <v>1611.2</v>
      </c>
      <c r="H28" s="161">
        <v>1611.2</v>
      </c>
      <c r="I28" s="71">
        <v>1611.2</v>
      </c>
      <c r="J28" s="161">
        <v>1611.2</v>
      </c>
      <c r="K28" s="71">
        <v>1611.2</v>
      </c>
      <c r="L28" s="71">
        <v>1611.2</v>
      </c>
    </row>
    <row r="29" spans="1:13" ht="15" customHeight="1" outlineLevel="1" x14ac:dyDescent="0.2">
      <c r="A29" s="123" t="s">
        <v>389</v>
      </c>
      <c r="B29" s="124"/>
      <c r="C29" s="14" t="s">
        <v>31</v>
      </c>
      <c r="D29" s="71">
        <v>49.82</v>
      </c>
      <c r="E29" s="71">
        <v>49.82</v>
      </c>
      <c r="F29" s="71">
        <v>49.82</v>
      </c>
      <c r="G29" s="71">
        <v>49.82</v>
      </c>
      <c r="H29" s="161">
        <v>49.82</v>
      </c>
      <c r="I29" s="71">
        <v>49.82</v>
      </c>
      <c r="J29" s="161">
        <v>49.82</v>
      </c>
      <c r="K29" s="71">
        <v>49.82</v>
      </c>
      <c r="L29" s="71">
        <v>49.82</v>
      </c>
    </row>
    <row r="30" spans="1:13" ht="15" customHeight="1" outlineLevel="1" x14ac:dyDescent="0.2">
      <c r="A30" s="125"/>
      <c r="B30" s="126"/>
      <c r="C30" s="14" t="s">
        <v>32</v>
      </c>
      <c r="D30" s="71">
        <v>398.56</v>
      </c>
      <c r="E30" s="71">
        <v>398.56</v>
      </c>
      <c r="F30" s="71">
        <v>398.56</v>
      </c>
      <c r="G30" s="71">
        <v>398.56</v>
      </c>
      <c r="H30" s="161">
        <v>398.56</v>
      </c>
      <c r="I30" s="71">
        <v>398.56</v>
      </c>
      <c r="J30" s="161">
        <v>398.56</v>
      </c>
      <c r="K30" s="71">
        <v>398.56</v>
      </c>
      <c r="L30" s="71">
        <v>398.56</v>
      </c>
    </row>
    <row r="31" spans="1:13" ht="15" customHeight="1" outlineLevel="1" x14ac:dyDescent="0.2">
      <c r="A31" s="127"/>
      <c r="B31" s="128"/>
      <c r="C31" s="14" t="s">
        <v>33</v>
      </c>
      <c r="D31" s="71">
        <v>1992.8</v>
      </c>
      <c r="E31" s="71">
        <v>1992.8</v>
      </c>
      <c r="F31" s="71">
        <v>1992.8</v>
      </c>
      <c r="G31" s="71">
        <v>1992.8</v>
      </c>
      <c r="H31" s="161">
        <v>1992.8</v>
      </c>
      <c r="I31" s="71">
        <v>1992.8</v>
      </c>
      <c r="J31" s="161">
        <v>1992.8</v>
      </c>
      <c r="K31" s="71">
        <v>1992.8</v>
      </c>
      <c r="L31" s="71">
        <v>1992.8</v>
      </c>
    </row>
    <row r="32" spans="1:13" ht="15" customHeight="1" outlineLevel="1" x14ac:dyDescent="0.2">
      <c r="A32" s="123" t="s">
        <v>390</v>
      </c>
      <c r="B32" s="124"/>
      <c r="C32" s="14" t="s">
        <v>31</v>
      </c>
      <c r="D32" s="71">
        <v>11.66</v>
      </c>
      <c r="E32" s="71">
        <v>11.66</v>
      </c>
      <c r="F32" s="71">
        <v>11.66</v>
      </c>
      <c r="G32" s="71">
        <v>11.66</v>
      </c>
      <c r="H32" s="161">
        <v>11.66</v>
      </c>
      <c r="I32" s="71">
        <v>11.66</v>
      </c>
      <c r="J32" s="161">
        <v>11.66</v>
      </c>
      <c r="K32" s="71">
        <v>11.66</v>
      </c>
      <c r="L32" s="71">
        <v>11.66</v>
      </c>
    </row>
    <row r="33" spans="1:12" ht="15" customHeight="1" outlineLevel="1" x14ac:dyDescent="0.2">
      <c r="A33" s="125"/>
      <c r="B33" s="126"/>
      <c r="C33" s="14" t="s">
        <v>32</v>
      </c>
      <c r="D33" s="71">
        <v>93.28</v>
      </c>
      <c r="E33" s="71">
        <v>93.28</v>
      </c>
      <c r="F33" s="71">
        <v>93.28</v>
      </c>
      <c r="G33" s="71">
        <v>93.28</v>
      </c>
      <c r="H33" s="161">
        <v>93.28</v>
      </c>
      <c r="I33" s="71">
        <v>93.28</v>
      </c>
      <c r="J33" s="161">
        <v>93.28</v>
      </c>
      <c r="K33" s="71">
        <v>93.28</v>
      </c>
      <c r="L33" s="71">
        <v>93.28</v>
      </c>
    </row>
    <row r="34" spans="1:12" ht="15" customHeight="1" outlineLevel="1" x14ac:dyDescent="0.2">
      <c r="A34" s="127"/>
      <c r="B34" s="128"/>
      <c r="C34" s="14" t="s">
        <v>33</v>
      </c>
      <c r="D34" s="71">
        <v>466.4</v>
      </c>
      <c r="E34" s="71">
        <v>466.4</v>
      </c>
      <c r="F34" s="71">
        <v>466.4</v>
      </c>
      <c r="G34" s="71">
        <v>466.4</v>
      </c>
      <c r="H34" s="161">
        <v>466.4</v>
      </c>
      <c r="I34" s="71">
        <v>466.4</v>
      </c>
      <c r="J34" s="161">
        <v>466.4</v>
      </c>
      <c r="K34" s="71">
        <v>466.4</v>
      </c>
      <c r="L34" s="71">
        <v>466.4</v>
      </c>
    </row>
    <row r="35" spans="1:12" ht="15" customHeight="1" outlineLevel="1" x14ac:dyDescent="0.2">
      <c r="A35" s="123" t="s">
        <v>391</v>
      </c>
      <c r="B35" s="124"/>
      <c r="C35" s="14" t="s">
        <v>31</v>
      </c>
      <c r="D35" s="71">
        <v>21.2</v>
      </c>
      <c r="E35" s="71">
        <v>21.2</v>
      </c>
      <c r="F35" s="71">
        <v>21.2</v>
      </c>
      <c r="G35" s="71">
        <v>21.2</v>
      </c>
      <c r="H35" s="161">
        <v>21.2</v>
      </c>
      <c r="I35" s="71">
        <v>21.2</v>
      </c>
      <c r="J35" s="161">
        <v>21.2</v>
      </c>
      <c r="K35" s="71">
        <v>21.2</v>
      </c>
      <c r="L35" s="71">
        <v>21.2</v>
      </c>
    </row>
    <row r="36" spans="1:12" ht="15" customHeight="1" outlineLevel="1" x14ac:dyDescent="0.2">
      <c r="A36" s="125"/>
      <c r="B36" s="126"/>
      <c r="C36" s="14" t="s">
        <v>32</v>
      </c>
      <c r="D36" s="71">
        <v>169.6</v>
      </c>
      <c r="E36" s="71">
        <v>169.6</v>
      </c>
      <c r="F36" s="71">
        <v>169.6</v>
      </c>
      <c r="G36" s="71">
        <v>169.6</v>
      </c>
      <c r="H36" s="161">
        <v>169.6</v>
      </c>
      <c r="I36" s="71">
        <v>169.6</v>
      </c>
      <c r="J36" s="161">
        <v>169.6</v>
      </c>
      <c r="K36" s="71">
        <v>169.6</v>
      </c>
      <c r="L36" s="71">
        <v>169.6</v>
      </c>
    </row>
    <row r="37" spans="1:12" ht="15" customHeight="1" outlineLevel="1" x14ac:dyDescent="0.2">
      <c r="A37" s="127"/>
      <c r="B37" s="128"/>
      <c r="C37" s="14" t="s">
        <v>33</v>
      </c>
      <c r="D37" s="71">
        <v>848</v>
      </c>
      <c r="E37" s="71">
        <v>848</v>
      </c>
      <c r="F37" s="71">
        <v>848</v>
      </c>
      <c r="G37" s="71">
        <v>848</v>
      </c>
      <c r="H37" s="161">
        <v>848</v>
      </c>
      <c r="I37" s="71">
        <v>848</v>
      </c>
      <c r="J37" s="161">
        <v>848</v>
      </c>
      <c r="K37" s="71">
        <v>848</v>
      </c>
      <c r="L37" s="71">
        <v>848</v>
      </c>
    </row>
    <row r="38" spans="1:12" ht="15" customHeight="1" outlineLevel="1" x14ac:dyDescent="0.2">
      <c r="A38" s="123" t="s">
        <v>392</v>
      </c>
      <c r="B38" s="124"/>
      <c r="C38" s="14" t="s">
        <v>31</v>
      </c>
      <c r="D38" s="71">
        <v>10.6</v>
      </c>
      <c r="E38" s="71">
        <v>10.6</v>
      </c>
      <c r="F38" s="71">
        <v>10.6</v>
      </c>
      <c r="G38" s="71">
        <v>10.6</v>
      </c>
      <c r="H38" s="161">
        <v>10.6</v>
      </c>
      <c r="I38" s="71">
        <v>10.6</v>
      </c>
      <c r="J38" s="161">
        <v>10.6</v>
      </c>
      <c r="K38" s="71">
        <v>10.6</v>
      </c>
      <c r="L38" s="71">
        <v>10.6</v>
      </c>
    </row>
    <row r="39" spans="1:12" ht="15" customHeight="1" outlineLevel="1" x14ac:dyDescent="0.2">
      <c r="A39" s="125"/>
      <c r="B39" s="126"/>
      <c r="C39" s="14" t="s">
        <v>32</v>
      </c>
      <c r="D39" s="71">
        <v>84.8</v>
      </c>
      <c r="E39" s="71">
        <v>84.8</v>
      </c>
      <c r="F39" s="71">
        <v>84.8</v>
      </c>
      <c r="G39" s="71">
        <v>84.8</v>
      </c>
      <c r="H39" s="161">
        <v>84.8</v>
      </c>
      <c r="I39" s="71">
        <v>84.8</v>
      </c>
      <c r="J39" s="161">
        <v>84.8</v>
      </c>
      <c r="K39" s="71">
        <v>84.8</v>
      </c>
      <c r="L39" s="71">
        <v>84.8</v>
      </c>
    </row>
    <row r="40" spans="1:12" ht="15" customHeight="1" outlineLevel="1" x14ac:dyDescent="0.2">
      <c r="A40" s="127"/>
      <c r="B40" s="128"/>
      <c r="C40" s="14" t="s">
        <v>33</v>
      </c>
      <c r="D40" s="71">
        <v>424</v>
      </c>
      <c r="E40" s="71">
        <v>424</v>
      </c>
      <c r="F40" s="71">
        <v>424</v>
      </c>
      <c r="G40" s="71">
        <v>424</v>
      </c>
      <c r="H40" s="161">
        <v>424</v>
      </c>
      <c r="I40" s="71">
        <v>424</v>
      </c>
      <c r="J40" s="161">
        <v>424</v>
      </c>
      <c r="K40" s="71">
        <v>424</v>
      </c>
      <c r="L40" s="71">
        <v>424</v>
      </c>
    </row>
    <row r="41" spans="1:12" ht="15" customHeight="1" outlineLevel="1" x14ac:dyDescent="0.2">
      <c r="A41" s="123" t="s">
        <v>393</v>
      </c>
      <c r="B41" s="124"/>
      <c r="C41" s="14" t="s">
        <v>31</v>
      </c>
      <c r="D41" s="71">
        <v>22.26</v>
      </c>
      <c r="E41" s="71">
        <v>22.26</v>
      </c>
      <c r="F41" s="71">
        <v>22.26</v>
      </c>
      <c r="G41" s="71">
        <v>22.26</v>
      </c>
      <c r="H41" s="161">
        <v>22.26</v>
      </c>
      <c r="I41" s="71">
        <v>22.26</v>
      </c>
      <c r="J41" s="161">
        <v>22.26</v>
      </c>
      <c r="K41" s="71">
        <v>22.26</v>
      </c>
      <c r="L41" s="71">
        <v>22.26</v>
      </c>
    </row>
    <row r="42" spans="1:12" ht="15" customHeight="1" outlineLevel="1" x14ac:dyDescent="0.2">
      <c r="A42" s="125"/>
      <c r="B42" s="126"/>
      <c r="C42" s="14" t="s">
        <v>32</v>
      </c>
      <c r="D42" s="71">
        <v>178.08</v>
      </c>
      <c r="E42" s="71">
        <v>178.08</v>
      </c>
      <c r="F42" s="71">
        <v>178.08</v>
      </c>
      <c r="G42" s="71">
        <v>178.08</v>
      </c>
      <c r="H42" s="161">
        <v>178.08</v>
      </c>
      <c r="I42" s="71">
        <v>178.08</v>
      </c>
      <c r="J42" s="161">
        <v>178.08</v>
      </c>
      <c r="K42" s="71">
        <v>178.08</v>
      </c>
      <c r="L42" s="71">
        <v>178.08</v>
      </c>
    </row>
    <row r="43" spans="1:12" ht="15" customHeight="1" outlineLevel="1" x14ac:dyDescent="0.2">
      <c r="A43" s="127"/>
      <c r="B43" s="128"/>
      <c r="C43" s="14" t="s">
        <v>33</v>
      </c>
      <c r="D43" s="71">
        <v>890.4</v>
      </c>
      <c r="E43" s="71">
        <v>890.4</v>
      </c>
      <c r="F43" s="71">
        <v>890.4</v>
      </c>
      <c r="G43" s="71">
        <v>890.4</v>
      </c>
      <c r="H43" s="161">
        <v>890.4</v>
      </c>
      <c r="I43" s="71">
        <v>890.4</v>
      </c>
      <c r="J43" s="161">
        <v>890.4</v>
      </c>
      <c r="K43" s="71">
        <v>890.4</v>
      </c>
      <c r="L43" s="71">
        <v>890.4</v>
      </c>
    </row>
    <row r="44" spans="1:12" ht="15" customHeight="1" outlineLevel="1" x14ac:dyDescent="0.2">
      <c r="A44" s="123" t="s">
        <v>394</v>
      </c>
      <c r="B44" s="124"/>
      <c r="C44" s="14" t="s">
        <v>31</v>
      </c>
      <c r="D44" s="71">
        <v>7.42</v>
      </c>
      <c r="E44" s="71">
        <v>7.42</v>
      </c>
      <c r="F44" s="71">
        <v>7.42</v>
      </c>
      <c r="G44" s="71">
        <v>7.42</v>
      </c>
      <c r="H44" s="161">
        <v>7.42</v>
      </c>
      <c r="I44" s="71">
        <v>7.42</v>
      </c>
      <c r="J44" s="161">
        <v>7.42</v>
      </c>
      <c r="K44" s="71">
        <v>7.42</v>
      </c>
      <c r="L44" s="71">
        <v>7.42</v>
      </c>
    </row>
    <row r="45" spans="1:12" ht="15" customHeight="1" outlineLevel="1" x14ac:dyDescent="0.2">
      <c r="A45" s="125"/>
      <c r="B45" s="126"/>
      <c r="C45" s="14" t="s">
        <v>32</v>
      </c>
      <c r="D45" s="71">
        <v>59.36</v>
      </c>
      <c r="E45" s="71">
        <v>59.36</v>
      </c>
      <c r="F45" s="71">
        <v>59.36</v>
      </c>
      <c r="G45" s="71">
        <v>59.36</v>
      </c>
      <c r="H45" s="161">
        <v>59.36</v>
      </c>
      <c r="I45" s="71">
        <v>59.36</v>
      </c>
      <c r="J45" s="161">
        <v>59.36</v>
      </c>
      <c r="K45" s="71">
        <v>59.36</v>
      </c>
      <c r="L45" s="71">
        <v>59.36</v>
      </c>
    </row>
    <row r="46" spans="1:12" ht="15" customHeight="1" outlineLevel="1" x14ac:dyDescent="0.2">
      <c r="A46" s="127"/>
      <c r="B46" s="128"/>
      <c r="C46" s="14" t="s">
        <v>33</v>
      </c>
      <c r="D46" s="71">
        <v>296.8</v>
      </c>
      <c r="E46" s="71">
        <v>296.8</v>
      </c>
      <c r="F46" s="71">
        <v>296.8</v>
      </c>
      <c r="G46" s="71">
        <v>296.8</v>
      </c>
      <c r="H46" s="161">
        <v>296.8</v>
      </c>
      <c r="I46" s="71">
        <v>296.8</v>
      </c>
      <c r="J46" s="161">
        <v>296.8</v>
      </c>
      <c r="K46" s="71">
        <v>296.8</v>
      </c>
      <c r="L46" s="71">
        <v>296.8</v>
      </c>
    </row>
    <row r="47" spans="1:12" ht="15" customHeight="1" outlineLevel="1" x14ac:dyDescent="0.2">
      <c r="A47" s="123" t="s">
        <v>395</v>
      </c>
      <c r="B47" s="124"/>
      <c r="C47" s="14" t="s">
        <v>31</v>
      </c>
      <c r="D47" s="71">
        <v>21.2</v>
      </c>
      <c r="E47" s="71">
        <v>21.2</v>
      </c>
      <c r="F47" s="71">
        <v>21.2</v>
      </c>
      <c r="G47" s="71">
        <v>21.2</v>
      </c>
      <c r="H47" s="161">
        <v>21.2</v>
      </c>
      <c r="I47" s="71">
        <v>21.2</v>
      </c>
      <c r="J47" s="161">
        <v>21.2</v>
      </c>
      <c r="K47" s="71">
        <v>21.2</v>
      </c>
      <c r="L47" s="71">
        <v>21.2</v>
      </c>
    </row>
    <row r="48" spans="1:12" ht="15" customHeight="1" outlineLevel="1" x14ac:dyDescent="0.2">
      <c r="A48" s="125"/>
      <c r="B48" s="126"/>
      <c r="C48" s="14" t="s">
        <v>32</v>
      </c>
      <c r="D48" s="71">
        <v>169.6</v>
      </c>
      <c r="E48" s="71">
        <v>169.6</v>
      </c>
      <c r="F48" s="71">
        <v>169.6</v>
      </c>
      <c r="G48" s="71">
        <v>169.6</v>
      </c>
      <c r="H48" s="161">
        <v>169.6</v>
      </c>
      <c r="I48" s="71">
        <v>169.6</v>
      </c>
      <c r="J48" s="161">
        <v>169.6</v>
      </c>
      <c r="K48" s="71">
        <v>169.6</v>
      </c>
      <c r="L48" s="71">
        <v>169.6</v>
      </c>
    </row>
    <row r="49" spans="1:12" ht="15" customHeight="1" outlineLevel="1" x14ac:dyDescent="0.2">
      <c r="A49" s="127"/>
      <c r="B49" s="128"/>
      <c r="C49" s="14" t="s">
        <v>33</v>
      </c>
      <c r="D49" s="71">
        <v>848</v>
      </c>
      <c r="E49" s="71">
        <v>848</v>
      </c>
      <c r="F49" s="71">
        <v>848</v>
      </c>
      <c r="G49" s="71">
        <v>848</v>
      </c>
      <c r="H49" s="161">
        <v>848</v>
      </c>
      <c r="I49" s="71">
        <v>848</v>
      </c>
      <c r="J49" s="161">
        <v>848</v>
      </c>
      <c r="K49" s="71">
        <v>848</v>
      </c>
      <c r="L49" s="71">
        <v>848</v>
      </c>
    </row>
    <row r="50" spans="1:12" ht="15" customHeight="1" outlineLevel="1" x14ac:dyDescent="0.2">
      <c r="A50" s="123" t="s">
        <v>396</v>
      </c>
      <c r="B50" s="124"/>
      <c r="C50" s="14" t="s">
        <v>31</v>
      </c>
      <c r="D50" s="71">
        <v>7.42</v>
      </c>
      <c r="E50" s="71">
        <v>7.42</v>
      </c>
      <c r="F50" s="71">
        <v>7.42</v>
      </c>
      <c r="G50" s="71">
        <v>7.42</v>
      </c>
      <c r="H50" s="161">
        <v>7.42</v>
      </c>
      <c r="I50" s="71">
        <v>7.42</v>
      </c>
      <c r="J50" s="161">
        <v>7.42</v>
      </c>
      <c r="K50" s="71">
        <v>7.42</v>
      </c>
      <c r="L50" s="71">
        <v>7.42</v>
      </c>
    </row>
    <row r="51" spans="1:12" ht="15" customHeight="1" outlineLevel="1" x14ac:dyDescent="0.2">
      <c r="A51" s="125"/>
      <c r="B51" s="126"/>
      <c r="C51" s="14" t="s">
        <v>32</v>
      </c>
      <c r="D51" s="71">
        <v>59.36</v>
      </c>
      <c r="E51" s="71">
        <v>59.36</v>
      </c>
      <c r="F51" s="71">
        <v>59.36</v>
      </c>
      <c r="G51" s="71">
        <v>59.36</v>
      </c>
      <c r="H51" s="161">
        <v>59.36</v>
      </c>
      <c r="I51" s="71">
        <v>59.36</v>
      </c>
      <c r="J51" s="161">
        <v>59.36</v>
      </c>
      <c r="K51" s="71">
        <v>59.36</v>
      </c>
      <c r="L51" s="71">
        <v>59.36</v>
      </c>
    </row>
    <row r="52" spans="1:12" ht="15" customHeight="1" outlineLevel="1" x14ac:dyDescent="0.2">
      <c r="A52" s="127"/>
      <c r="B52" s="128"/>
      <c r="C52" s="14" t="s">
        <v>33</v>
      </c>
      <c r="D52" s="71">
        <v>296.8</v>
      </c>
      <c r="E52" s="71">
        <v>296.8</v>
      </c>
      <c r="F52" s="71">
        <v>296.8</v>
      </c>
      <c r="G52" s="71">
        <v>296.8</v>
      </c>
      <c r="H52" s="161">
        <v>296.8</v>
      </c>
      <c r="I52" s="71">
        <v>296.8</v>
      </c>
      <c r="J52" s="161">
        <v>296.8</v>
      </c>
      <c r="K52" s="71">
        <v>296.8</v>
      </c>
      <c r="L52" s="71">
        <v>296.8</v>
      </c>
    </row>
    <row r="53" spans="1:12" ht="15" customHeight="1" outlineLevel="1" x14ac:dyDescent="0.2">
      <c r="A53" s="123" t="s">
        <v>397</v>
      </c>
      <c r="B53" s="124"/>
      <c r="C53" s="14" t="s">
        <v>31</v>
      </c>
      <c r="D53" s="71">
        <v>8.48</v>
      </c>
      <c r="E53" s="71">
        <v>8.48</v>
      </c>
      <c r="F53" s="71">
        <v>8.48</v>
      </c>
      <c r="G53" s="71">
        <v>8.48</v>
      </c>
      <c r="H53" s="161">
        <v>8.48</v>
      </c>
      <c r="I53" s="71">
        <v>8.48</v>
      </c>
      <c r="J53" s="161">
        <v>8.48</v>
      </c>
      <c r="K53" s="71">
        <v>8.48</v>
      </c>
      <c r="L53" s="71">
        <v>8.48</v>
      </c>
    </row>
    <row r="54" spans="1:12" ht="15" customHeight="1" outlineLevel="1" x14ac:dyDescent="0.2">
      <c r="A54" s="125"/>
      <c r="B54" s="126"/>
      <c r="C54" s="14" t="s">
        <v>32</v>
      </c>
      <c r="D54" s="71">
        <v>67.84</v>
      </c>
      <c r="E54" s="71">
        <v>67.84</v>
      </c>
      <c r="F54" s="71">
        <v>67.84</v>
      </c>
      <c r="G54" s="71">
        <v>67.84</v>
      </c>
      <c r="H54" s="161">
        <v>67.84</v>
      </c>
      <c r="I54" s="71">
        <v>67.84</v>
      </c>
      <c r="J54" s="161">
        <v>67.84</v>
      </c>
      <c r="K54" s="71">
        <v>67.84</v>
      </c>
      <c r="L54" s="71">
        <v>67.84</v>
      </c>
    </row>
    <row r="55" spans="1:12" ht="15" customHeight="1" outlineLevel="1" x14ac:dyDescent="0.2">
      <c r="A55" s="127"/>
      <c r="B55" s="128"/>
      <c r="C55" s="14" t="s">
        <v>33</v>
      </c>
      <c r="D55" s="71">
        <v>339.2</v>
      </c>
      <c r="E55" s="71">
        <v>339.2</v>
      </c>
      <c r="F55" s="71">
        <v>339.2</v>
      </c>
      <c r="G55" s="71">
        <v>339.2</v>
      </c>
      <c r="H55" s="161">
        <v>339.2</v>
      </c>
      <c r="I55" s="71">
        <v>339.2</v>
      </c>
      <c r="J55" s="161">
        <v>339.2</v>
      </c>
      <c r="K55" s="71">
        <v>339.2</v>
      </c>
      <c r="L55" s="71">
        <v>339.2</v>
      </c>
    </row>
    <row r="56" spans="1:12" ht="15" customHeight="1" outlineLevel="1" x14ac:dyDescent="0.2">
      <c r="A56" s="123" t="s">
        <v>398</v>
      </c>
      <c r="B56" s="124"/>
      <c r="C56" s="14" t="s">
        <v>31</v>
      </c>
      <c r="D56" s="71">
        <v>37.1</v>
      </c>
      <c r="E56" s="71">
        <v>37.1</v>
      </c>
      <c r="F56" s="71">
        <v>37.1</v>
      </c>
      <c r="G56" s="71">
        <v>37.1</v>
      </c>
      <c r="H56" s="161">
        <v>37.1</v>
      </c>
      <c r="I56" s="71">
        <v>37.1</v>
      </c>
      <c r="J56" s="161">
        <v>37.1</v>
      </c>
      <c r="K56" s="71">
        <v>37.1</v>
      </c>
      <c r="L56" s="71">
        <v>37.1</v>
      </c>
    </row>
    <row r="57" spans="1:12" ht="15" customHeight="1" outlineLevel="1" x14ac:dyDescent="0.2">
      <c r="A57" s="125"/>
      <c r="B57" s="126"/>
      <c r="C57" s="14" t="s">
        <v>32</v>
      </c>
      <c r="D57" s="71">
        <v>296.8</v>
      </c>
      <c r="E57" s="71">
        <v>296.8</v>
      </c>
      <c r="F57" s="71">
        <v>296.8</v>
      </c>
      <c r="G57" s="71">
        <v>296.8</v>
      </c>
      <c r="H57" s="161">
        <v>296.8</v>
      </c>
      <c r="I57" s="71">
        <v>296.8</v>
      </c>
      <c r="J57" s="161">
        <v>296.8</v>
      </c>
      <c r="K57" s="71">
        <v>296.8</v>
      </c>
      <c r="L57" s="71">
        <v>296.8</v>
      </c>
    </row>
    <row r="58" spans="1:12" ht="15" customHeight="1" outlineLevel="1" x14ac:dyDescent="0.2">
      <c r="A58" s="127"/>
      <c r="B58" s="128"/>
      <c r="C58" s="14" t="s">
        <v>33</v>
      </c>
      <c r="D58" s="71">
        <v>1484</v>
      </c>
      <c r="E58" s="71">
        <v>1484</v>
      </c>
      <c r="F58" s="71">
        <v>1484</v>
      </c>
      <c r="G58" s="71">
        <v>1484</v>
      </c>
      <c r="H58" s="161">
        <v>1484</v>
      </c>
      <c r="I58" s="71">
        <v>1484</v>
      </c>
      <c r="J58" s="161">
        <v>1484</v>
      </c>
      <c r="K58" s="71">
        <v>1484</v>
      </c>
      <c r="L58" s="71">
        <v>1484</v>
      </c>
    </row>
    <row r="59" spans="1:12" ht="15" customHeight="1" outlineLevel="1" x14ac:dyDescent="0.2">
      <c r="A59" s="123" t="s">
        <v>399</v>
      </c>
      <c r="B59" s="124"/>
      <c r="C59" s="14" t="s">
        <v>31</v>
      </c>
      <c r="D59" s="71">
        <v>15.9</v>
      </c>
      <c r="E59" s="71">
        <v>15.9</v>
      </c>
      <c r="F59" s="71">
        <v>15.9</v>
      </c>
      <c r="G59" s="71">
        <v>15.9</v>
      </c>
      <c r="H59" s="161">
        <v>15.9</v>
      </c>
      <c r="I59" s="71">
        <v>15.9</v>
      </c>
      <c r="J59" s="161">
        <v>15.9</v>
      </c>
      <c r="K59" s="71">
        <v>15.9</v>
      </c>
      <c r="L59" s="71">
        <v>15.9</v>
      </c>
    </row>
    <row r="60" spans="1:12" ht="15" customHeight="1" outlineLevel="1" x14ac:dyDescent="0.2">
      <c r="A60" s="125"/>
      <c r="B60" s="126"/>
      <c r="C60" s="14" t="s">
        <v>32</v>
      </c>
      <c r="D60" s="71">
        <v>127.2</v>
      </c>
      <c r="E60" s="71">
        <v>127.2</v>
      </c>
      <c r="F60" s="71">
        <v>127.2</v>
      </c>
      <c r="G60" s="71">
        <v>127.2</v>
      </c>
      <c r="H60" s="161">
        <v>127.2</v>
      </c>
      <c r="I60" s="71">
        <v>127.2</v>
      </c>
      <c r="J60" s="161">
        <v>127.2</v>
      </c>
      <c r="K60" s="71">
        <v>127.2</v>
      </c>
      <c r="L60" s="71">
        <v>127.2</v>
      </c>
    </row>
    <row r="61" spans="1:12" ht="15" customHeight="1" outlineLevel="1" x14ac:dyDescent="0.2">
      <c r="A61" s="127"/>
      <c r="B61" s="128"/>
      <c r="C61" s="14" t="s">
        <v>33</v>
      </c>
      <c r="D61" s="71">
        <v>636</v>
      </c>
      <c r="E61" s="71">
        <v>636</v>
      </c>
      <c r="F61" s="71">
        <v>636</v>
      </c>
      <c r="G61" s="71">
        <v>636</v>
      </c>
      <c r="H61" s="161">
        <v>636</v>
      </c>
      <c r="I61" s="71">
        <v>636</v>
      </c>
      <c r="J61" s="161">
        <v>636</v>
      </c>
      <c r="K61" s="71">
        <v>636</v>
      </c>
      <c r="L61" s="71">
        <v>636</v>
      </c>
    </row>
    <row r="62" spans="1:12" ht="15" customHeight="1" outlineLevel="1" x14ac:dyDescent="0.2">
      <c r="A62" s="123" t="s">
        <v>400</v>
      </c>
      <c r="B62" s="129"/>
      <c r="C62" s="14" t="s">
        <v>31</v>
      </c>
      <c r="D62" s="71">
        <v>5.3</v>
      </c>
      <c r="E62" s="71">
        <v>5.3</v>
      </c>
      <c r="F62" s="71">
        <v>5.3</v>
      </c>
      <c r="G62" s="71">
        <v>5.3</v>
      </c>
      <c r="H62" s="161">
        <v>5.3</v>
      </c>
      <c r="I62" s="71">
        <v>5.3</v>
      </c>
      <c r="J62" s="161">
        <v>5.3</v>
      </c>
      <c r="K62" s="71">
        <v>5.3</v>
      </c>
      <c r="L62" s="71">
        <v>5.3</v>
      </c>
    </row>
    <row r="63" spans="1:12" ht="15" customHeight="1" outlineLevel="1" x14ac:dyDescent="0.2">
      <c r="A63" s="130"/>
      <c r="B63" s="131"/>
      <c r="C63" s="14" t="s">
        <v>32</v>
      </c>
      <c r="D63" s="71">
        <v>42.4</v>
      </c>
      <c r="E63" s="71">
        <v>42.4</v>
      </c>
      <c r="F63" s="71">
        <v>42.4</v>
      </c>
      <c r="G63" s="71">
        <v>42.4</v>
      </c>
      <c r="H63" s="161">
        <v>42.4</v>
      </c>
      <c r="I63" s="71">
        <v>42.4</v>
      </c>
      <c r="J63" s="161">
        <v>42.4</v>
      </c>
      <c r="K63" s="71">
        <v>42.4</v>
      </c>
      <c r="L63" s="71">
        <v>42.4</v>
      </c>
    </row>
    <row r="64" spans="1:12" ht="15" customHeight="1" outlineLevel="1" x14ac:dyDescent="0.2">
      <c r="A64" s="132"/>
      <c r="B64" s="133"/>
      <c r="C64" s="14" t="s">
        <v>33</v>
      </c>
      <c r="D64" s="71">
        <v>212</v>
      </c>
      <c r="E64" s="71">
        <v>212</v>
      </c>
      <c r="F64" s="71">
        <v>212</v>
      </c>
      <c r="G64" s="71">
        <v>212</v>
      </c>
      <c r="H64" s="161">
        <v>212</v>
      </c>
      <c r="I64" s="71">
        <v>212</v>
      </c>
      <c r="J64" s="161">
        <v>212</v>
      </c>
      <c r="K64" s="71">
        <v>212</v>
      </c>
      <c r="L64" s="71">
        <v>212</v>
      </c>
    </row>
    <row r="65" spans="1:12" ht="15" customHeight="1" outlineLevel="1" x14ac:dyDescent="0.2">
      <c r="A65" s="123" t="s">
        <v>401</v>
      </c>
      <c r="B65" s="129"/>
      <c r="C65" s="14" t="s">
        <v>31</v>
      </c>
      <c r="D65" s="71">
        <v>5.3</v>
      </c>
      <c r="E65" s="71">
        <v>5.3</v>
      </c>
      <c r="F65" s="71">
        <v>5.3</v>
      </c>
      <c r="G65" s="71">
        <v>5.3</v>
      </c>
      <c r="H65" s="161">
        <v>5.3</v>
      </c>
      <c r="I65" s="71">
        <v>5.3</v>
      </c>
      <c r="J65" s="161">
        <v>5.3</v>
      </c>
      <c r="K65" s="71">
        <v>5.3</v>
      </c>
      <c r="L65" s="71">
        <v>5.3</v>
      </c>
    </row>
    <row r="66" spans="1:12" ht="15" customHeight="1" outlineLevel="1" x14ac:dyDescent="0.2">
      <c r="A66" s="130"/>
      <c r="B66" s="131"/>
      <c r="C66" s="14" t="s">
        <v>32</v>
      </c>
      <c r="D66" s="71">
        <v>42.4</v>
      </c>
      <c r="E66" s="71">
        <v>42.4</v>
      </c>
      <c r="F66" s="71">
        <v>42.4</v>
      </c>
      <c r="G66" s="71">
        <v>42.4</v>
      </c>
      <c r="H66" s="161">
        <v>42.4</v>
      </c>
      <c r="I66" s="71">
        <v>42.4</v>
      </c>
      <c r="J66" s="161">
        <v>42.4</v>
      </c>
      <c r="K66" s="71">
        <v>42.4</v>
      </c>
      <c r="L66" s="71">
        <v>42.4</v>
      </c>
    </row>
    <row r="67" spans="1:12" ht="15" customHeight="1" outlineLevel="1" x14ac:dyDescent="0.2">
      <c r="A67" s="132"/>
      <c r="B67" s="133"/>
      <c r="C67" s="14" t="s">
        <v>33</v>
      </c>
      <c r="D67" s="71">
        <v>212</v>
      </c>
      <c r="E67" s="71">
        <v>212</v>
      </c>
      <c r="F67" s="71">
        <v>212</v>
      </c>
      <c r="G67" s="71">
        <v>212</v>
      </c>
      <c r="H67" s="161">
        <v>212</v>
      </c>
      <c r="I67" s="71">
        <v>212</v>
      </c>
      <c r="J67" s="161">
        <v>212</v>
      </c>
      <c r="K67" s="71">
        <v>212</v>
      </c>
      <c r="L67" s="71">
        <v>212</v>
      </c>
    </row>
    <row r="68" spans="1:12" ht="15" customHeight="1" outlineLevel="1" x14ac:dyDescent="0.2">
      <c r="A68" s="123" t="s">
        <v>402</v>
      </c>
      <c r="B68" s="129"/>
      <c r="C68" s="14" t="s">
        <v>31</v>
      </c>
      <c r="D68" s="71">
        <v>5.3</v>
      </c>
      <c r="E68" s="71">
        <v>5.3</v>
      </c>
      <c r="F68" s="71">
        <v>5.3</v>
      </c>
      <c r="G68" s="71">
        <v>5.3</v>
      </c>
      <c r="H68" s="161">
        <v>5.3</v>
      </c>
      <c r="I68" s="71">
        <v>5.3</v>
      </c>
      <c r="J68" s="161">
        <v>5.3</v>
      </c>
      <c r="K68" s="71">
        <v>5.3</v>
      </c>
      <c r="L68" s="71">
        <v>5.3</v>
      </c>
    </row>
    <row r="69" spans="1:12" ht="15" customHeight="1" outlineLevel="1" x14ac:dyDescent="0.2">
      <c r="A69" s="130"/>
      <c r="B69" s="131"/>
      <c r="C69" s="14" t="s">
        <v>32</v>
      </c>
      <c r="D69" s="71">
        <v>42.4</v>
      </c>
      <c r="E69" s="71">
        <v>42.4</v>
      </c>
      <c r="F69" s="71">
        <v>42.4</v>
      </c>
      <c r="G69" s="71">
        <v>42.4</v>
      </c>
      <c r="H69" s="161">
        <v>42.4</v>
      </c>
      <c r="I69" s="71">
        <v>42.4</v>
      </c>
      <c r="J69" s="161">
        <v>42.4</v>
      </c>
      <c r="K69" s="71">
        <v>42.4</v>
      </c>
      <c r="L69" s="71">
        <v>42.4</v>
      </c>
    </row>
    <row r="70" spans="1:12" ht="15" customHeight="1" outlineLevel="1" x14ac:dyDescent="0.2">
      <c r="A70" s="132"/>
      <c r="B70" s="133"/>
      <c r="C70" s="14" t="s">
        <v>33</v>
      </c>
      <c r="D70" s="71">
        <v>212</v>
      </c>
      <c r="E70" s="71">
        <v>212</v>
      </c>
      <c r="F70" s="71">
        <v>212</v>
      </c>
      <c r="G70" s="71">
        <v>212</v>
      </c>
      <c r="H70" s="161">
        <v>212</v>
      </c>
      <c r="I70" s="71">
        <v>212</v>
      </c>
      <c r="J70" s="161">
        <v>212</v>
      </c>
      <c r="K70" s="71">
        <v>212</v>
      </c>
      <c r="L70" s="71">
        <v>212</v>
      </c>
    </row>
    <row r="71" spans="1:12" ht="15" customHeight="1" outlineLevel="1" x14ac:dyDescent="0.2">
      <c r="A71" s="123" t="s">
        <v>403</v>
      </c>
      <c r="B71" s="129"/>
      <c r="C71" s="14" t="s">
        <v>31</v>
      </c>
      <c r="D71" s="71">
        <v>6.36</v>
      </c>
      <c r="E71" s="71">
        <v>6.36</v>
      </c>
      <c r="F71" s="71">
        <v>6.36</v>
      </c>
      <c r="G71" s="71">
        <v>6.36</v>
      </c>
      <c r="H71" s="161">
        <v>6.36</v>
      </c>
      <c r="I71" s="71">
        <v>6.36</v>
      </c>
      <c r="J71" s="161">
        <v>6.36</v>
      </c>
      <c r="K71" s="71">
        <v>6.36</v>
      </c>
      <c r="L71" s="71">
        <v>6.36</v>
      </c>
    </row>
    <row r="72" spans="1:12" ht="15" customHeight="1" outlineLevel="1" x14ac:dyDescent="0.2">
      <c r="A72" s="130"/>
      <c r="B72" s="131"/>
      <c r="C72" s="14" t="s">
        <v>32</v>
      </c>
      <c r="D72" s="71">
        <v>50.88</v>
      </c>
      <c r="E72" s="71">
        <v>50.88</v>
      </c>
      <c r="F72" s="71">
        <v>50.88</v>
      </c>
      <c r="G72" s="71">
        <v>50.88</v>
      </c>
      <c r="H72" s="161">
        <v>50.88</v>
      </c>
      <c r="I72" s="71">
        <v>50.88</v>
      </c>
      <c r="J72" s="161">
        <v>50.88</v>
      </c>
      <c r="K72" s="71">
        <v>50.88</v>
      </c>
      <c r="L72" s="71">
        <v>50.88</v>
      </c>
    </row>
    <row r="73" spans="1:12" ht="15" customHeight="1" outlineLevel="1" x14ac:dyDescent="0.2">
      <c r="A73" s="132"/>
      <c r="B73" s="133"/>
      <c r="C73" s="14" t="s">
        <v>33</v>
      </c>
      <c r="D73" s="71">
        <v>254.44</v>
      </c>
      <c r="E73" s="71">
        <v>254.44</v>
      </c>
      <c r="F73" s="71">
        <v>254.44</v>
      </c>
      <c r="G73" s="71">
        <v>254.44</v>
      </c>
      <c r="H73" s="161">
        <v>254.44</v>
      </c>
      <c r="I73" s="71">
        <v>254.44</v>
      </c>
      <c r="J73" s="161">
        <v>254.44</v>
      </c>
      <c r="K73" s="71">
        <v>254.44</v>
      </c>
      <c r="L73" s="71">
        <v>254.44</v>
      </c>
    </row>
    <row r="74" spans="1:12" ht="15" customHeight="1" outlineLevel="1" x14ac:dyDescent="0.2">
      <c r="A74" s="123" t="s">
        <v>408</v>
      </c>
      <c r="B74" s="129"/>
      <c r="C74" s="14" t="s">
        <v>31</v>
      </c>
      <c r="D74" s="83">
        <v>45</v>
      </c>
      <c r="E74" s="83">
        <v>45</v>
      </c>
      <c r="F74" s="83">
        <v>45</v>
      </c>
      <c r="G74" s="83">
        <v>45</v>
      </c>
      <c r="H74" s="83">
        <v>45</v>
      </c>
      <c r="I74" s="83">
        <v>45</v>
      </c>
      <c r="J74" s="84">
        <v>45</v>
      </c>
      <c r="K74" s="83">
        <v>45</v>
      </c>
      <c r="L74" s="84">
        <v>45</v>
      </c>
    </row>
    <row r="75" spans="1:12" ht="15" customHeight="1" outlineLevel="1" x14ac:dyDescent="0.2">
      <c r="A75" s="130"/>
      <c r="B75" s="131"/>
      <c r="C75" s="14" t="s">
        <v>32</v>
      </c>
      <c r="D75" s="83">
        <v>360</v>
      </c>
      <c r="E75" s="83">
        <v>360</v>
      </c>
      <c r="F75" s="83">
        <v>360</v>
      </c>
      <c r="G75" s="83">
        <v>360</v>
      </c>
      <c r="H75" s="83">
        <v>360</v>
      </c>
      <c r="I75" s="83">
        <v>360</v>
      </c>
      <c r="J75" s="83">
        <v>360</v>
      </c>
      <c r="K75" s="83">
        <v>360</v>
      </c>
      <c r="L75" s="83">
        <v>360</v>
      </c>
    </row>
    <row r="76" spans="1:12" ht="15" customHeight="1" outlineLevel="1" x14ac:dyDescent="0.2">
      <c r="A76" s="132"/>
      <c r="B76" s="133"/>
      <c r="C76" s="14" t="s">
        <v>33</v>
      </c>
      <c r="D76" s="83">
        <v>1800</v>
      </c>
      <c r="E76" s="83">
        <v>1800</v>
      </c>
      <c r="F76" s="83">
        <v>1800</v>
      </c>
      <c r="G76" s="83">
        <v>1800</v>
      </c>
      <c r="H76" s="83">
        <v>1800</v>
      </c>
      <c r="I76" s="83">
        <v>1800</v>
      </c>
      <c r="J76" s="83">
        <v>1800</v>
      </c>
      <c r="K76" s="83">
        <v>1800</v>
      </c>
      <c r="L76" s="83">
        <v>1800</v>
      </c>
    </row>
    <row r="77" spans="1:12" ht="15" customHeight="1" x14ac:dyDescent="0.2">
      <c r="A77" s="119" t="s">
        <v>406</v>
      </c>
      <c r="B77" s="144"/>
      <c r="C77" s="120"/>
      <c r="D77" s="136"/>
      <c r="E77" s="136"/>
      <c r="F77" s="136"/>
      <c r="G77" s="136"/>
      <c r="H77" s="136"/>
      <c r="I77" s="136"/>
      <c r="J77" s="136"/>
      <c r="K77" s="136"/>
      <c r="L77" s="136"/>
    </row>
  </sheetData>
  <sheetProtection selectLockedCells="1"/>
  <mergeCells count="42">
    <mergeCell ref="A9:L9"/>
    <mergeCell ref="A6:B8"/>
    <mergeCell ref="A5:C5"/>
    <mergeCell ref="D5:L5"/>
    <mergeCell ref="A1:L1"/>
    <mergeCell ref="A2:L2"/>
    <mergeCell ref="A3:C3"/>
    <mergeCell ref="D3:L3"/>
    <mergeCell ref="A4:C4"/>
    <mergeCell ref="A10:C10"/>
    <mergeCell ref="D10:L10"/>
    <mergeCell ref="A11:C11"/>
    <mergeCell ref="A12:C12"/>
    <mergeCell ref="D12:L12"/>
    <mergeCell ref="A16:L16"/>
    <mergeCell ref="A17:C17"/>
    <mergeCell ref="D17:L17"/>
    <mergeCell ref="A18:C18"/>
    <mergeCell ref="A13:B15"/>
    <mergeCell ref="A19:C19"/>
    <mergeCell ref="D19:L19"/>
    <mergeCell ref="A20:B22"/>
    <mergeCell ref="A23:B25"/>
    <mergeCell ref="A26:B28"/>
    <mergeCell ref="A77:C77"/>
    <mergeCell ref="D77:L77"/>
    <mergeCell ref="A50:B52"/>
    <mergeCell ref="A53:B55"/>
    <mergeCell ref="A56:B58"/>
    <mergeCell ref="A59:B61"/>
    <mergeCell ref="A62:B64"/>
    <mergeCell ref="A71:B73"/>
    <mergeCell ref="A65:B67"/>
    <mergeCell ref="A68:B70"/>
    <mergeCell ref="A74:B76"/>
    <mergeCell ref="A44:B46"/>
    <mergeCell ref="A47:B49"/>
    <mergeCell ref="A29:B31"/>
    <mergeCell ref="A32:B34"/>
    <mergeCell ref="A35:B37"/>
    <mergeCell ref="A38:B40"/>
    <mergeCell ref="A41:B43"/>
  </mergeCells>
  <pageMargins left="0.2" right="0.2" top="0.25" bottom="0.25" header="0.3" footer="0.3"/>
  <pageSetup scale="9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7"/>
  <sheetViews>
    <sheetView showGridLines="0" zoomScaleNormal="100" workbookViewId="0">
      <pane ySplit="4" topLeftCell="A5" activePane="bottomLeft" state="frozen"/>
      <selection pane="bottomLeft" activeCell="D5" sqref="D5:P5"/>
    </sheetView>
  </sheetViews>
  <sheetFormatPr defaultRowHeight="14.25" x14ac:dyDescent="0.2"/>
  <cols>
    <col min="1" max="3" width="6.7109375" style="3" customWidth="1"/>
    <col min="4" max="16" width="8.7109375" style="3" customWidth="1"/>
    <col min="17" max="16384" width="9.140625" style="3"/>
  </cols>
  <sheetData>
    <row r="1" spans="1:16" ht="20.100000000000001" customHeight="1" x14ac:dyDescent="0.2">
      <c r="A1" s="118" t="str">
        <f>References!A1</f>
        <v>115-22 CENTRAL OFFICE, DISTRICT 5, DISTRICT 9, DISTRICT 10 AND DISTRICT 11 GENERAL MAINTENANCE CONTRACT  04/27/2021</v>
      </c>
      <c r="B1" s="118"/>
      <c r="C1" s="118"/>
      <c r="D1" s="118"/>
      <c r="E1" s="118"/>
      <c r="F1" s="118"/>
      <c r="G1" s="118"/>
      <c r="H1" s="118"/>
      <c r="I1" s="118"/>
      <c r="J1" s="118"/>
      <c r="K1" s="118"/>
      <c r="L1" s="118"/>
      <c r="M1" s="118"/>
      <c r="N1" s="118"/>
      <c r="O1" s="118"/>
      <c r="P1" s="118"/>
    </row>
    <row r="2" spans="1:16" ht="20.100000000000001" customHeight="1" x14ac:dyDescent="0.2">
      <c r="A2" s="118" t="s">
        <v>93</v>
      </c>
      <c r="B2" s="118"/>
      <c r="C2" s="118"/>
      <c r="D2" s="118"/>
      <c r="E2" s="118"/>
      <c r="F2" s="118"/>
      <c r="G2" s="118"/>
      <c r="H2" s="118"/>
      <c r="I2" s="118"/>
      <c r="J2" s="118"/>
      <c r="K2" s="118"/>
      <c r="L2" s="118"/>
      <c r="M2" s="118"/>
      <c r="N2" s="118"/>
      <c r="O2" s="118"/>
      <c r="P2" s="118"/>
    </row>
    <row r="3" spans="1:16" ht="20.100000000000001" customHeight="1" x14ac:dyDescent="0.2">
      <c r="A3" s="118" t="s">
        <v>25</v>
      </c>
      <c r="B3" s="118"/>
      <c r="C3" s="118"/>
      <c r="D3" s="118"/>
      <c r="E3" s="118"/>
      <c r="F3" s="118"/>
      <c r="G3" s="118"/>
      <c r="H3" s="118"/>
      <c r="I3" s="118"/>
      <c r="J3" s="118"/>
      <c r="K3" s="118"/>
      <c r="L3" s="118"/>
      <c r="M3" s="118"/>
      <c r="N3" s="118"/>
      <c r="O3" s="118"/>
      <c r="P3" s="118"/>
    </row>
    <row r="4" spans="1:16" ht="20.100000000000001" customHeight="1" x14ac:dyDescent="0.2">
      <c r="A4" s="118" t="s">
        <v>26</v>
      </c>
      <c r="B4" s="118"/>
      <c r="C4" s="118"/>
      <c r="D4" s="118"/>
      <c r="E4" s="118"/>
      <c r="F4" s="118"/>
      <c r="G4" s="118"/>
      <c r="H4" s="118"/>
      <c r="I4" s="118"/>
      <c r="J4" s="118"/>
      <c r="K4" s="118"/>
      <c r="L4" s="118"/>
      <c r="M4" s="118"/>
      <c r="N4" s="118"/>
      <c r="O4" s="118"/>
      <c r="P4" s="118"/>
    </row>
    <row r="5" spans="1:16" ht="19.5" customHeight="1" x14ac:dyDescent="0.2">
      <c r="A5" s="114" t="s">
        <v>0</v>
      </c>
      <c r="B5" s="114"/>
      <c r="C5" s="114"/>
      <c r="D5" s="115" t="str">
        <f>References!B3</f>
        <v xml:space="preserve">Robertson Construction Services, Inc. </v>
      </c>
      <c r="E5" s="115"/>
      <c r="F5" s="115"/>
      <c r="G5" s="115"/>
      <c r="H5" s="115"/>
      <c r="I5" s="115"/>
      <c r="J5" s="115"/>
      <c r="K5" s="115"/>
      <c r="L5" s="115"/>
      <c r="M5" s="115"/>
      <c r="N5" s="115"/>
      <c r="O5" s="115"/>
      <c r="P5" s="115"/>
    </row>
    <row r="6" spans="1:16" ht="84" customHeight="1" x14ac:dyDescent="0.2">
      <c r="A6" s="116" t="s">
        <v>16</v>
      </c>
      <c r="B6" s="116"/>
      <c r="C6" s="116"/>
      <c r="D6" s="19" t="s">
        <v>27</v>
      </c>
      <c r="E6" s="19" t="s">
        <v>17</v>
      </c>
      <c r="F6" s="19" t="s">
        <v>7</v>
      </c>
      <c r="G6" s="19" t="s">
        <v>8</v>
      </c>
      <c r="H6" s="19" t="s">
        <v>9</v>
      </c>
      <c r="I6" s="19" t="s">
        <v>28</v>
      </c>
      <c r="J6" s="19" t="s">
        <v>12</v>
      </c>
      <c r="K6" s="19" t="s">
        <v>13</v>
      </c>
      <c r="L6" s="19" t="s">
        <v>14</v>
      </c>
      <c r="M6" s="19" t="s">
        <v>15</v>
      </c>
      <c r="N6" s="19" t="s">
        <v>18</v>
      </c>
      <c r="O6" s="19" t="s">
        <v>11</v>
      </c>
      <c r="P6" s="19" t="s">
        <v>10</v>
      </c>
    </row>
    <row r="7" spans="1:16" s="5" customFormat="1" ht="15" customHeight="1" x14ac:dyDescent="0.2">
      <c r="A7" s="117" t="s">
        <v>19</v>
      </c>
      <c r="B7" s="117"/>
      <c r="C7" s="117"/>
      <c r="D7" s="13">
        <v>1</v>
      </c>
      <c r="E7" s="13">
        <v>2</v>
      </c>
      <c r="F7" s="13">
        <v>3</v>
      </c>
      <c r="G7" s="13">
        <v>4</v>
      </c>
      <c r="H7" s="13">
        <v>5</v>
      </c>
      <c r="I7" s="13">
        <v>6</v>
      </c>
      <c r="J7" s="13">
        <v>7</v>
      </c>
      <c r="K7" s="13">
        <v>8</v>
      </c>
      <c r="L7" s="13">
        <v>9</v>
      </c>
      <c r="M7" s="13">
        <v>10</v>
      </c>
      <c r="N7" s="13">
        <v>11</v>
      </c>
      <c r="O7" s="13">
        <v>12</v>
      </c>
      <c r="P7" s="13">
        <v>13</v>
      </c>
    </row>
    <row r="8" spans="1:16" ht="24.95" customHeight="1" x14ac:dyDescent="0.2">
      <c r="A8" s="107" t="s">
        <v>94</v>
      </c>
      <c r="B8" s="107"/>
      <c r="C8" s="107"/>
      <c r="D8" s="56">
        <v>60</v>
      </c>
      <c r="E8" s="80" t="s">
        <v>405</v>
      </c>
      <c r="F8" s="80" t="s">
        <v>405</v>
      </c>
      <c r="G8" s="80" t="s">
        <v>405</v>
      </c>
      <c r="H8" s="80" t="s">
        <v>405</v>
      </c>
      <c r="I8" s="80" t="s">
        <v>405</v>
      </c>
      <c r="J8" s="80" t="s">
        <v>405</v>
      </c>
      <c r="K8" s="80" t="s">
        <v>405</v>
      </c>
      <c r="L8" s="80" t="s">
        <v>405</v>
      </c>
      <c r="M8" s="80" t="s">
        <v>405</v>
      </c>
      <c r="N8" s="80" t="s">
        <v>405</v>
      </c>
      <c r="O8" s="80" t="s">
        <v>405</v>
      </c>
      <c r="P8" s="80" t="s">
        <v>405</v>
      </c>
    </row>
    <row r="9" spans="1:16" ht="24.95" customHeight="1" x14ac:dyDescent="0.2">
      <c r="A9" s="107" t="s">
        <v>95</v>
      </c>
      <c r="B9" s="107"/>
      <c r="C9" s="107"/>
      <c r="D9" s="56">
        <v>61</v>
      </c>
      <c r="E9" s="80" t="s">
        <v>405</v>
      </c>
      <c r="F9" s="80" t="s">
        <v>405</v>
      </c>
      <c r="G9" s="80" t="s">
        <v>405</v>
      </c>
      <c r="H9" s="80" t="s">
        <v>405</v>
      </c>
      <c r="I9" s="80" t="s">
        <v>405</v>
      </c>
      <c r="J9" s="80" t="s">
        <v>405</v>
      </c>
      <c r="K9" s="80" t="s">
        <v>405</v>
      </c>
      <c r="L9" s="80" t="s">
        <v>405</v>
      </c>
      <c r="M9" s="80" t="s">
        <v>405</v>
      </c>
      <c r="N9" s="80" t="s">
        <v>405</v>
      </c>
      <c r="O9" s="80" t="s">
        <v>405</v>
      </c>
      <c r="P9" s="80" t="s">
        <v>405</v>
      </c>
    </row>
    <row r="10" spans="1:16" ht="24.95" customHeight="1" x14ac:dyDescent="0.2">
      <c r="A10" s="107" t="s">
        <v>96</v>
      </c>
      <c r="B10" s="107"/>
      <c r="C10" s="107"/>
      <c r="D10" s="56">
        <v>62</v>
      </c>
      <c r="E10" s="80" t="s">
        <v>405</v>
      </c>
      <c r="F10" s="80" t="s">
        <v>405</v>
      </c>
      <c r="G10" s="80" t="s">
        <v>405</v>
      </c>
      <c r="H10" s="80" t="s">
        <v>405</v>
      </c>
      <c r="I10" s="80" t="s">
        <v>405</v>
      </c>
      <c r="J10" s="80" t="s">
        <v>405</v>
      </c>
      <c r="K10" s="80" t="s">
        <v>405</v>
      </c>
      <c r="L10" s="80" t="s">
        <v>405</v>
      </c>
      <c r="M10" s="80" t="s">
        <v>405</v>
      </c>
      <c r="N10" s="80" t="s">
        <v>405</v>
      </c>
      <c r="O10" s="80" t="s">
        <v>405</v>
      </c>
      <c r="P10" s="80" t="s">
        <v>405</v>
      </c>
    </row>
    <row r="11" spans="1:16" ht="24.95" customHeight="1" x14ac:dyDescent="0.2">
      <c r="A11" s="107" t="s">
        <v>97</v>
      </c>
      <c r="B11" s="107"/>
      <c r="C11" s="107"/>
      <c r="D11" s="56">
        <v>63</v>
      </c>
      <c r="E11" s="80" t="s">
        <v>405</v>
      </c>
      <c r="F11" s="80" t="s">
        <v>405</v>
      </c>
      <c r="G11" s="80" t="s">
        <v>405</v>
      </c>
      <c r="H11" s="80" t="s">
        <v>405</v>
      </c>
      <c r="I11" s="80" t="s">
        <v>405</v>
      </c>
      <c r="J11" s="80" t="s">
        <v>405</v>
      </c>
      <c r="K11" s="80" t="s">
        <v>405</v>
      </c>
      <c r="L11" s="80" t="s">
        <v>405</v>
      </c>
      <c r="M11" s="80" t="s">
        <v>405</v>
      </c>
      <c r="N11" s="80" t="s">
        <v>405</v>
      </c>
      <c r="O11" s="80" t="s">
        <v>405</v>
      </c>
      <c r="P11" s="80" t="s">
        <v>405</v>
      </c>
    </row>
    <row r="12" spans="1:16" ht="24.95" customHeight="1" x14ac:dyDescent="0.2">
      <c r="A12" s="107" t="s">
        <v>100</v>
      </c>
      <c r="B12" s="107"/>
      <c r="C12" s="107"/>
      <c r="D12" s="56">
        <v>64</v>
      </c>
      <c r="E12" s="80" t="s">
        <v>405</v>
      </c>
      <c r="F12" s="80" t="s">
        <v>405</v>
      </c>
      <c r="G12" s="80" t="s">
        <v>405</v>
      </c>
      <c r="H12" s="80" t="s">
        <v>405</v>
      </c>
      <c r="I12" s="80" t="s">
        <v>405</v>
      </c>
      <c r="J12" s="80" t="s">
        <v>405</v>
      </c>
      <c r="K12" s="80" t="s">
        <v>405</v>
      </c>
      <c r="L12" s="80" t="s">
        <v>405</v>
      </c>
      <c r="M12" s="80" t="s">
        <v>405</v>
      </c>
      <c r="N12" s="80" t="s">
        <v>405</v>
      </c>
      <c r="O12" s="80" t="s">
        <v>405</v>
      </c>
      <c r="P12" s="80" t="s">
        <v>405</v>
      </c>
    </row>
    <row r="13" spans="1:16" ht="24.95" customHeight="1" x14ac:dyDescent="0.2">
      <c r="A13" s="107" t="s">
        <v>98</v>
      </c>
      <c r="B13" s="107"/>
      <c r="C13" s="107"/>
      <c r="D13" s="56">
        <v>65</v>
      </c>
      <c r="E13" s="80" t="s">
        <v>405</v>
      </c>
      <c r="F13" s="80" t="s">
        <v>405</v>
      </c>
      <c r="G13" s="80" t="s">
        <v>405</v>
      </c>
      <c r="H13" s="80" t="s">
        <v>405</v>
      </c>
      <c r="I13" s="80" t="s">
        <v>405</v>
      </c>
      <c r="J13" s="80" t="s">
        <v>405</v>
      </c>
      <c r="K13" s="80" t="s">
        <v>405</v>
      </c>
      <c r="L13" s="80" t="s">
        <v>405</v>
      </c>
      <c r="M13" s="80" t="s">
        <v>405</v>
      </c>
      <c r="N13" s="80" t="s">
        <v>405</v>
      </c>
      <c r="O13" s="80" t="s">
        <v>405</v>
      </c>
      <c r="P13" s="80" t="s">
        <v>405</v>
      </c>
    </row>
    <row r="14" spans="1:16" ht="24.95" customHeight="1" x14ac:dyDescent="0.2">
      <c r="A14" s="151" t="s">
        <v>99</v>
      </c>
      <c r="B14" s="152"/>
      <c r="C14" s="153"/>
      <c r="D14" s="56">
        <v>66</v>
      </c>
      <c r="E14" s="80" t="s">
        <v>405</v>
      </c>
      <c r="F14" s="80" t="s">
        <v>405</v>
      </c>
      <c r="G14" s="80" t="s">
        <v>405</v>
      </c>
      <c r="H14" s="80" t="s">
        <v>405</v>
      </c>
      <c r="I14" s="80" t="s">
        <v>405</v>
      </c>
      <c r="J14" s="80" t="s">
        <v>405</v>
      </c>
      <c r="K14" s="80" t="s">
        <v>405</v>
      </c>
      <c r="L14" s="80" t="s">
        <v>405</v>
      </c>
      <c r="M14" s="80" t="s">
        <v>405</v>
      </c>
      <c r="N14" s="80" t="s">
        <v>405</v>
      </c>
      <c r="O14" s="80" t="s">
        <v>405</v>
      </c>
      <c r="P14" s="80" t="s">
        <v>405</v>
      </c>
    </row>
    <row r="15" spans="1:16" ht="45" customHeight="1" x14ac:dyDescent="0.2">
      <c r="A15" s="108" t="s">
        <v>110</v>
      </c>
      <c r="B15" s="108"/>
      <c r="C15" s="108"/>
      <c r="D15" s="108"/>
      <c r="E15" s="108"/>
      <c r="F15" s="108"/>
      <c r="G15" s="108"/>
      <c r="H15" s="108"/>
      <c r="I15" s="108"/>
      <c r="J15" s="108"/>
      <c r="K15" s="17" t="s">
        <v>113</v>
      </c>
      <c r="L15" s="109" t="s">
        <v>111</v>
      </c>
      <c r="M15" s="110"/>
      <c r="N15" s="111" t="s">
        <v>219</v>
      </c>
      <c r="O15" s="111"/>
      <c r="P15" s="111"/>
    </row>
    <row r="16" spans="1:16" s="6" customFormat="1" ht="45" customHeight="1" x14ac:dyDescent="0.2">
      <c r="A16" s="108" t="s">
        <v>20</v>
      </c>
      <c r="B16" s="108"/>
      <c r="C16" s="108"/>
      <c r="D16" s="108"/>
      <c r="E16" s="108"/>
      <c r="F16" s="108"/>
      <c r="G16" s="108"/>
      <c r="H16" s="108"/>
      <c r="I16" s="108"/>
      <c r="J16" s="108"/>
      <c r="K16" s="18" t="s">
        <v>112</v>
      </c>
      <c r="L16" s="112" t="s">
        <v>21</v>
      </c>
      <c r="M16" s="113"/>
      <c r="N16" s="111" t="s">
        <v>219</v>
      </c>
      <c r="O16" s="111"/>
      <c r="P16" s="111"/>
    </row>
    <row r="17" spans="1:16" ht="15" customHeight="1" x14ac:dyDescent="0.2">
      <c r="A17" s="106"/>
      <c r="B17" s="106"/>
      <c r="C17" s="106"/>
      <c r="D17" s="106"/>
      <c r="E17" s="106"/>
      <c r="F17" s="106"/>
      <c r="G17" s="106"/>
      <c r="H17" s="106"/>
      <c r="I17" s="106"/>
      <c r="J17" s="106"/>
      <c r="K17" s="106"/>
      <c r="L17" s="106"/>
      <c r="M17" s="106"/>
      <c r="N17" s="106"/>
      <c r="O17" s="106"/>
      <c r="P17" s="106"/>
    </row>
  </sheetData>
  <sheetProtection selectLockedCells="1"/>
  <mergeCells count="22">
    <mergeCell ref="A10:C10"/>
    <mergeCell ref="A11:C11"/>
    <mergeCell ref="A12:C12"/>
    <mergeCell ref="A9:C9"/>
    <mergeCell ref="A1:P1"/>
    <mergeCell ref="A2:P2"/>
    <mergeCell ref="A3:P3"/>
    <mergeCell ref="A4:P4"/>
    <mergeCell ref="A5:C5"/>
    <mergeCell ref="D5:P5"/>
    <mergeCell ref="A6:C6"/>
    <mergeCell ref="A7:C7"/>
    <mergeCell ref="A8:C8"/>
    <mergeCell ref="N16:P16"/>
    <mergeCell ref="A17:P17"/>
    <mergeCell ref="A13:C13"/>
    <mergeCell ref="A14:C14"/>
    <mergeCell ref="A15:J15"/>
    <mergeCell ref="L15:M15"/>
    <mergeCell ref="N15:P15"/>
    <mergeCell ref="A16:J16"/>
    <mergeCell ref="L16:M16"/>
  </mergeCells>
  <pageMargins left="0.2" right="0.2" top="0.25" bottom="0.25" header="0.3" footer="0.3"/>
  <pageSetup scale="9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9"/>
  <sheetViews>
    <sheetView showGridLines="0" zoomScaleNormal="100" workbookViewId="0">
      <pane ySplit="2" topLeftCell="A3" activePane="bottomLeft" state="frozen"/>
      <selection pane="bottomLeft" activeCell="F18" sqref="F18"/>
    </sheetView>
  </sheetViews>
  <sheetFormatPr defaultRowHeight="14.25" x14ac:dyDescent="0.2"/>
  <cols>
    <col min="1" max="2" width="18.7109375" style="3" customWidth="1"/>
    <col min="3" max="3" width="7.7109375" style="3" customWidth="1"/>
    <col min="4" max="10" width="11.7109375" style="3" customWidth="1"/>
    <col min="11" max="16384" width="9.140625" style="3"/>
  </cols>
  <sheetData>
    <row r="1" spans="1:11" ht="20.100000000000001" customHeight="1" x14ac:dyDescent="0.2">
      <c r="A1" s="141" t="str">
        <f>References!A1</f>
        <v>115-22 CENTRAL OFFICE, DISTRICT 5, DISTRICT 9, DISTRICT 10 AND DISTRICT 11 GENERAL MAINTENANCE CONTRACT  04/27/2021</v>
      </c>
      <c r="B1" s="141"/>
      <c r="C1" s="141"/>
      <c r="D1" s="141"/>
      <c r="E1" s="141"/>
      <c r="F1" s="141"/>
      <c r="G1" s="141"/>
      <c r="H1" s="141"/>
      <c r="I1" s="141"/>
      <c r="J1" s="141"/>
    </row>
    <row r="2" spans="1:11" ht="20.100000000000001" customHeight="1" x14ac:dyDescent="0.2">
      <c r="A2" s="141" t="s">
        <v>108</v>
      </c>
      <c r="B2" s="141"/>
      <c r="C2" s="141"/>
      <c r="D2" s="141"/>
      <c r="E2" s="141"/>
      <c r="F2" s="141"/>
      <c r="G2" s="141"/>
      <c r="H2" s="141"/>
      <c r="I2" s="141"/>
      <c r="J2" s="141"/>
    </row>
    <row r="3" spans="1:11" ht="19.5" customHeight="1" x14ac:dyDescent="0.2">
      <c r="A3" s="149" t="s">
        <v>0</v>
      </c>
      <c r="B3" s="149"/>
      <c r="C3" s="149"/>
      <c r="D3" s="150" t="str">
        <f>References!B3</f>
        <v xml:space="preserve">Robertson Construction Services, Inc. </v>
      </c>
      <c r="E3" s="150"/>
      <c r="F3" s="150"/>
      <c r="G3" s="150"/>
      <c r="H3" s="150"/>
      <c r="I3" s="150"/>
      <c r="J3" s="150"/>
    </row>
    <row r="4" spans="1:11" ht="78" customHeight="1" x14ac:dyDescent="0.2">
      <c r="A4" s="137" t="s">
        <v>30</v>
      </c>
      <c r="B4" s="137"/>
      <c r="C4" s="137"/>
      <c r="D4" s="20" t="s">
        <v>101</v>
      </c>
      <c r="E4" s="20" t="s">
        <v>102</v>
      </c>
      <c r="F4" s="20" t="s">
        <v>103</v>
      </c>
      <c r="G4" s="20" t="s">
        <v>104</v>
      </c>
      <c r="H4" s="20" t="s">
        <v>105</v>
      </c>
      <c r="I4" s="20" t="s">
        <v>106</v>
      </c>
      <c r="J4" s="20" t="s">
        <v>107</v>
      </c>
      <c r="K4" s="4"/>
    </row>
    <row r="5" spans="1:11" s="5" customFormat="1" ht="15" customHeight="1" x14ac:dyDescent="0.2">
      <c r="A5" s="145" t="s">
        <v>29</v>
      </c>
      <c r="B5" s="146"/>
      <c r="C5" s="147"/>
      <c r="D5" s="148" t="s">
        <v>34</v>
      </c>
      <c r="E5" s="148"/>
      <c r="F5" s="148"/>
      <c r="G5" s="148"/>
      <c r="H5" s="148"/>
      <c r="I5" s="148"/>
      <c r="J5" s="148"/>
    </row>
    <row r="6" spans="1:11" ht="15" customHeight="1" x14ac:dyDescent="0.2">
      <c r="A6" s="123" t="s">
        <v>409</v>
      </c>
      <c r="B6" s="124"/>
      <c r="C6" s="14" t="s">
        <v>31</v>
      </c>
      <c r="D6" s="63"/>
      <c r="E6" s="63"/>
      <c r="F6" s="63"/>
      <c r="G6" s="63"/>
      <c r="H6" s="63"/>
      <c r="I6" s="63"/>
      <c r="J6" s="82">
        <v>5</v>
      </c>
    </row>
    <row r="7" spans="1:11" ht="15" customHeight="1" x14ac:dyDescent="0.2">
      <c r="A7" s="125"/>
      <c r="B7" s="126"/>
      <c r="C7" s="14" t="s">
        <v>32</v>
      </c>
      <c r="D7" s="63"/>
      <c r="E7" s="63"/>
      <c r="F7" s="63"/>
      <c r="G7" s="63"/>
      <c r="H7" s="63"/>
      <c r="I7" s="63"/>
      <c r="J7" s="82">
        <v>40</v>
      </c>
    </row>
    <row r="8" spans="1:11" ht="15" customHeight="1" x14ac:dyDescent="0.2">
      <c r="A8" s="127"/>
      <c r="B8" s="128"/>
      <c r="C8" s="14" t="s">
        <v>33</v>
      </c>
      <c r="D8" s="63"/>
      <c r="E8" s="63"/>
      <c r="F8" s="63"/>
      <c r="G8" s="63"/>
      <c r="H8" s="63"/>
      <c r="I8" s="63"/>
      <c r="J8" s="82">
        <v>200</v>
      </c>
    </row>
    <row r="9" spans="1:11" ht="15" customHeight="1" x14ac:dyDescent="0.2">
      <c r="A9" s="136"/>
      <c r="B9" s="136"/>
      <c r="C9" s="136"/>
      <c r="D9" s="136"/>
      <c r="E9" s="136"/>
      <c r="F9" s="136"/>
      <c r="G9" s="136"/>
      <c r="H9" s="136"/>
      <c r="I9" s="136"/>
      <c r="J9" s="136"/>
    </row>
  </sheetData>
  <sheetProtection selectLockedCells="1"/>
  <mergeCells count="9">
    <mergeCell ref="A9:J9"/>
    <mergeCell ref="A5:C5"/>
    <mergeCell ref="D5:J5"/>
    <mergeCell ref="A1:J1"/>
    <mergeCell ref="A2:J2"/>
    <mergeCell ref="A3:C3"/>
    <mergeCell ref="D3:J3"/>
    <mergeCell ref="A4:C4"/>
    <mergeCell ref="A6:B8"/>
  </mergeCells>
  <pageMargins left="0.2" right="0.2" top="0.25" bottom="0.25" header="0.3" footer="0.3"/>
  <pageSetup scale="9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CEE6-B1E2-4260-9DA5-39B41FA08529}">
  <sheetPr>
    <pageSetUpPr fitToPage="1"/>
  </sheetPr>
  <dimension ref="A1:F64"/>
  <sheetViews>
    <sheetView workbookViewId="0">
      <selection activeCell="O37" sqref="O37"/>
    </sheetView>
  </sheetViews>
  <sheetFormatPr defaultRowHeight="15" x14ac:dyDescent="0.25"/>
  <cols>
    <col min="1" max="1" width="30.7109375" style="24" customWidth="1"/>
    <col min="2" max="2" width="10.7109375" style="24" customWidth="1"/>
    <col min="3" max="5" width="12.7109375" style="24" customWidth="1"/>
    <col min="6" max="6" width="16.7109375" style="35" customWidth="1"/>
    <col min="7" max="16384" width="9.140625" style="24"/>
  </cols>
  <sheetData>
    <row r="1" spans="1:6" x14ac:dyDescent="0.25">
      <c r="A1" s="21" t="s">
        <v>116</v>
      </c>
      <c r="B1" s="22"/>
      <c r="C1" s="22"/>
      <c r="D1" s="22"/>
      <c r="E1" s="22"/>
      <c r="F1" s="23"/>
    </row>
    <row r="2" spans="1:6" x14ac:dyDescent="0.25">
      <c r="A2" s="25"/>
      <c r="B2" s="26"/>
      <c r="C2" s="26"/>
      <c r="D2" s="26" t="s">
        <v>117</v>
      </c>
      <c r="E2" s="26" t="s">
        <v>118</v>
      </c>
      <c r="F2" s="27" t="s">
        <v>119</v>
      </c>
    </row>
    <row r="3" spans="1:6" x14ac:dyDescent="0.25">
      <c r="A3" s="154"/>
      <c r="B3" s="155"/>
      <c r="C3" s="155"/>
      <c r="D3" s="28"/>
      <c r="E3" s="29"/>
      <c r="F3" s="30" t="str">
        <f>IF(AND(D3="", E3=""),"",D3*E3)</f>
        <v/>
      </c>
    </row>
    <row r="4" spans="1:6" x14ac:dyDescent="0.25">
      <c r="A4" s="154"/>
      <c r="B4" s="155"/>
      <c r="C4" s="155"/>
      <c r="D4" s="28"/>
      <c r="E4" s="29"/>
      <c r="F4" s="30" t="str">
        <f t="shared" ref="F4:F10" si="0">IF(AND(D4="", E4=""),"",D4*E4)</f>
        <v/>
      </c>
    </row>
    <row r="5" spans="1:6" x14ac:dyDescent="0.25">
      <c r="A5" s="154"/>
      <c r="B5" s="155"/>
      <c r="C5" s="155"/>
      <c r="D5" s="28"/>
      <c r="E5" s="29"/>
      <c r="F5" s="30" t="str">
        <f t="shared" si="0"/>
        <v/>
      </c>
    </row>
    <row r="6" spans="1:6" x14ac:dyDescent="0.25">
      <c r="A6" s="154"/>
      <c r="B6" s="155"/>
      <c r="C6" s="155"/>
      <c r="D6" s="28"/>
      <c r="E6" s="29"/>
      <c r="F6" s="30" t="str">
        <f t="shared" si="0"/>
        <v/>
      </c>
    </row>
    <row r="7" spans="1:6" x14ac:dyDescent="0.25">
      <c r="A7" s="154"/>
      <c r="B7" s="155"/>
      <c r="C7" s="155"/>
      <c r="D7" s="28"/>
      <c r="E7" s="29"/>
      <c r="F7" s="30" t="str">
        <f t="shared" si="0"/>
        <v/>
      </c>
    </row>
    <row r="8" spans="1:6" x14ac:dyDescent="0.25">
      <c r="A8" s="154"/>
      <c r="B8" s="155"/>
      <c r="C8" s="155"/>
      <c r="D8" s="28"/>
      <c r="E8" s="29"/>
      <c r="F8" s="30" t="str">
        <f t="shared" si="0"/>
        <v/>
      </c>
    </row>
    <row r="9" spans="1:6" x14ac:dyDescent="0.25">
      <c r="A9" s="154"/>
      <c r="B9" s="155"/>
      <c r="C9" s="155"/>
      <c r="D9" s="28"/>
      <c r="E9" s="29"/>
      <c r="F9" s="30" t="str">
        <f t="shared" si="0"/>
        <v/>
      </c>
    </row>
    <row r="10" spans="1:6" x14ac:dyDescent="0.25">
      <c r="A10" s="154"/>
      <c r="B10" s="155"/>
      <c r="C10" s="155"/>
      <c r="D10" s="28"/>
      <c r="E10" s="29"/>
      <c r="F10" s="30" t="str">
        <f t="shared" si="0"/>
        <v/>
      </c>
    </row>
    <row r="11" spans="1:6" x14ac:dyDescent="0.25">
      <c r="A11" s="31" t="s">
        <v>120</v>
      </c>
      <c r="B11" s="32"/>
      <c r="C11" s="32"/>
      <c r="D11" s="32">
        <f>SUM(D3:D10)</f>
        <v>0</v>
      </c>
      <c r="E11" s="32"/>
      <c r="F11" s="33">
        <f>SUM(F3:F10)</f>
        <v>0</v>
      </c>
    </row>
    <row r="13" spans="1:6" x14ac:dyDescent="0.25">
      <c r="A13" s="21" t="s">
        <v>121</v>
      </c>
      <c r="B13" s="22"/>
      <c r="C13" s="22"/>
      <c r="D13" s="22"/>
      <c r="E13" s="22"/>
      <c r="F13" s="23"/>
    </row>
    <row r="14" spans="1:6" x14ac:dyDescent="0.25">
      <c r="A14" s="25"/>
      <c r="B14" s="26"/>
      <c r="C14" s="26"/>
      <c r="D14" s="26"/>
      <c r="E14" s="26" t="s">
        <v>122</v>
      </c>
      <c r="F14" s="27" t="s">
        <v>119</v>
      </c>
    </row>
    <row r="15" spans="1:6" x14ac:dyDescent="0.25">
      <c r="A15" s="154"/>
      <c r="B15" s="155"/>
      <c r="C15" s="155"/>
      <c r="D15" s="155"/>
      <c r="E15" s="28"/>
      <c r="F15" s="34" t="str">
        <f>IF(E15="","",E15)</f>
        <v/>
      </c>
    </row>
    <row r="16" spans="1:6" x14ac:dyDescent="0.25">
      <c r="A16" s="154"/>
      <c r="B16" s="155"/>
      <c r="C16" s="155"/>
      <c r="D16" s="155"/>
      <c r="E16" s="28"/>
      <c r="F16" s="34" t="str">
        <f t="shared" ref="F16:F18" si="1">IF(E16="","",E16)</f>
        <v/>
      </c>
    </row>
    <row r="17" spans="1:6" x14ac:dyDescent="0.25">
      <c r="A17" s="154"/>
      <c r="B17" s="155"/>
      <c r="C17" s="155"/>
      <c r="D17" s="155"/>
      <c r="E17" s="28"/>
      <c r="F17" s="34" t="str">
        <f t="shared" si="1"/>
        <v/>
      </c>
    </row>
    <row r="18" spans="1:6" x14ac:dyDescent="0.25">
      <c r="A18" s="154"/>
      <c r="B18" s="155"/>
      <c r="C18" s="155"/>
      <c r="D18" s="155"/>
      <c r="E18" s="28"/>
      <c r="F18" s="34" t="str">
        <f t="shared" si="1"/>
        <v/>
      </c>
    </row>
    <row r="19" spans="1:6" x14ac:dyDescent="0.25">
      <c r="A19" s="31" t="s">
        <v>123</v>
      </c>
      <c r="B19" s="32"/>
      <c r="C19" s="32"/>
      <c r="D19" s="32"/>
      <c r="E19" s="32"/>
      <c r="F19" s="33">
        <f>SUM(F15:F18)</f>
        <v>0</v>
      </c>
    </row>
    <row r="20" spans="1:6" x14ac:dyDescent="0.25">
      <c r="B20" s="28"/>
      <c r="C20" s="28"/>
      <c r="D20" s="28"/>
      <c r="E20" s="28"/>
    </row>
    <row r="21" spans="1:6" x14ac:dyDescent="0.25">
      <c r="A21" s="21" t="s">
        <v>124</v>
      </c>
      <c r="B21" s="22"/>
      <c r="C21" s="22"/>
      <c r="D21" s="22"/>
      <c r="E21" s="22"/>
      <c r="F21" s="23"/>
    </row>
    <row r="22" spans="1:6" x14ac:dyDescent="0.25">
      <c r="A22" s="25"/>
      <c r="B22" s="26"/>
      <c r="C22" s="26"/>
      <c r="D22" s="26" t="s">
        <v>125</v>
      </c>
      <c r="E22" s="26" t="s">
        <v>118</v>
      </c>
      <c r="F22" s="27" t="s">
        <v>119</v>
      </c>
    </row>
    <row r="23" spans="1:6" x14ac:dyDescent="0.25">
      <c r="A23" s="154"/>
      <c r="B23" s="155"/>
      <c r="C23" s="155"/>
      <c r="D23" s="28"/>
      <c r="E23" s="28"/>
      <c r="F23" s="34" t="str">
        <f>IF(E23="","",D23*E23)</f>
        <v/>
      </c>
    </row>
    <row r="24" spans="1:6" x14ac:dyDescent="0.25">
      <c r="A24" s="154"/>
      <c r="B24" s="155"/>
      <c r="C24" s="155"/>
      <c r="D24" s="28"/>
      <c r="E24" s="28"/>
      <c r="F24" s="34"/>
    </row>
    <row r="25" spans="1:6" x14ac:dyDescent="0.25">
      <c r="A25" s="154"/>
      <c r="B25" s="155"/>
      <c r="C25" s="155"/>
      <c r="D25" s="28"/>
      <c r="E25" s="28"/>
      <c r="F25" s="34"/>
    </row>
    <row r="26" spans="1:6" x14ac:dyDescent="0.25">
      <c r="A26" s="154"/>
      <c r="B26" s="155"/>
      <c r="C26" s="155"/>
      <c r="D26" s="28"/>
      <c r="E26" s="28"/>
      <c r="F26" s="34"/>
    </row>
    <row r="27" spans="1:6" x14ac:dyDescent="0.25">
      <c r="A27" s="31" t="s">
        <v>126</v>
      </c>
      <c r="B27" s="32"/>
      <c r="C27" s="32"/>
      <c r="D27" s="32"/>
      <c r="E27" s="32"/>
      <c r="F27" s="33">
        <f>SUM(F23:F26)</f>
        <v>0</v>
      </c>
    </row>
    <row r="28" spans="1:6" x14ac:dyDescent="0.25">
      <c r="B28" s="28"/>
      <c r="C28" s="28"/>
      <c r="D28" s="28"/>
      <c r="E28" s="28"/>
    </row>
    <row r="29" spans="1:6" x14ac:dyDescent="0.25">
      <c r="A29" s="21" t="s">
        <v>127</v>
      </c>
      <c r="B29" s="36" t="s">
        <v>128</v>
      </c>
      <c r="C29" s="37">
        <v>0.15</v>
      </c>
      <c r="D29" s="38"/>
      <c r="E29" s="38"/>
      <c r="F29" s="23"/>
    </row>
    <row r="30" spans="1:6" x14ac:dyDescent="0.25">
      <c r="A30" s="25"/>
      <c r="B30" s="26" t="s">
        <v>125</v>
      </c>
      <c r="C30" s="26" t="s">
        <v>129</v>
      </c>
      <c r="D30" s="26" t="s">
        <v>130</v>
      </c>
      <c r="E30" s="26" t="s">
        <v>131</v>
      </c>
      <c r="F30" s="27" t="s">
        <v>119</v>
      </c>
    </row>
    <row r="31" spans="1:6" x14ac:dyDescent="0.25">
      <c r="A31" s="25"/>
      <c r="B31" s="28"/>
      <c r="C31" s="29"/>
      <c r="D31" s="29">
        <f>IF(AND(B31="",C31=""),0,B31*C31)</f>
        <v>0</v>
      </c>
      <c r="E31" s="29">
        <f>IF(D31=0,0,D31*$C$29)</f>
        <v>0</v>
      </c>
      <c r="F31" s="30">
        <f>IF(E31&gt;0,D31+E31,0)</f>
        <v>0</v>
      </c>
    </row>
    <row r="32" spans="1:6" x14ac:dyDescent="0.25">
      <c r="A32" s="25"/>
      <c r="B32" s="28"/>
      <c r="C32" s="29"/>
      <c r="D32" s="29">
        <f t="shared" ref="D32:D46" si="2">IF(AND(B32="",C32=""),0,B32*C32)</f>
        <v>0</v>
      </c>
      <c r="E32" s="29">
        <f t="shared" ref="E32:E46" si="3">IF(D32=0,0,D32*$C$29)</f>
        <v>0</v>
      </c>
      <c r="F32" s="30">
        <f t="shared" ref="F32:F46" si="4">IF(E32&gt;0,D32+E32,0)</f>
        <v>0</v>
      </c>
    </row>
    <row r="33" spans="1:6" x14ac:dyDescent="0.25">
      <c r="A33" s="25"/>
      <c r="B33" s="28"/>
      <c r="C33" s="29"/>
      <c r="D33" s="29">
        <f t="shared" si="2"/>
        <v>0</v>
      </c>
      <c r="E33" s="29">
        <f t="shared" si="3"/>
        <v>0</v>
      </c>
      <c r="F33" s="30">
        <f t="shared" si="4"/>
        <v>0</v>
      </c>
    </row>
    <row r="34" spans="1:6" x14ac:dyDescent="0.25">
      <c r="A34" s="25"/>
      <c r="B34" s="28"/>
      <c r="C34" s="29"/>
      <c r="D34" s="29">
        <f t="shared" si="2"/>
        <v>0</v>
      </c>
      <c r="E34" s="29">
        <f t="shared" si="3"/>
        <v>0</v>
      </c>
      <c r="F34" s="30">
        <f t="shared" si="4"/>
        <v>0</v>
      </c>
    </row>
    <row r="35" spans="1:6" x14ac:dyDescent="0.25">
      <c r="A35" s="25"/>
      <c r="B35" s="28"/>
      <c r="C35" s="29"/>
      <c r="D35" s="29">
        <f t="shared" si="2"/>
        <v>0</v>
      </c>
      <c r="E35" s="29">
        <f t="shared" si="3"/>
        <v>0</v>
      </c>
      <c r="F35" s="30">
        <f t="shared" si="4"/>
        <v>0</v>
      </c>
    </row>
    <row r="36" spans="1:6" x14ac:dyDescent="0.25">
      <c r="A36" s="25"/>
      <c r="B36" s="28"/>
      <c r="C36" s="29"/>
      <c r="D36" s="29">
        <f t="shared" si="2"/>
        <v>0</v>
      </c>
      <c r="E36" s="29">
        <f t="shared" si="3"/>
        <v>0</v>
      </c>
      <c r="F36" s="30">
        <f t="shared" si="4"/>
        <v>0</v>
      </c>
    </row>
    <row r="37" spans="1:6" x14ac:dyDescent="0.25">
      <c r="A37" s="25"/>
      <c r="B37" s="28"/>
      <c r="C37" s="29"/>
      <c r="D37" s="29">
        <f t="shared" si="2"/>
        <v>0</v>
      </c>
      <c r="E37" s="29">
        <f t="shared" si="3"/>
        <v>0</v>
      </c>
      <c r="F37" s="30">
        <f t="shared" si="4"/>
        <v>0</v>
      </c>
    </row>
    <row r="38" spans="1:6" x14ac:dyDescent="0.25">
      <c r="A38" s="25"/>
      <c r="B38" s="28"/>
      <c r="C38" s="29"/>
      <c r="D38" s="29">
        <f t="shared" si="2"/>
        <v>0</v>
      </c>
      <c r="E38" s="29">
        <f t="shared" si="3"/>
        <v>0</v>
      </c>
      <c r="F38" s="30">
        <f t="shared" si="4"/>
        <v>0</v>
      </c>
    </row>
    <row r="39" spans="1:6" x14ac:dyDescent="0.25">
      <c r="A39" s="25"/>
      <c r="B39" s="28"/>
      <c r="C39" s="29"/>
      <c r="D39" s="29">
        <f t="shared" si="2"/>
        <v>0</v>
      </c>
      <c r="E39" s="29">
        <f t="shared" si="3"/>
        <v>0</v>
      </c>
      <c r="F39" s="30">
        <f t="shared" si="4"/>
        <v>0</v>
      </c>
    </row>
    <row r="40" spans="1:6" x14ac:dyDescent="0.25">
      <c r="A40" s="25"/>
      <c r="B40" s="28"/>
      <c r="C40" s="29"/>
      <c r="D40" s="29">
        <f t="shared" si="2"/>
        <v>0</v>
      </c>
      <c r="E40" s="29">
        <f t="shared" si="3"/>
        <v>0</v>
      </c>
      <c r="F40" s="30">
        <f t="shared" si="4"/>
        <v>0</v>
      </c>
    </row>
    <row r="41" spans="1:6" x14ac:dyDescent="0.25">
      <c r="A41" s="25"/>
      <c r="B41" s="28"/>
      <c r="C41" s="29"/>
      <c r="D41" s="29">
        <f t="shared" si="2"/>
        <v>0</v>
      </c>
      <c r="E41" s="29">
        <f t="shared" si="3"/>
        <v>0</v>
      </c>
      <c r="F41" s="30">
        <f t="shared" si="4"/>
        <v>0</v>
      </c>
    </row>
    <row r="42" spans="1:6" x14ac:dyDescent="0.25">
      <c r="A42" s="25"/>
      <c r="B42" s="28"/>
      <c r="C42" s="29"/>
      <c r="D42" s="29">
        <f t="shared" si="2"/>
        <v>0</v>
      </c>
      <c r="E42" s="29">
        <f t="shared" si="3"/>
        <v>0</v>
      </c>
      <c r="F42" s="30">
        <f t="shared" si="4"/>
        <v>0</v>
      </c>
    </row>
    <row r="43" spans="1:6" x14ac:dyDescent="0.25">
      <c r="A43" s="25"/>
      <c r="B43" s="28"/>
      <c r="C43" s="29"/>
      <c r="D43" s="29">
        <f t="shared" si="2"/>
        <v>0</v>
      </c>
      <c r="E43" s="29">
        <f t="shared" si="3"/>
        <v>0</v>
      </c>
      <c r="F43" s="30">
        <f t="shared" si="4"/>
        <v>0</v>
      </c>
    </row>
    <row r="44" spans="1:6" x14ac:dyDescent="0.25">
      <c r="A44" s="25"/>
      <c r="B44" s="28"/>
      <c r="C44" s="29"/>
      <c r="D44" s="29">
        <f t="shared" si="2"/>
        <v>0</v>
      </c>
      <c r="E44" s="29">
        <f t="shared" si="3"/>
        <v>0</v>
      </c>
      <c r="F44" s="30">
        <f t="shared" si="4"/>
        <v>0</v>
      </c>
    </row>
    <row r="45" spans="1:6" x14ac:dyDescent="0.25">
      <c r="A45" s="25"/>
      <c r="B45" s="28"/>
      <c r="C45" s="29"/>
      <c r="D45" s="29">
        <f t="shared" si="2"/>
        <v>0</v>
      </c>
      <c r="E45" s="29">
        <f t="shared" si="3"/>
        <v>0</v>
      </c>
      <c r="F45" s="30">
        <f t="shared" si="4"/>
        <v>0</v>
      </c>
    </row>
    <row r="46" spans="1:6" x14ac:dyDescent="0.25">
      <c r="A46" s="39"/>
      <c r="B46" s="28"/>
      <c r="C46" s="29"/>
      <c r="D46" s="29">
        <f t="shared" si="2"/>
        <v>0</v>
      </c>
      <c r="E46" s="29">
        <f t="shared" si="3"/>
        <v>0</v>
      </c>
      <c r="F46" s="30">
        <f t="shared" si="4"/>
        <v>0</v>
      </c>
    </row>
    <row r="47" spans="1:6" x14ac:dyDescent="0.25">
      <c r="A47" s="40" t="s">
        <v>132</v>
      </c>
      <c r="B47" s="32"/>
      <c r="C47" s="32"/>
      <c r="D47" s="41">
        <f>SUM(D31:D46)</f>
        <v>0</v>
      </c>
      <c r="E47" s="32"/>
      <c r="F47" s="33">
        <f>SUM(F31:F46)</f>
        <v>0</v>
      </c>
    </row>
    <row r="49" spans="1:6" x14ac:dyDescent="0.25">
      <c r="A49" s="21" t="s">
        <v>133</v>
      </c>
      <c r="B49" s="22"/>
      <c r="C49" s="22"/>
      <c r="D49" s="22"/>
      <c r="E49" s="22"/>
      <c r="F49" s="23"/>
    </row>
    <row r="50" spans="1:6" x14ac:dyDescent="0.25">
      <c r="A50" s="42" t="s">
        <v>134</v>
      </c>
      <c r="B50" s="43"/>
      <c r="C50" s="43"/>
      <c r="D50" s="159" t="s">
        <v>135</v>
      </c>
      <c r="E50" s="159"/>
      <c r="F50" s="27" t="s">
        <v>119</v>
      </c>
    </row>
    <row r="51" spans="1:6" x14ac:dyDescent="0.25">
      <c r="A51" s="156"/>
      <c r="B51" s="157"/>
      <c r="C51" s="157"/>
      <c r="D51" s="158"/>
      <c r="E51" s="158"/>
      <c r="F51" s="30"/>
    </row>
    <row r="52" spans="1:6" x14ac:dyDescent="0.25">
      <c r="A52" s="156"/>
      <c r="B52" s="157"/>
      <c r="C52" s="157"/>
      <c r="D52" s="158"/>
      <c r="E52" s="158"/>
      <c r="F52" s="30"/>
    </row>
    <row r="53" spans="1:6" x14ac:dyDescent="0.25">
      <c r="A53" s="156"/>
      <c r="B53" s="157"/>
      <c r="C53" s="157"/>
      <c r="D53" s="158"/>
      <c r="E53" s="158"/>
      <c r="F53" s="30"/>
    </row>
    <row r="54" spans="1:6" x14ac:dyDescent="0.25">
      <c r="A54" s="156"/>
      <c r="B54" s="157"/>
      <c r="C54" s="157"/>
      <c r="D54" s="158"/>
      <c r="E54" s="158"/>
      <c r="F54" s="30"/>
    </row>
    <row r="55" spans="1:6" x14ac:dyDescent="0.25">
      <c r="A55" s="31" t="s">
        <v>136</v>
      </c>
      <c r="B55" s="32"/>
      <c r="C55" s="32"/>
      <c r="D55" s="32"/>
      <c r="E55" s="32"/>
      <c r="F55" s="33">
        <f>SUM(F51:F54)</f>
        <v>0</v>
      </c>
    </row>
    <row r="57" spans="1:6" x14ac:dyDescent="0.25">
      <c r="A57" s="21" t="s">
        <v>137</v>
      </c>
      <c r="B57" s="22"/>
      <c r="C57" s="22"/>
      <c r="D57" s="22"/>
      <c r="E57" s="22"/>
      <c r="F57" s="23"/>
    </row>
    <row r="58" spans="1:6" x14ac:dyDescent="0.25">
      <c r="A58" s="25"/>
      <c r="B58" s="26"/>
      <c r="C58" s="26"/>
      <c r="D58" s="26" t="s">
        <v>125</v>
      </c>
      <c r="E58" s="26" t="s">
        <v>129</v>
      </c>
      <c r="F58" s="27" t="s">
        <v>119</v>
      </c>
    </row>
    <row r="59" spans="1:6" x14ac:dyDescent="0.25">
      <c r="A59" s="25"/>
      <c r="B59" s="28"/>
      <c r="C59" s="44"/>
      <c r="D59" s="28"/>
      <c r="E59" s="29"/>
      <c r="F59" s="30">
        <f>D59*E59</f>
        <v>0</v>
      </c>
    </row>
    <row r="60" spans="1:6" x14ac:dyDescent="0.25">
      <c r="A60" s="25"/>
      <c r="B60" s="28"/>
      <c r="C60" s="28"/>
      <c r="D60" s="28"/>
      <c r="E60" s="29"/>
      <c r="F60" s="30">
        <f>D60*E60</f>
        <v>0</v>
      </c>
    </row>
    <row r="61" spans="1:6" x14ac:dyDescent="0.25">
      <c r="A61" s="31" t="s">
        <v>138</v>
      </c>
      <c r="B61" s="32"/>
      <c r="C61" s="32"/>
      <c r="D61" s="32"/>
      <c r="E61" s="32"/>
      <c r="F61" s="33">
        <f>SUM(F59:F60)</f>
        <v>0</v>
      </c>
    </row>
    <row r="63" spans="1:6" ht="19.5" thickBot="1" x14ac:dyDescent="0.35">
      <c r="A63" s="45" t="s">
        <v>139</v>
      </c>
      <c r="B63" s="45"/>
      <c r="C63" s="45"/>
      <c r="D63" s="45"/>
      <c r="E63" s="45"/>
      <c r="F63" s="46">
        <f>F11+F19+F27+F47+F55+F61</f>
        <v>0</v>
      </c>
    </row>
    <row r="64" spans="1:6" ht="15.75" thickTop="1" x14ac:dyDescent="0.25"/>
  </sheetData>
  <mergeCells count="25">
    <mergeCell ref="A52:C52"/>
    <mergeCell ref="D52:E52"/>
    <mergeCell ref="A53:C53"/>
    <mergeCell ref="D53:E53"/>
    <mergeCell ref="A54:C54"/>
    <mergeCell ref="D54:E54"/>
    <mergeCell ref="A51:C51"/>
    <mergeCell ref="D51:E51"/>
    <mergeCell ref="A9:C9"/>
    <mergeCell ref="A10:C10"/>
    <mergeCell ref="A15:D15"/>
    <mergeCell ref="A16:D16"/>
    <mergeCell ref="A17:D17"/>
    <mergeCell ref="A18:D18"/>
    <mergeCell ref="A23:C23"/>
    <mergeCell ref="A24:C24"/>
    <mergeCell ref="A25:C25"/>
    <mergeCell ref="A26:C26"/>
    <mergeCell ref="D50:E50"/>
    <mergeCell ref="A8:C8"/>
    <mergeCell ref="A3:C3"/>
    <mergeCell ref="A4:C4"/>
    <mergeCell ref="A5:C5"/>
    <mergeCell ref="A6:C6"/>
    <mergeCell ref="A7:C7"/>
  </mergeCells>
  <printOptions horizontalCentered="1"/>
  <pageMargins left="0.5" right="0.5" top="0.5" bottom="0.5" header="0.3" footer="0.3"/>
  <pageSetup scale="78"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1"/>
  <sheetViews>
    <sheetView showGridLines="0" zoomScaleNormal="100" workbookViewId="0">
      <pane ySplit="2" topLeftCell="A3" activePane="bottomLeft" state="frozen"/>
      <selection pane="bottomLeft" activeCell="A3" sqref="A3:XFD3"/>
    </sheetView>
  </sheetViews>
  <sheetFormatPr defaultRowHeight="12.75" x14ac:dyDescent="0.2"/>
  <cols>
    <col min="1" max="4" width="30.7109375" customWidth="1"/>
    <col min="5" max="5" width="20.7109375" customWidth="1"/>
  </cols>
  <sheetData>
    <row r="1" spans="1:5" s="7" customFormat="1" ht="20.100000000000001" customHeight="1" x14ac:dyDescent="0.2">
      <c r="A1" s="94" t="s">
        <v>115</v>
      </c>
      <c r="B1" s="95"/>
      <c r="C1" s="95"/>
      <c r="D1" s="95"/>
      <c r="E1" s="96"/>
    </row>
    <row r="2" spans="1:5" s="7" customFormat="1" ht="20.100000000000001" customHeight="1" x14ac:dyDescent="0.2">
      <c r="A2" s="97" t="s">
        <v>1</v>
      </c>
      <c r="B2" s="97"/>
      <c r="C2" s="98"/>
      <c r="D2" s="98"/>
      <c r="E2" s="98"/>
    </row>
    <row r="3" spans="1:5" ht="20.100000000000001" customHeight="1" x14ac:dyDescent="0.2">
      <c r="A3" s="8" t="s">
        <v>0</v>
      </c>
      <c r="B3" s="91" t="s">
        <v>183</v>
      </c>
      <c r="C3" s="92"/>
      <c r="D3" s="92"/>
      <c r="E3" s="93"/>
    </row>
    <row r="4" spans="1:5" ht="30" customHeight="1" x14ac:dyDescent="0.2">
      <c r="A4" s="89" t="s">
        <v>114</v>
      </c>
      <c r="B4" s="89"/>
      <c r="C4" s="90"/>
      <c r="D4" s="90"/>
      <c r="E4" s="90"/>
    </row>
    <row r="5" spans="1:5" ht="20.100000000000001" customHeight="1" x14ac:dyDescent="0.2">
      <c r="A5" s="9" t="s">
        <v>2</v>
      </c>
      <c r="B5" s="9" t="s">
        <v>3</v>
      </c>
      <c r="C5" s="9" t="s">
        <v>4</v>
      </c>
      <c r="D5" s="9" t="s">
        <v>5</v>
      </c>
      <c r="E5" s="9" t="s">
        <v>6</v>
      </c>
    </row>
    <row r="6" spans="1:5" ht="28.5" x14ac:dyDescent="0.2">
      <c r="A6" s="1" t="s">
        <v>184</v>
      </c>
      <c r="B6" s="52" t="s">
        <v>185</v>
      </c>
      <c r="C6" s="1" t="s">
        <v>186</v>
      </c>
      <c r="D6" s="1" t="s">
        <v>187</v>
      </c>
      <c r="E6" s="2" t="s">
        <v>188</v>
      </c>
    </row>
    <row r="7" spans="1:5" ht="28.5" x14ac:dyDescent="0.2">
      <c r="A7" s="1" t="s">
        <v>189</v>
      </c>
      <c r="B7" s="52" t="s">
        <v>190</v>
      </c>
      <c r="C7" s="1" t="s">
        <v>191</v>
      </c>
      <c r="D7" s="1" t="s">
        <v>192</v>
      </c>
      <c r="E7" s="2" t="s">
        <v>193</v>
      </c>
    </row>
    <row r="8" spans="1:5" ht="28.5" x14ac:dyDescent="0.2">
      <c r="A8" s="1" t="s">
        <v>194</v>
      </c>
      <c r="B8" s="52" t="s">
        <v>195</v>
      </c>
      <c r="C8" s="1" t="s">
        <v>196</v>
      </c>
      <c r="D8" s="1" t="s">
        <v>197</v>
      </c>
      <c r="E8" s="2" t="s">
        <v>198</v>
      </c>
    </row>
    <row r="9" spans="1:5" ht="20.100000000000001" customHeight="1" x14ac:dyDescent="0.2">
      <c r="A9" s="88"/>
      <c r="B9" s="88"/>
      <c r="C9" s="88"/>
      <c r="D9" s="88"/>
      <c r="E9" s="88"/>
    </row>
    <row r="10" spans="1:5" ht="20.100000000000001" customHeight="1" x14ac:dyDescent="0.2">
      <c r="A10" s="8" t="s">
        <v>0</v>
      </c>
      <c r="B10" s="91" t="s">
        <v>287</v>
      </c>
      <c r="C10" s="92"/>
      <c r="D10" s="92"/>
      <c r="E10" s="93"/>
    </row>
    <row r="11" spans="1:5" ht="30" customHeight="1" x14ac:dyDescent="0.2">
      <c r="A11" s="89" t="s">
        <v>114</v>
      </c>
      <c r="B11" s="89"/>
      <c r="C11" s="90"/>
      <c r="D11" s="90"/>
      <c r="E11" s="90"/>
    </row>
    <row r="12" spans="1:5" ht="20.100000000000001" customHeight="1" x14ac:dyDescent="0.2">
      <c r="A12" s="9" t="s">
        <v>2</v>
      </c>
      <c r="B12" s="9" t="s">
        <v>3</v>
      </c>
      <c r="C12" s="9" t="s">
        <v>4</v>
      </c>
      <c r="D12" s="9" t="s">
        <v>5</v>
      </c>
      <c r="E12" s="9" t="s">
        <v>6</v>
      </c>
    </row>
    <row r="13" spans="1:5" ht="28.5" x14ac:dyDescent="0.2">
      <c r="A13" s="1" t="s">
        <v>288</v>
      </c>
      <c r="B13" s="52" t="s">
        <v>289</v>
      </c>
      <c r="C13" s="1" t="s">
        <v>290</v>
      </c>
      <c r="D13" s="1" t="s">
        <v>291</v>
      </c>
      <c r="E13" s="2" t="s">
        <v>292</v>
      </c>
    </row>
    <row r="14" spans="1:5" ht="28.5" x14ac:dyDescent="0.2">
      <c r="A14" s="1" t="s">
        <v>293</v>
      </c>
      <c r="B14" s="52" t="s">
        <v>294</v>
      </c>
      <c r="C14" s="1" t="s">
        <v>295</v>
      </c>
      <c r="D14" s="1" t="s">
        <v>296</v>
      </c>
      <c r="E14" s="2" t="s">
        <v>297</v>
      </c>
    </row>
    <row r="15" spans="1:5" ht="28.5" x14ac:dyDescent="0.2">
      <c r="A15" s="1" t="s">
        <v>298</v>
      </c>
      <c r="B15" s="52" t="s">
        <v>299</v>
      </c>
      <c r="C15" s="1" t="s">
        <v>300</v>
      </c>
      <c r="D15" s="1" t="s">
        <v>301</v>
      </c>
      <c r="E15" s="2" t="s">
        <v>302</v>
      </c>
    </row>
    <row r="16" spans="1:5" ht="28.5" x14ac:dyDescent="0.2">
      <c r="A16" s="1" t="s">
        <v>303</v>
      </c>
      <c r="B16" s="52" t="s">
        <v>304</v>
      </c>
      <c r="C16" s="1" t="s">
        <v>305</v>
      </c>
      <c r="D16" s="1" t="s">
        <v>306</v>
      </c>
      <c r="E16" s="2" t="s">
        <v>307</v>
      </c>
    </row>
    <row r="17" spans="1:5" ht="20.100000000000001" customHeight="1" x14ac:dyDescent="0.2">
      <c r="A17" s="88"/>
      <c r="B17" s="88"/>
      <c r="C17" s="88"/>
      <c r="D17" s="88"/>
      <c r="E17" s="88"/>
    </row>
    <row r="18" spans="1:5" ht="20.100000000000001" customHeight="1" x14ac:dyDescent="0.2">
      <c r="A18" s="8" t="s">
        <v>0</v>
      </c>
      <c r="B18" s="91" t="s">
        <v>329</v>
      </c>
      <c r="C18" s="92"/>
      <c r="D18" s="92"/>
      <c r="E18" s="93"/>
    </row>
    <row r="19" spans="1:5" ht="30" customHeight="1" x14ac:dyDescent="0.2">
      <c r="A19" s="89" t="s">
        <v>114</v>
      </c>
      <c r="B19" s="89"/>
      <c r="C19" s="90"/>
      <c r="D19" s="90"/>
      <c r="E19" s="90"/>
    </row>
    <row r="20" spans="1:5" ht="20.100000000000001" customHeight="1" x14ac:dyDescent="0.2">
      <c r="A20" s="9" t="s">
        <v>2</v>
      </c>
      <c r="B20" s="9" t="s">
        <v>3</v>
      </c>
      <c r="C20" s="9" t="s">
        <v>4</v>
      </c>
      <c r="D20" s="9" t="s">
        <v>5</v>
      </c>
      <c r="E20" s="9" t="s">
        <v>6</v>
      </c>
    </row>
    <row r="21" spans="1:5" ht="28.5" x14ac:dyDescent="0.2">
      <c r="A21" s="64" t="s">
        <v>330</v>
      </c>
      <c r="B21" s="59" t="s">
        <v>331</v>
      </c>
      <c r="C21" s="64" t="s">
        <v>332</v>
      </c>
      <c r="D21" s="64" t="s">
        <v>333</v>
      </c>
      <c r="E21" s="65" t="s">
        <v>334</v>
      </c>
    </row>
    <row r="22" spans="1:5" ht="28.5" x14ac:dyDescent="0.2">
      <c r="A22" s="64" t="s">
        <v>335</v>
      </c>
      <c r="B22" s="59" t="s">
        <v>336</v>
      </c>
      <c r="C22" s="64" t="s">
        <v>337</v>
      </c>
      <c r="D22" s="64" t="s">
        <v>338</v>
      </c>
      <c r="E22" s="65" t="s">
        <v>339</v>
      </c>
    </row>
    <row r="23" spans="1:5" ht="42.75" x14ac:dyDescent="0.2">
      <c r="A23" s="64" t="s">
        <v>340</v>
      </c>
      <c r="B23" s="59" t="s">
        <v>341</v>
      </c>
      <c r="C23" s="64" t="s">
        <v>342</v>
      </c>
      <c r="D23" s="64" t="s">
        <v>343</v>
      </c>
      <c r="E23" s="65" t="s">
        <v>344</v>
      </c>
    </row>
    <row r="24" spans="1:5" ht="20.100000000000001" customHeight="1" x14ac:dyDescent="0.2">
      <c r="A24" s="88"/>
      <c r="B24" s="88"/>
      <c r="C24" s="88"/>
      <c r="D24" s="88"/>
      <c r="E24" s="88"/>
    </row>
    <row r="25" spans="1:5" ht="20.100000000000001" customHeight="1" x14ac:dyDescent="0.2">
      <c r="A25" s="8" t="s">
        <v>0</v>
      </c>
      <c r="B25" s="91" t="s">
        <v>378</v>
      </c>
      <c r="C25" s="92"/>
      <c r="D25" s="92"/>
      <c r="E25" s="93"/>
    </row>
    <row r="26" spans="1:5" ht="30" customHeight="1" x14ac:dyDescent="0.2">
      <c r="A26" s="89" t="s">
        <v>114</v>
      </c>
      <c r="B26" s="89"/>
      <c r="C26" s="90"/>
      <c r="D26" s="90"/>
      <c r="E26" s="90"/>
    </row>
    <row r="27" spans="1:5" ht="20.100000000000001" customHeight="1" x14ac:dyDescent="0.2">
      <c r="A27" s="9" t="s">
        <v>2</v>
      </c>
      <c r="B27" s="9" t="s">
        <v>3</v>
      </c>
      <c r="C27" s="9" t="s">
        <v>4</v>
      </c>
      <c r="D27" s="9" t="s">
        <v>5</v>
      </c>
      <c r="E27" s="9" t="s">
        <v>6</v>
      </c>
    </row>
    <row r="28" spans="1:5" ht="28.5" x14ac:dyDescent="0.2">
      <c r="A28" s="1" t="s">
        <v>363</v>
      </c>
      <c r="B28" s="52" t="s">
        <v>364</v>
      </c>
      <c r="C28" s="1" t="s">
        <v>365</v>
      </c>
      <c r="D28" s="1" t="s">
        <v>366</v>
      </c>
      <c r="E28" s="2" t="s">
        <v>367</v>
      </c>
    </row>
    <row r="29" spans="1:5" ht="28.5" x14ac:dyDescent="0.2">
      <c r="A29" s="1" t="s">
        <v>368</v>
      </c>
      <c r="B29" s="52" t="s">
        <v>369</v>
      </c>
      <c r="C29" s="1" t="s">
        <v>370</v>
      </c>
      <c r="D29" s="1" t="s">
        <v>371</v>
      </c>
      <c r="E29" s="2" t="s">
        <v>372</v>
      </c>
    </row>
    <row r="30" spans="1:5" ht="28.5" x14ac:dyDescent="0.2">
      <c r="A30" s="1" t="s">
        <v>373</v>
      </c>
      <c r="B30" s="52" t="s">
        <v>374</v>
      </c>
      <c r="C30" s="1" t="s">
        <v>375</v>
      </c>
      <c r="D30" s="1" t="s">
        <v>376</v>
      </c>
      <c r="E30" s="2" t="s">
        <v>377</v>
      </c>
    </row>
    <row r="31" spans="1:5" ht="20.100000000000001" customHeight="1" x14ac:dyDescent="0.2">
      <c r="A31" s="88"/>
      <c r="B31" s="88"/>
      <c r="C31" s="88"/>
      <c r="D31" s="88"/>
      <c r="E31" s="88"/>
    </row>
  </sheetData>
  <sheetProtection selectLockedCells="1"/>
  <mergeCells count="14">
    <mergeCell ref="A1:E1"/>
    <mergeCell ref="A2:E2"/>
    <mergeCell ref="B3:E3"/>
    <mergeCell ref="A4:E4"/>
    <mergeCell ref="A9:E9"/>
    <mergeCell ref="A24:E24"/>
    <mergeCell ref="A26:E26"/>
    <mergeCell ref="A31:E31"/>
    <mergeCell ref="B25:E25"/>
    <mergeCell ref="B10:E10"/>
    <mergeCell ref="A11:E11"/>
    <mergeCell ref="A17:E17"/>
    <mergeCell ref="B18:E18"/>
    <mergeCell ref="A19:E19"/>
  </mergeCells>
  <hyperlinks>
    <hyperlink ref="B6" r:id="rId1" xr:uid="{E3FEFAC1-B9A1-4561-82C3-5444FF186AAF}"/>
    <hyperlink ref="B7" r:id="rId2" xr:uid="{108B0821-5F52-48A9-AB9B-E011F02ACB2B}"/>
    <hyperlink ref="B8" r:id="rId3" xr:uid="{91501F44-A9FA-4B3D-A0FE-1F4B963AD3EA}"/>
    <hyperlink ref="B13" r:id="rId4" xr:uid="{7AAEDFFB-7F3F-4180-B81D-0189602470FD}"/>
    <hyperlink ref="B14" r:id="rId5" xr:uid="{72059169-4D2C-46BE-86D0-3CADFE67E740}"/>
    <hyperlink ref="B15" r:id="rId6" xr:uid="{4208B2DA-DC29-414E-99E0-CE6D14DDB7B2}"/>
    <hyperlink ref="B16" r:id="rId7" xr:uid="{ED54C061-0440-42BB-B3B7-3E402473477D}"/>
    <hyperlink ref="B21" r:id="rId8" xr:uid="{2F6FA9D5-E075-4BC3-87BB-FB985290BB55}"/>
    <hyperlink ref="B22" r:id="rId9" xr:uid="{A3903060-7B38-48E2-9EFA-844300399BD4}"/>
    <hyperlink ref="B23" r:id="rId10" xr:uid="{19EF8886-2CD4-4668-BE1F-4E1CDCB2F3F6}"/>
    <hyperlink ref="B28" r:id="rId11" xr:uid="{8AD339FB-AAB2-468E-A1E1-0FDB566AEEFC}"/>
    <hyperlink ref="B29" r:id="rId12" xr:uid="{E26550B6-AAA3-4D43-BA74-DEF4AFEB4262}"/>
    <hyperlink ref="B30" r:id="rId13" xr:uid="{31F3F4DC-9194-4188-BC49-85434976684E}"/>
  </hyperlinks>
  <printOptions horizontalCentered="1"/>
  <pageMargins left="0.25" right="0.25" top="0.5" bottom="0.5" header="0.5" footer="0.5"/>
  <pageSetup scale="87" orientation="landscape" horizontalDpi="96" verticalDpi="96" r:id="rId1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9"/>
  <sheetViews>
    <sheetView showGridLines="0" zoomScaleNormal="100" workbookViewId="0">
      <pane ySplit="2" topLeftCell="A3" activePane="bottomLeft" state="frozen"/>
      <selection pane="bottomLeft" activeCell="A3" sqref="A3:XFD3"/>
    </sheetView>
  </sheetViews>
  <sheetFormatPr defaultRowHeight="12.75" x14ac:dyDescent="0.2"/>
  <cols>
    <col min="1" max="1" width="35.7109375" customWidth="1"/>
    <col min="2" max="3" width="30.7109375" customWidth="1"/>
    <col min="4" max="5" width="20.7109375" customWidth="1"/>
  </cols>
  <sheetData>
    <row r="1" spans="1:5" ht="20.100000000000001" customHeight="1" x14ac:dyDescent="0.2">
      <c r="A1" s="94" t="str">
        <f>References!A1</f>
        <v>115-22 CENTRAL OFFICE, DISTRICT 5, DISTRICT 9, DISTRICT 10 AND DISTRICT 11 GENERAL MAINTENANCE CONTRACT  04/27/2021</v>
      </c>
      <c r="B1" s="95"/>
      <c r="C1" s="95"/>
      <c r="D1" s="95"/>
      <c r="E1" s="96"/>
    </row>
    <row r="2" spans="1:5" ht="20.100000000000001" customHeight="1" x14ac:dyDescent="0.2">
      <c r="A2" s="103" t="s">
        <v>24</v>
      </c>
      <c r="B2" s="104"/>
      <c r="C2" s="104"/>
      <c r="D2" s="104"/>
      <c r="E2" s="105"/>
    </row>
    <row r="3" spans="1:5" ht="20.100000000000001" customHeight="1" x14ac:dyDescent="0.2">
      <c r="A3" s="12" t="s">
        <v>0</v>
      </c>
      <c r="B3" s="100" t="str">
        <f>References!B3</f>
        <v xml:space="preserve">Robertson Construction Services, Inc. </v>
      </c>
      <c r="C3" s="101"/>
      <c r="D3" s="101"/>
      <c r="E3" s="102"/>
    </row>
    <row r="4" spans="1:5" ht="30" customHeight="1" x14ac:dyDescent="0.2">
      <c r="A4" s="11" t="s">
        <v>22</v>
      </c>
      <c r="B4" s="11" t="s">
        <v>2</v>
      </c>
      <c r="C4" s="11" t="s">
        <v>3</v>
      </c>
      <c r="D4" s="11" t="s">
        <v>6</v>
      </c>
      <c r="E4" s="10" t="s">
        <v>23</v>
      </c>
    </row>
    <row r="5" spans="1:5" ht="25.5" x14ac:dyDescent="0.2">
      <c r="A5" s="53" t="s">
        <v>199</v>
      </c>
      <c r="B5" s="60" t="s">
        <v>200</v>
      </c>
      <c r="C5" s="54" t="s">
        <v>201</v>
      </c>
      <c r="D5" s="55" t="s">
        <v>202</v>
      </c>
      <c r="E5" s="55" t="s">
        <v>159</v>
      </c>
    </row>
    <row r="6" spans="1:5" x14ac:dyDescent="0.2">
      <c r="A6" s="53" t="s">
        <v>203</v>
      </c>
      <c r="B6" s="61" t="s">
        <v>204</v>
      </c>
      <c r="C6" s="54" t="s">
        <v>205</v>
      </c>
      <c r="D6" s="55" t="s">
        <v>206</v>
      </c>
      <c r="E6" s="55" t="s">
        <v>159</v>
      </c>
    </row>
    <row r="7" spans="1:5" ht="25.5" x14ac:dyDescent="0.2">
      <c r="A7" s="53" t="s">
        <v>207</v>
      </c>
      <c r="B7" s="61" t="s">
        <v>208</v>
      </c>
      <c r="C7" s="54" t="s">
        <v>209</v>
      </c>
      <c r="D7" s="55" t="s">
        <v>210</v>
      </c>
      <c r="E7" s="55" t="s">
        <v>159</v>
      </c>
    </row>
    <row r="8" spans="1:5" x14ac:dyDescent="0.2">
      <c r="A8" s="53" t="s">
        <v>211</v>
      </c>
      <c r="B8" s="61" t="s">
        <v>212</v>
      </c>
      <c r="C8" s="54" t="s">
        <v>213</v>
      </c>
      <c r="D8" s="55" t="s">
        <v>214</v>
      </c>
      <c r="E8" s="55" t="s">
        <v>159</v>
      </c>
    </row>
    <row r="9" spans="1:5" ht="25.5" x14ac:dyDescent="0.2">
      <c r="A9" s="53" t="s">
        <v>215</v>
      </c>
      <c r="B9" s="61" t="s">
        <v>216</v>
      </c>
      <c r="C9" s="54" t="s">
        <v>217</v>
      </c>
      <c r="D9" s="55" t="s">
        <v>218</v>
      </c>
      <c r="E9" s="55" t="s">
        <v>159</v>
      </c>
    </row>
    <row r="10" spans="1:5" ht="20.100000000000001" customHeight="1" x14ac:dyDescent="0.2">
      <c r="A10" s="99"/>
      <c r="B10" s="99"/>
      <c r="C10" s="99"/>
      <c r="D10" s="99"/>
      <c r="E10" s="99"/>
    </row>
    <row r="11" spans="1:5" ht="20.100000000000001" customHeight="1" x14ac:dyDescent="0.2">
      <c r="A11" s="12" t="s">
        <v>0</v>
      </c>
      <c r="B11" s="100" t="str">
        <f>References!B10</f>
        <v>Rockwood Builders, Ltd.</v>
      </c>
      <c r="C11" s="101"/>
      <c r="D11" s="101"/>
      <c r="E11" s="102"/>
    </row>
    <row r="12" spans="1:5" ht="30" customHeight="1" x14ac:dyDescent="0.2">
      <c r="A12" s="11" t="s">
        <v>22</v>
      </c>
      <c r="B12" s="11" t="s">
        <v>2</v>
      </c>
      <c r="C12" s="11" t="s">
        <v>3</v>
      </c>
      <c r="D12" s="11" t="s">
        <v>6</v>
      </c>
      <c r="E12" s="10" t="s">
        <v>23</v>
      </c>
    </row>
    <row r="13" spans="1:5" x14ac:dyDescent="0.2">
      <c r="A13" s="53" t="s">
        <v>308</v>
      </c>
      <c r="B13" s="53" t="s">
        <v>165</v>
      </c>
      <c r="C13" s="59" t="s">
        <v>168</v>
      </c>
      <c r="D13" s="55" t="s">
        <v>166</v>
      </c>
      <c r="E13" s="55" t="s">
        <v>309</v>
      </c>
    </row>
    <row r="14" spans="1:5" x14ac:dyDescent="0.2">
      <c r="A14" s="53" t="s">
        <v>310</v>
      </c>
      <c r="B14" s="53" t="s">
        <v>311</v>
      </c>
      <c r="C14" s="59" t="s">
        <v>312</v>
      </c>
      <c r="D14" s="55" t="s">
        <v>166</v>
      </c>
      <c r="E14" s="55" t="s">
        <v>313</v>
      </c>
    </row>
    <row r="15" spans="1:5" x14ac:dyDescent="0.2">
      <c r="A15" s="53" t="s">
        <v>314</v>
      </c>
      <c r="B15" s="53" t="s">
        <v>315</v>
      </c>
      <c r="C15" s="59" t="s">
        <v>316</v>
      </c>
      <c r="D15" s="55" t="s">
        <v>166</v>
      </c>
      <c r="E15" s="55" t="s">
        <v>317</v>
      </c>
    </row>
    <row r="16" spans="1:5" ht="20.100000000000001" customHeight="1" x14ac:dyDescent="0.2">
      <c r="A16" s="99"/>
      <c r="B16" s="99"/>
      <c r="C16" s="99"/>
      <c r="D16" s="99"/>
      <c r="E16" s="99"/>
    </row>
    <row r="17" spans="1:5" ht="20.100000000000001" customHeight="1" x14ac:dyDescent="0.2">
      <c r="A17" s="12" t="s">
        <v>0</v>
      </c>
      <c r="B17" s="100" t="str">
        <f>References!B18</f>
        <v>Setterlin Building Company</v>
      </c>
      <c r="C17" s="101"/>
      <c r="D17" s="101"/>
      <c r="E17" s="102"/>
    </row>
    <row r="18" spans="1:5" ht="30" customHeight="1" x14ac:dyDescent="0.2">
      <c r="A18" s="11" t="s">
        <v>22</v>
      </c>
      <c r="B18" s="11" t="s">
        <v>2</v>
      </c>
      <c r="C18" s="11" t="s">
        <v>3</v>
      </c>
      <c r="D18" s="11" t="s">
        <v>6</v>
      </c>
      <c r="E18" s="10" t="s">
        <v>23</v>
      </c>
    </row>
    <row r="19" spans="1:5" x14ac:dyDescent="0.2">
      <c r="A19" s="53" t="s">
        <v>345</v>
      </c>
      <c r="B19" s="60" t="s">
        <v>172</v>
      </c>
      <c r="C19" s="54" t="s">
        <v>175</v>
      </c>
      <c r="D19" s="55" t="s">
        <v>346</v>
      </c>
      <c r="E19" s="55" t="s">
        <v>347</v>
      </c>
    </row>
    <row r="20" spans="1:5" x14ac:dyDescent="0.2">
      <c r="A20" s="53" t="s">
        <v>348</v>
      </c>
      <c r="B20" s="61" t="s">
        <v>349</v>
      </c>
      <c r="C20" s="54" t="s">
        <v>350</v>
      </c>
      <c r="D20" s="55" t="s">
        <v>351</v>
      </c>
      <c r="E20" s="55" t="s">
        <v>352</v>
      </c>
    </row>
    <row r="21" spans="1:5" x14ac:dyDescent="0.2">
      <c r="A21" s="53" t="s">
        <v>348</v>
      </c>
      <c r="B21" s="61" t="s">
        <v>353</v>
      </c>
      <c r="C21" s="54" t="s">
        <v>354</v>
      </c>
      <c r="D21" s="55" t="s">
        <v>355</v>
      </c>
      <c r="E21" s="55" t="s">
        <v>356</v>
      </c>
    </row>
    <row r="22" spans="1:5" x14ac:dyDescent="0.2">
      <c r="A22" s="53" t="s">
        <v>357</v>
      </c>
      <c r="B22" s="61" t="s">
        <v>358</v>
      </c>
      <c r="C22" s="54" t="s">
        <v>359</v>
      </c>
      <c r="D22" s="55" t="s">
        <v>360</v>
      </c>
      <c r="E22" s="55" t="s">
        <v>361</v>
      </c>
    </row>
    <row r="23" spans="1:5" ht="20.100000000000001" customHeight="1" x14ac:dyDescent="0.2">
      <c r="A23" s="99"/>
      <c r="B23" s="99"/>
      <c r="C23" s="99"/>
      <c r="D23" s="99"/>
      <c r="E23" s="99"/>
    </row>
    <row r="24" spans="1:5" ht="20.100000000000001" customHeight="1" x14ac:dyDescent="0.2">
      <c r="A24" s="12" t="s">
        <v>0</v>
      </c>
      <c r="B24" s="100" t="str">
        <f>References!B25</f>
        <v>SUNRUSH CONSTRUCTION COMPANY INC</v>
      </c>
      <c r="C24" s="101"/>
      <c r="D24" s="101"/>
      <c r="E24" s="102"/>
    </row>
    <row r="25" spans="1:5" ht="30" customHeight="1" x14ac:dyDescent="0.2">
      <c r="A25" s="11" t="s">
        <v>22</v>
      </c>
      <c r="B25" s="11" t="s">
        <v>2</v>
      </c>
      <c r="C25" s="11" t="s">
        <v>3</v>
      </c>
      <c r="D25" s="11" t="s">
        <v>6</v>
      </c>
      <c r="E25" s="10" t="s">
        <v>23</v>
      </c>
    </row>
    <row r="26" spans="1:5" x14ac:dyDescent="0.2">
      <c r="A26" s="53" t="s">
        <v>357</v>
      </c>
      <c r="B26" s="60" t="s">
        <v>379</v>
      </c>
      <c r="C26" s="54" t="s">
        <v>380</v>
      </c>
      <c r="D26" s="55" t="s">
        <v>180</v>
      </c>
      <c r="E26" s="55"/>
    </row>
    <row r="27" spans="1:5" x14ac:dyDescent="0.2">
      <c r="A27" s="53" t="s">
        <v>381</v>
      </c>
      <c r="B27" s="61" t="s">
        <v>179</v>
      </c>
      <c r="C27" s="54" t="s">
        <v>182</v>
      </c>
      <c r="D27" s="55" t="s">
        <v>180</v>
      </c>
      <c r="E27" s="55" t="s">
        <v>382</v>
      </c>
    </row>
    <row r="28" spans="1:5" ht="25.5" x14ac:dyDescent="0.2">
      <c r="A28" s="53" t="s">
        <v>383</v>
      </c>
      <c r="B28" s="61" t="s">
        <v>384</v>
      </c>
      <c r="C28" s="54" t="s">
        <v>385</v>
      </c>
      <c r="D28" s="55" t="s">
        <v>180</v>
      </c>
      <c r="E28" s="55"/>
    </row>
    <row r="29" spans="1:5" ht="20.100000000000001" customHeight="1" x14ac:dyDescent="0.2">
      <c r="A29" s="99"/>
      <c r="B29" s="99"/>
      <c r="C29" s="99"/>
      <c r="D29" s="99"/>
      <c r="E29" s="99"/>
    </row>
  </sheetData>
  <sheetProtection selectLockedCells="1"/>
  <mergeCells count="10">
    <mergeCell ref="A1:E1"/>
    <mergeCell ref="B3:E3"/>
    <mergeCell ref="A10:E10"/>
    <mergeCell ref="A2:E2"/>
    <mergeCell ref="B11:E11"/>
    <mergeCell ref="A16:E16"/>
    <mergeCell ref="B17:E17"/>
    <mergeCell ref="A23:E23"/>
    <mergeCell ref="B24:E24"/>
    <mergeCell ref="A29:E29"/>
  </mergeCells>
  <hyperlinks>
    <hyperlink ref="C5" r:id="rId1" xr:uid="{7F6EC6A2-8847-4C41-B49B-BCD0C1DFBA63}"/>
    <hyperlink ref="C6" r:id="rId2" xr:uid="{85302B09-D142-4C7C-A60B-8122A0F520E4}"/>
    <hyperlink ref="C8" r:id="rId3" xr:uid="{271E589E-968D-4A5F-8023-30BD346B8A40}"/>
    <hyperlink ref="C9" r:id="rId4" xr:uid="{27825D8B-C543-4B85-BB00-46AC5AB96385}"/>
    <hyperlink ref="C7" r:id="rId5" xr:uid="{5D4770FD-502A-4150-A68F-B312EAD52BBC}"/>
    <hyperlink ref="C13" r:id="rId6" xr:uid="{52876F99-9D59-4F94-8EFE-3F799D3ED382}"/>
    <hyperlink ref="C14" r:id="rId7" xr:uid="{3A4A7181-3EF2-46E8-BEB6-E3A26B159BEE}"/>
    <hyperlink ref="C15" r:id="rId8" xr:uid="{45D9D001-9A91-40DB-BD46-60FACFE06604}"/>
    <hyperlink ref="C19" r:id="rId9" xr:uid="{DF7A2912-1F48-48E3-BECB-ED3FEB4C4992}"/>
    <hyperlink ref="C20" r:id="rId10" xr:uid="{6B2EDC3D-E3E7-4738-BCE4-4E37AF9460CE}"/>
    <hyperlink ref="C21" r:id="rId11" xr:uid="{A41D23A8-7C35-494C-B4CF-FC3ABDA8DA5D}"/>
    <hyperlink ref="C22" r:id="rId12" xr:uid="{261FAE0F-BAEA-4D3F-8101-049A17614D0A}"/>
    <hyperlink ref="C26" r:id="rId13" xr:uid="{EB7A01BA-A851-4E72-877E-FE01896B672D}"/>
    <hyperlink ref="C27" r:id="rId14" xr:uid="{DA971CE0-D48A-400C-8155-308F72AF8D9A}"/>
    <hyperlink ref="C28" r:id="rId15" xr:uid="{12367C24-5BC9-4140-A8CF-A67F1D10E43D}"/>
  </hyperlinks>
  <printOptions horizontalCentered="1"/>
  <pageMargins left="0" right="0" top="0.5" bottom="0.5" header="0.5" footer="0.5"/>
  <pageSetup scale="86" orientation="landscape" horizontalDpi="96" verticalDpi="96" r:id="rId1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2"/>
  <sheetViews>
    <sheetView showGridLines="0" zoomScaleNormal="100" workbookViewId="0">
      <pane ySplit="4" topLeftCell="A17" activePane="bottomLeft" state="frozen"/>
      <selection pane="bottomLeft" activeCell="H29" sqref="H29"/>
    </sheetView>
  </sheetViews>
  <sheetFormatPr defaultRowHeight="14.25" x14ac:dyDescent="0.2"/>
  <cols>
    <col min="1" max="3" width="6.7109375" style="3" customWidth="1"/>
    <col min="4" max="16" width="8.7109375" style="3" customWidth="1"/>
    <col min="17" max="16384" width="9.140625" style="3"/>
  </cols>
  <sheetData>
    <row r="1" spans="1:16" ht="20.100000000000001" customHeight="1" x14ac:dyDescent="0.2">
      <c r="A1" s="118" t="str">
        <f>References!A1</f>
        <v>115-22 CENTRAL OFFICE, DISTRICT 5, DISTRICT 9, DISTRICT 10 AND DISTRICT 11 GENERAL MAINTENANCE CONTRACT  04/27/2021</v>
      </c>
      <c r="B1" s="118"/>
      <c r="C1" s="118"/>
      <c r="D1" s="118"/>
      <c r="E1" s="118"/>
      <c r="F1" s="118"/>
      <c r="G1" s="118"/>
      <c r="H1" s="118"/>
      <c r="I1" s="118"/>
      <c r="J1" s="118"/>
      <c r="K1" s="118"/>
      <c r="L1" s="118"/>
      <c r="M1" s="118"/>
      <c r="N1" s="118"/>
      <c r="O1" s="118"/>
      <c r="P1" s="118"/>
    </row>
    <row r="2" spans="1:16" ht="20.100000000000001" customHeight="1" x14ac:dyDescent="0.2">
      <c r="A2" s="118" t="s">
        <v>35</v>
      </c>
      <c r="B2" s="118"/>
      <c r="C2" s="118"/>
      <c r="D2" s="118"/>
      <c r="E2" s="118"/>
      <c r="F2" s="118"/>
      <c r="G2" s="118"/>
      <c r="H2" s="118"/>
      <c r="I2" s="118"/>
      <c r="J2" s="118"/>
      <c r="K2" s="118"/>
      <c r="L2" s="118"/>
      <c r="M2" s="118"/>
      <c r="N2" s="118"/>
      <c r="O2" s="118"/>
      <c r="P2" s="118"/>
    </row>
    <row r="3" spans="1:16" ht="20.100000000000001" customHeight="1" x14ac:dyDescent="0.2">
      <c r="A3" s="118" t="s">
        <v>25</v>
      </c>
      <c r="B3" s="118"/>
      <c r="C3" s="118"/>
      <c r="D3" s="118"/>
      <c r="E3" s="118"/>
      <c r="F3" s="118"/>
      <c r="G3" s="118"/>
      <c r="H3" s="118"/>
      <c r="I3" s="118"/>
      <c r="J3" s="118"/>
      <c r="K3" s="118"/>
      <c r="L3" s="118"/>
      <c r="M3" s="118"/>
      <c r="N3" s="118"/>
      <c r="O3" s="118"/>
      <c r="P3" s="118"/>
    </row>
    <row r="4" spans="1:16" ht="20.100000000000001" customHeight="1" x14ac:dyDescent="0.2">
      <c r="A4" s="118" t="s">
        <v>26</v>
      </c>
      <c r="B4" s="118"/>
      <c r="C4" s="118"/>
      <c r="D4" s="118"/>
      <c r="E4" s="118"/>
      <c r="F4" s="118"/>
      <c r="G4" s="118"/>
      <c r="H4" s="118"/>
      <c r="I4" s="118"/>
      <c r="J4" s="118"/>
      <c r="K4" s="118"/>
      <c r="L4" s="118"/>
      <c r="M4" s="118"/>
      <c r="N4" s="118"/>
      <c r="O4" s="118"/>
      <c r="P4" s="118"/>
    </row>
    <row r="5" spans="1:16" ht="19.5" customHeight="1" x14ac:dyDescent="0.2">
      <c r="A5" s="114" t="s">
        <v>0</v>
      </c>
      <c r="B5" s="114"/>
      <c r="C5" s="114"/>
      <c r="D5" s="115" t="str">
        <f>References!B3</f>
        <v xml:space="preserve">Robertson Construction Services, Inc. </v>
      </c>
      <c r="E5" s="115"/>
      <c r="F5" s="115"/>
      <c r="G5" s="115"/>
      <c r="H5" s="115"/>
      <c r="I5" s="115"/>
      <c r="J5" s="115"/>
      <c r="K5" s="115"/>
      <c r="L5" s="115"/>
      <c r="M5" s="115"/>
      <c r="N5" s="115"/>
      <c r="O5" s="115"/>
      <c r="P5" s="115"/>
    </row>
    <row r="6" spans="1:16" ht="84" customHeight="1" x14ac:dyDescent="0.2">
      <c r="A6" s="116" t="s">
        <v>16</v>
      </c>
      <c r="B6" s="116"/>
      <c r="C6" s="116"/>
      <c r="D6" s="19" t="s">
        <v>27</v>
      </c>
      <c r="E6" s="19" t="s">
        <v>17</v>
      </c>
      <c r="F6" s="19" t="s">
        <v>7</v>
      </c>
      <c r="G6" s="19" t="s">
        <v>8</v>
      </c>
      <c r="H6" s="19" t="s">
        <v>9</v>
      </c>
      <c r="I6" s="19" t="s">
        <v>28</v>
      </c>
      <c r="J6" s="19" t="s">
        <v>12</v>
      </c>
      <c r="K6" s="19" t="s">
        <v>13</v>
      </c>
      <c r="L6" s="19" t="s">
        <v>14</v>
      </c>
      <c r="M6" s="19" t="s">
        <v>15</v>
      </c>
      <c r="N6" s="19" t="s">
        <v>18</v>
      </c>
      <c r="O6" s="19" t="s">
        <v>11</v>
      </c>
      <c r="P6" s="19" t="s">
        <v>10</v>
      </c>
    </row>
    <row r="7" spans="1:16" s="5" customFormat="1" ht="15" customHeight="1" x14ac:dyDescent="0.2">
      <c r="A7" s="117" t="s">
        <v>19</v>
      </c>
      <c r="B7" s="117"/>
      <c r="C7" s="117"/>
      <c r="D7" s="13">
        <v>1</v>
      </c>
      <c r="E7" s="13">
        <v>2</v>
      </c>
      <c r="F7" s="13">
        <v>3</v>
      </c>
      <c r="G7" s="13">
        <v>4</v>
      </c>
      <c r="H7" s="13">
        <v>5</v>
      </c>
      <c r="I7" s="13">
        <v>6</v>
      </c>
      <c r="J7" s="13">
        <v>7</v>
      </c>
      <c r="K7" s="13">
        <v>8</v>
      </c>
      <c r="L7" s="13">
        <v>9</v>
      </c>
      <c r="M7" s="13">
        <v>10</v>
      </c>
      <c r="N7" s="13">
        <v>11</v>
      </c>
      <c r="O7" s="13">
        <v>12</v>
      </c>
      <c r="P7" s="13">
        <v>13</v>
      </c>
    </row>
    <row r="8" spans="1:16" ht="24.95" customHeight="1" x14ac:dyDescent="0.2">
      <c r="A8" s="107" t="s">
        <v>36</v>
      </c>
      <c r="B8" s="107"/>
      <c r="C8" s="107"/>
      <c r="D8" s="56">
        <v>60</v>
      </c>
      <c r="E8" s="80" t="s">
        <v>405</v>
      </c>
      <c r="F8" s="80" t="s">
        <v>405</v>
      </c>
      <c r="G8" s="80" t="s">
        <v>405</v>
      </c>
      <c r="H8" s="56">
        <v>60</v>
      </c>
      <c r="I8" s="56">
        <v>60</v>
      </c>
      <c r="J8" s="56">
        <v>57</v>
      </c>
      <c r="K8" s="56">
        <v>57</v>
      </c>
      <c r="L8" s="56">
        <v>50</v>
      </c>
      <c r="M8" s="56">
        <v>60</v>
      </c>
      <c r="N8" s="56">
        <v>59</v>
      </c>
      <c r="O8" s="56">
        <v>60</v>
      </c>
      <c r="P8" s="56">
        <v>104</v>
      </c>
    </row>
    <row r="9" spans="1:16" ht="45" customHeight="1" x14ac:dyDescent="0.2">
      <c r="A9" s="108" t="s">
        <v>110</v>
      </c>
      <c r="B9" s="108"/>
      <c r="C9" s="108"/>
      <c r="D9" s="108"/>
      <c r="E9" s="108"/>
      <c r="F9" s="108"/>
      <c r="G9" s="108"/>
      <c r="H9" s="108"/>
      <c r="I9" s="108"/>
      <c r="J9" s="108"/>
      <c r="K9" s="17" t="s">
        <v>113</v>
      </c>
      <c r="L9" s="109" t="s">
        <v>111</v>
      </c>
      <c r="M9" s="110"/>
      <c r="N9" s="111">
        <v>0.6</v>
      </c>
      <c r="O9" s="111"/>
      <c r="P9" s="111"/>
    </row>
    <row r="10" spans="1:16" s="6" customFormat="1" ht="45" customHeight="1" x14ac:dyDescent="0.2">
      <c r="A10" s="108" t="s">
        <v>20</v>
      </c>
      <c r="B10" s="108"/>
      <c r="C10" s="108"/>
      <c r="D10" s="108"/>
      <c r="E10" s="108"/>
      <c r="F10" s="108"/>
      <c r="G10" s="108"/>
      <c r="H10" s="108"/>
      <c r="I10" s="108"/>
      <c r="J10" s="108"/>
      <c r="K10" s="18" t="s">
        <v>112</v>
      </c>
      <c r="L10" s="112" t="s">
        <v>21</v>
      </c>
      <c r="M10" s="113"/>
      <c r="N10" s="111">
        <v>0.15</v>
      </c>
      <c r="O10" s="111"/>
      <c r="P10" s="111"/>
    </row>
    <row r="11" spans="1:16" ht="15" customHeight="1" x14ac:dyDescent="0.2">
      <c r="A11" s="106"/>
      <c r="B11" s="106"/>
      <c r="C11" s="106"/>
      <c r="D11" s="106"/>
      <c r="E11" s="106"/>
      <c r="F11" s="106"/>
      <c r="G11" s="106"/>
      <c r="H11" s="106"/>
      <c r="I11" s="106"/>
      <c r="J11" s="106"/>
      <c r="K11" s="106"/>
      <c r="L11" s="106"/>
      <c r="M11" s="106"/>
      <c r="N11" s="106"/>
      <c r="O11" s="106"/>
      <c r="P11" s="106"/>
    </row>
    <row r="12" spans="1:16" ht="19.5" customHeight="1" x14ac:dyDescent="0.2">
      <c r="A12" s="114" t="s">
        <v>0</v>
      </c>
      <c r="B12" s="114"/>
      <c r="C12" s="114"/>
      <c r="D12" s="115" t="str">
        <f>References!B10</f>
        <v>Rockwood Builders, Ltd.</v>
      </c>
      <c r="E12" s="115"/>
      <c r="F12" s="115"/>
      <c r="G12" s="115"/>
      <c r="H12" s="115"/>
      <c r="I12" s="115"/>
      <c r="J12" s="115"/>
      <c r="K12" s="115"/>
      <c r="L12" s="115"/>
      <c r="M12" s="115"/>
      <c r="N12" s="115"/>
      <c r="O12" s="115"/>
      <c r="P12" s="115"/>
    </row>
    <row r="13" spans="1:16" ht="84" customHeight="1" x14ac:dyDescent="0.2">
      <c r="A13" s="116" t="s">
        <v>16</v>
      </c>
      <c r="B13" s="116"/>
      <c r="C13" s="116"/>
      <c r="D13" s="19" t="s">
        <v>27</v>
      </c>
      <c r="E13" s="19" t="s">
        <v>17</v>
      </c>
      <c r="F13" s="19" t="s">
        <v>7</v>
      </c>
      <c r="G13" s="19" t="s">
        <v>8</v>
      </c>
      <c r="H13" s="19" t="s">
        <v>9</v>
      </c>
      <c r="I13" s="19" t="s">
        <v>28</v>
      </c>
      <c r="J13" s="19" t="s">
        <v>12</v>
      </c>
      <c r="K13" s="19" t="s">
        <v>13</v>
      </c>
      <c r="L13" s="19" t="s">
        <v>14</v>
      </c>
      <c r="M13" s="19" t="s">
        <v>15</v>
      </c>
      <c r="N13" s="19" t="s">
        <v>18</v>
      </c>
      <c r="O13" s="19" t="s">
        <v>11</v>
      </c>
      <c r="P13" s="19" t="s">
        <v>10</v>
      </c>
    </row>
    <row r="14" spans="1:16" s="5" customFormat="1" ht="15" customHeight="1" x14ac:dyDescent="0.2">
      <c r="A14" s="117" t="s">
        <v>19</v>
      </c>
      <c r="B14" s="117"/>
      <c r="C14" s="117"/>
      <c r="D14" s="13">
        <v>1</v>
      </c>
      <c r="E14" s="13">
        <v>2</v>
      </c>
      <c r="F14" s="13">
        <v>3</v>
      </c>
      <c r="G14" s="13">
        <v>4</v>
      </c>
      <c r="H14" s="13">
        <v>5</v>
      </c>
      <c r="I14" s="13">
        <v>6</v>
      </c>
      <c r="J14" s="13">
        <v>7</v>
      </c>
      <c r="K14" s="13">
        <v>8</v>
      </c>
      <c r="L14" s="13">
        <v>9</v>
      </c>
      <c r="M14" s="13">
        <v>10</v>
      </c>
      <c r="N14" s="13">
        <v>11</v>
      </c>
      <c r="O14" s="13">
        <v>12</v>
      </c>
      <c r="P14" s="13">
        <v>13</v>
      </c>
    </row>
    <row r="15" spans="1:16" ht="24.95" customHeight="1" x14ac:dyDescent="0.2">
      <c r="A15" s="107" t="s">
        <v>36</v>
      </c>
      <c r="B15" s="107"/>
      <c r="C15" s="107"/>
      <c r="D15" s="56">
        <v>52.88</v>
      </c>
      <c r="E15" s="56">
        <v>75.88</v>
      </c>
      <c r="F15" s="56">
        <v>70.88</v>
      </c>
      <c r="G15" s="56">
        <v>78.88</v>
      </c>
      <c r="H15" s="56">
        <v>49.88</v>
      </c>
      <c r="I15" s="56">
        <v>49.88</v>
      </c>
      <c r="J15" s="56">
        <v>52.88</v>
      </c>
      <c r="K15" s="56">
        <v>52.88</v>
      </c>
      <c r="L15" s="56">
        <v>49.88</v>
      </c>
      <c r="M15" s="56">
        <v>58.88</v>
      </c>
      <c r="N15" s="56">
        <v>64.88</v>
      </c>
      <c r="O15" s="56">
        <v>60.88</v>
      </c>
      <c r="P15" s="56">
        <v>54.88</v>
      </c>
    </row>
    <row r="16" spans="1:16" ht="45" customHeight="1" x14ac:dyDescent="0.2">
      <c r="A16" s="108" t="s">
        <v>110</v>
      </c>
      <c r="B16" s="108"/>
      <c r="C16" s="108"/>
      <c r="D16" s="108"/>
      <c r="E16" s="108"/>
      <c r="F16" s="108"/>
      <c r="G16" s="108"/>
      <c r="H16" s="108"/>
      <c r="I16" s="108"/>
      <c r="J16" s="108"/>
      <c r="K16" s="17" t="s">
        <v>113</v>
      </c>
      <c r="L16" s="109" t="s">
        <v>111</v>
      </c>
      <c r="M16" s="110"/>
      <c r="N16" s="111">
        <v>0.68</v>
      </c>
      <c r="O16" s="111"/>
      <c r="P16" s="111"/>
    </row>
    <row r="17" spans="1:16" s="6" customFormat="1" ht="45" customHeight="1" x14ac:dyDescent="0.2">
      <c r="A17" s="108" t="s">
        <v>20</v>
      </c>
      <c r="B17" s="108"/>
      <c r="C17" s="108"/>
      <c r="D17" s="108"/>
      <c r="E17" s="108"/>
      <c r="F17" s="108"/>
      <c r="G17" s="108"/>
      <c r="H17" s="108"/>
      <c r="I17" s="108"/>
      <c r="J17" s="108"/>
      <c r="K17" s="18" t="s">
        <v>112</v>
      </c>
      <c r="L17" s="112" t="s">
        <v>21</v>
      </c>
      <c r="M17" s="113"/>
      <c r="N17" s="111">
        <v>0.15</v>
      </c>
      <c r="O17" s="111"/>
      <c r="P17" s="111"/>
    </row>
    <row r="18" spans="1:16" ht="15" customHeight="1" x14ac:dyDescent="0.2">
      <c r="A18" s="106"/>
      <c r="B18" s="106"/>
      <c r="C18" s="106"/>
      <c r="D18" s="106"/>
      <c r="E18" s="106"/>
      <c r="F18" s="106"/>
      <c r="G18" s="106"/>
      <c r="H18" s="106"/>
      <c r="I18" s="106"/>
      <c r="J18" s="106"/>
      <c r="K18" s="106"/>
      <c r="L18" s="106"/>
      <c r="M18" s="106"/>
      <c r="N18" s="106"/>
      <c r="O18" s="106"/>
      <c r="P18" s="106"/>
    </row>
    <row r="19" spans="1:16" ht="19.5" customHeight="1" x14ac:dyDescent="0.2">
      <c r="A19" s="114" t="s">
        <v>0</v>
      </c>
      <c r="B19" s="114"/>
      <c r="C19" s="114"/>
      <c r="D19" s="115" t="str">
        <f>References!B18</f>
        <v>Setterlin Building Company</v>
      </c>
      <c r="E19" s="115"/>
      <c r="F19" s="115"/>
      <c r="G19" s="115"/>
      <c r="H19" s="115"/>
      <c r="I19" s="115"/>
      <c r="J19" s="115"/>
      <c r="K19" s="115"/>
      <c r="L19" s="115"/>
      <c r="M19" s="115"/>
      <c r="N19" s="115"/>
      <c r="O19" s="115"/>
      <c r="P19" s="115"/>
    </row>
    <row r="20" spans="1:16" ht="84" customHeight="1" x14ac:dyDescent="0.2">
      <c r="A20" s="116" t="s">
        <v>16</v>
      </c>
      <c r="B20" s="116"/>
      <c r="C20" s="116"/>
      <c r="D20" s="19" t="s">
        <v>27</v>
      </c>
      <c r="E20" s="19" t="s">
        <v>17</v>
      </c>
      <c r="F20" s="19" t="s">
        <v>7</v>
      </c>
      <c r="G20" s="19" t="s">
        <v>8</v>
      </c>
      <c r="H20" s="19" t="s">
        <v>9</v>
      </c>
      <c r="I20" s="19" t="s">
        <v>28</v>
      </c>
      <c r="J20" s="19" t="s">
        <v>12</v>
      </c>
      <c r="K20" s="19" t="s">
        <v>13</v>
      </c>
      <c r="L20" s="19" t="s">
        <v>14</v>
      </c>
      <c r="M20" s="19" t="s">
        <v>15</v>
      </c>
      <c r="N20" s="19" t="s">
        <v>18</v>
      </c>
      <c r="O20" s="19" t="s">
        <v>11</v>
      </c>
      <c r="P20" s="19" t="s">
        <v>10</v>
      </c>
    </row>
    <row r="21" spans="1:16" s="5" customFormat="1" ht="15" customHeight="1" x14ac:dyDescent="0.2">
      <c r="A21" s="117" t="s">
        <v>19</v>
      </c>
      <c r="B21" s="117"/>
      <c r="C21" s="117"/>
      <c r="D21" s="13">
        <v>1</v>
      </c>
      <c r="E21" s="13">
        <v>2</v>
      </c>
      <c r="F21" s="13">
        <v>3</v>
      </c>
      <c r="G21" s="13">
        <v>4</v>
      </c>
      <c r="H21" s="13">
        <v>5</v>
      </c>
      <c r="I21" s="13">
        <v>6</v>
      </c>
      <c r="J21" s="13">
        <v>7</v>
      </c>
      <c r="K21" s="13">
        <v>8</v>
      </c>
      <c r="L21" s="13">
        <v>9</v>
      </c>
      <c r="M21" s="13">
        <v>10</v>
      </c>
      <c r="N21" s="13">
        <v>11</v>
      </c>
      <c r="O21" s="13">
        <v>12</v>
      </c>
      <c r="P21" s="13">
        <v>13</v>
      </c>
    </row>
    <row r="22" spans="1:16" ht="24.95" customHeight="1" x14ac:dyDescent="0.2">
      <c r="A22" s="107" t="s">
        <v>36</v>
      </c>
      <c r="B22" s="107"/>
      <c r="C22" s="107"/>
      <c r="D22" s="56">
        <v>70</v>
      </c>
      <c r="E22" s="80" t="s">
        <v>405</v>
      </c>
      <c r="F22" s="80" t="s">
        <v>405</v>
      </c>
      <c r="G22" s="80" t="s">
        <v>405</v>
      </c>
      <c r="H22" s="56">
        <v>60</v>
      </c>
      <c r="I22" s="80" t="s">
        <v>405</v>
      </c>
      <c r="J22" s="80" t="s">
        <v>405</v>
      </c>
      <c r="K22" s="56">
        <v>65</v>
      </c>
      <c r="L22" s="56">
        <v>60</v>
      </c>
      <c r="M22" s="80" t="s">
        <v>405</v>
      </c>
      <c r="N22" s="80" t="s">
        <v>405</v>
      </c>
      <c r="O22" s="80" t="s">
        <v>405</v>
      </c>
      <c r="P22" s="56">
        <v>110</v>
      </c>
    </row>
    <row r="23" spans="1:16" ht="45" customHeight="1" x14ac:dyDescent="0.2">
      <c r="A23" s="108" t="s">
        <v>110</v>
      </c>
      <c r="B23" s="108"/>
      <c r="C23" s="108"/>
      <c r="D23" s="108"/>
      <c r="E23" s="108"/>
      <c r="F23" s="108"/>
      <c r="G23" s="108"/>
      <c r="H23" s="108"/>
      <c r="I23" s="108"/>
      <c r="J23" s="108"/>
      <c r="K23" s="17" t="s">
        <v>113</v>
      </c>
      <c r="L23" s="109" t="s">
        <v>111</v>
      </c>
      <c r="M23" s="110"/>
      <c r="N23" s="111">
        <v>0.4</v>
      </c>
      <c r="O23" s="111"/>
      <c r="P23" s="111"/>
    </row>
    <row r="24" spans="1:16" s="6" customFormat="1" ht="45" customHeight="1" x14ac:dyDescent="0.2">
      <c r="A24" s="108" t="s">
        <v>20</v>
      </c>
      <c r="B24" s="108"/>
      <c r="C24" s="108"/>
      <c r="D24" s="108"/>
      <c r="E24" s="108"/>
      <c r="F24" s="108"/>
      <c r="G24" s="108"/>
      <c r="H24" s="108"/>
      <c r="I24" s="108"/>
      <c r="J24" s="108"/>
      <c r="K24" s="18" t="s">
        <v>112</v>
      </c>
      <c r="L24" s="112" t="s">
        <v>21</v>
      </c>
      <c r="M24" s="113"/>
      <c r="N24" s="111">
        <v>0.15</v>
      </c>
      <c r="O24" s="111"/>
      <c r="P24" s="111"/>
    </row>
    <row r="25" spans="1:16" ht="15" customHeight="1" x14ac:dyDescent="0.2">
      <c r="A25" s="106"/>
      <c r="B25" s="106"/>
      <c r="C25" s="106"/>
      <c r="D25" s="106"/>
      <c r="E25" s="106"/>
      <c r="F25" s="106"/>
      <c r="G25" s="106"/>
      <c r="H25" s="106"/>
      <c r="I25" s="106"/>
      <c r="J25" s="106"/>
      <c r="K25" s="106"/>
      <c r="L25" s="106"/>
      <c r="M25" s="106"/>
      <c r="N25" s="106"/>
      <c r="O25" s="106"/>
      <c r="P25" s="106"/>
    </row>
    <row r="26" spans="1:16" ht="19.5" customHeight="1" x14ac:dyDescent="0.2">
      <c r="A26" s="114" t="s">
        <v>0</v>
      </c>
      <c r="B26" s="114"/>
      <c r="C26" s="114"/>
      <c r="D26" s="115" t="str">
        <f>References!B25</f>
        <v>SUNRUSH CONSTRUCTION COMPANY INC</v>
      </c>
      <c r="E26" s="115"/>
      <c r="F26" s="115"/>
      <c r="G26" s="115"/>
      <c r="H26" s="115"/>
      <c r="I26" s="115"/>
      <c r="J26" s="115"/>
      <c r="K26" s="115"/>
      <c r="L26" s="115"/>
      <c r="M26" s="115"/>
      <c r="N26" s="115"/>
      <c r="O26" s="115"/>
      <c r="P26" s="115"/>
    </row>
    <row r="27" spans="1:16" ht="84" customHeight="1" x14ac:dyDescent="0.2">
      <c r="A27" s="116" t="s">
        <v>16</v>
      </c>
      <c r="B27" s="116"/>
      <c r="C27" s="116"/>
      <c r="D27" s="19" t="s">
        <v>27</v>
      </c>
      <c r="E27" s="19" t="s">
        <v>17</v>
      </c>
      <c r="F27" s="19" t="s">
        <v>7</v>
      </c>
      <c r="G27" s="19" t="s">
        <v>8</v>
      </c>
      <c r="H27" s="19" t="s">
        <v>9</v>
      </c>
      <c r="I27" s="19" t="s">
        <v>28</v>
      </c>
      <c r="J27" s="19" t="s">
        <v>12</v>
      </c>
      <c r="K27" s="19" t="s">
        <v>13</v>
      </c>
      <c r="L27" s="19" t="s">
        <v>14</v>
      </c>
      <c r="M27" s="19" t="s">
        <v>15</v>
      </c>
      <c r="N27" s="19" t="s">
        <v>18</v>
      </c>
      <c r="O27" s="19" t="s">
        <v>11</v>
      </c>
      <c r="P27" s="19" t="s">
        <v>10</v>
      </c>
    </row>
    <row r="28" spans="1:16" s="5" customFormat="1" ht="15" customHeight="1" x14ac:dyDescent="0.2">
      <c r="A28" s="117" t="s">
        <v>19</v>
      </c>
      <c r="B28" s="117"/>
      <c r="C28" s="117"/>
      <c r="D28" s="13">
        <v>1</v>
      </c>
      <c r="E28" s="13">
        <v>2</v>
      </c>
      <c r="F28" s="13">
        <v>3</v>
      </c>
      <c r="G28" s="13">
        <v>4</v>
      </c>
      <c r="H28" s="13">
        <v>5</v>
      </c>
      <c r="I28" s="13">
        <v>6</v>
      </c>
      <c r="J28" s="13">
        <v>7</v>
      </c>
      <c r="K28" s="13">
        <v>8</v>
      </c>
      <c r="L28" s="13">
        <v>9</v>
      </c>
      <c r="M28" s="13">
        <v>10</v>
      </c>
      <c r="N28" s="13">
        <v>11</v>
      </c>
      <c r="O28" s="13">
        <v>12</v>
      </c>
      <c r="P28" s="13">
        <v>13</v>
      </c>
    </row>
    <row r="29" spans="1:16" ht="24.95" customHeight="1" x14ac:dyDescent="0.2">
      <c r="A29" s="107" t="s">
        <v>36</v>
      </c>
      <c r="B29" s="107"/>
      <c r="C29" s="107"/>
      <c r="D29" s="56">
        <v>53.66</v>
      </c>
      <c r="E29" s="80" t="s">
        <v>405</v>
      </c>
      <c r="F29" s="80" t="s">
        <v>405</v>
      </c>
      <c r="G29" s="80" t="s">
        <v>405</v>
      </c>
      <c r="H29" s="56">
        <v>44.52</v>
      </c>
      <c r="I29" s="56">
        <v>44.52</v>
      </c>
      <c r="J29" s="56">
        <v>65</v>
      </c>
      <c r="K29" s="56">
        <v>47</v>
      </c>
      <c r="L29" s="56">
        <v>40.28</v>
      </c>
      <c r="M29" s="56">
        <v>46.64</v>
      </c>
      <c r="N29" s="56">
        <v>46.44</v>
      </c>
      <c r="O29" s="56">
        <v>53</v>
      </c>
      <c r="P29" s="56">
        <v>62.5</v>
      </c>
    </row>
    <row r="30" spans="1:16" ht="45" customHeight="1" x14ac:dyDescent="0.2">
      <c r="A30" s="108" t="s">
        <v>110</v>
      </c>
      <c r="B30" s="108"/>
      <c r="C30" s="108"/>
      <c r="D30" s="108"/>
      <c r="E30" s="108"/>
      <c r="F30" s="108"/>
      <c r="G30" s="108"/>
      <c r="H30" s="108"/>
      <c r="I30" s="108"/>
      <c r="J30" s="108"/>
      <c r="K30" s="17" t="s">
        <v>113</v>
      </c>
      <c r="L30" s="109" t="s">
        <v>111</v>
      </c>
      <c r="M30" s="110"/>
      <c r="N30" s="111">
        <v>0.6</v>
      </c>
      <c r="O30" s="111"/>
      <c r="P30" s="111"/>
    </row>
    <row r="31" spans="1:16" s="6" customFormat="1" ht="45" customHeight="1" x14ac:dyDescent="0.2">
      <c r="A31" s="108" t="s">
        <v>20</v>
      </c>
      <c r="B31" s="108"/>
      <c r="C31" s="108"/>
      <c r="D31" s="108"/>
      <c r="E31" s="108"/>
      <c r="F31" s="108"/>
      <c r="G31" s="108"/>
      <c r="H31" s="108"/>
      <c r="I31" s="108"/>
      <c r="J31" s="108"/>
      <c r="K31" s="18" t="s">
        <v>112</v>
      </c>
      <c r="L31" s="112" t="s">
        <v>21</v>
      </c>
      <c r="M31" s="113"/>
      <c r="N31" s="111">
        <v>0.15</v>
      </c>
      <c r="O31" s="111"/>
      <c r="P31" s="111"/>
    </row>
    <row r="32" spans="1:16" ht="15" customHeight="1" x14ac:dyDescent="0.2">
      <c r="A32" s="106"/>
      <c r="B32" s="106"/>
      <c r="C32" s="106"/>
      <c r="D32" s="106"/>
      <c r="E32" s="106"/>
      <c r="F32" s="106"/>
      <c r="G32" s="106"/>
      <c r="H32" s="106"/>
      <c r="I32" s="106"/>
      <c r="J32" s="106"/>
      <c r="K32" s="106"/>
      <c r="L32" s="106"/>
      <c r="M32" s="106"/>
      <c r="N32" s="106"/>
      <c r="O32" s="106"/>
      <c r="P32" s="106"/>
    </row>
  </sheetData>
  <sheetProtection selectLockedCells="1"/>
  <mergeCells count="52">
    <mergeCell ref="A11:P11"/>
    <mergeCell ref="A1:P1"/>
    <mergeCell ref="A2:P2"/>
    <mergeCell ref="D5:P5"/>
    <mergeCell ref="A5:C5"/>
    <mergeCell ref="A6:C6"/>
    <mergeCell ref="A4:P4"/>
    <mergeCell ref="A3:P3"/>
    <mergeCell ref="A7:C7"/>
    <mergeCell ref="A8:C8"/>
    <mergeCell ref="A9:J9"/>
    <mergeCell ref="L9:M9"/>
    <mergeCell ref="N9:P9"/>
    <mergeCell ref="A10:J10"/>
    <mergeCell ref="L10:M10"/>
    <mergeCell ref="N10:P10"/>
    <mergeCell ref="A12:C12"/>
    <mergeCell ref="D12:P12"/>
    <mergeCell ref="A13:C13"/>
    <mergeCell ref="A14:C14"/>
    <mergeCell ref="A15:C15"/>
    <mergeCell ref="A16:J16"/>
    <mergeCell ref="L16:M16"/>
    <mergeCell ref="N16:P16"/>
    <mergeCell ref="A17:J17"/>
    <mergeCell ref="L17:M17"/>
    <mergeCell ref="N17:P17"/>
    <mergeCell ref="A18:P18"/>
    <mergeCell ref="A19:C19"/>
    <mergeCell ref="D19:P19"/>
    <mergeCell ref="A20:C20"/>
    <mergeCell ref="A21:C21"/>
    <mergeCell ref="A22:C22"/>
    <mergeCell ref="A23:J23"/>
    <mergeCell ref="L23:M23"/>
    <mergeCell ref="N23:P23"/>
    <mergeCell ref="A24:J24"/>
    <mergeCell ref="L24:M24"/>
    <mergeCell ref="N24:P24"/>
    <mergeCell ref="A25:P25"/>
    <mergeCell ref="A26:C26"/>
    <mergeCell ref="D26:P26"/>
    <mergeCell ref="A27:C27"/>
    <mergeCell ref="A28:C28"/>
    <mergeCell ref="A32:P32"/>
    <mergeCell ref="A29:C29"/>
    <mergeCell ref="A30:J30"/>
    <mergeCell ref="L30:M30"/>
    <mergeCell ref="N30:P30"/>
    <mergeCell ref="A31:J31"/>
    <mergeCell ref="L31:M31"/>
    <mergeCell ref="N31:P31"/>
  </mergeCells>
  <pageMargins left="0.2" right="0.2" top="0.25" bottom="0.25" header="0.3" footer="0.3"/>
  <pageSetup scale="9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15"/>
  <sheetViews>
    <sheetView showGridLines="0" topLeftCell="A315" zoomScaleNormal="100" workbookViewId="0">
      <selection activeCell="C315" sqref="C315:D315"/>
    </sheetView>
  </sheetViews>
  <sheetFormatPr defaultRowHeight="14.25" outlineLevelRow="1" x14ac:dyDescent="0.2"/>
  <cols>
    <col min="1" max="1" width="25.7109375" style="3" customWidth="1"/>
    <col min="2" max="2" width="30.7109375" style="3" customWidth="1"/>
    <col min="3" max="4" width="24.7109375" style="3" customWidth="1"/>
    <col min="5" max="16384" width="9.140625" style="3"/>
  </cols>
  <sheetData>
    <row r="1" spans="1:5" s="6" customFormat="1" ht="25.5" customHeight="1" x14ac:dyDescent="0.2">
      <c r="A1" s="140" t="str">
        <f>References!A1</f>
        <v>115-22 CENTRAL OFFICE, DISTRICT 5, DISTRICT 9, DISTRICT 10 AND DISTRICT 11 GENERAL MAINTENANCE CONTRACT  04/27/2021</v>
      </c>
      <c r="B1" s="140"/>
      <c r="C1" s="140"/>
      <c r="D1" s="140"/>
    </row>
    <row r="2" spans="1:5" ht="20.100000000000001" customHeight="1" x14ac:dyDescent="0.2">
      <c r="A2" s="141" t="s">
        <v>109</v>
      </c>
      <c r="B2" s="141"/>
      <c r="C2" s="141"/>
      <c r="D2" s="141"/>
    </row>
    <row r="3" spans="1:5" ht="19.5" customHeight="1" x14ac:dyDescent="0.2">
      <c r="A3" s="16" t="s">
        <v>0</v>
      </c>
      <c r="B3" s="100" t="str">
        <f>References!B3</f>
        <v xml:space="preserve">Robertson Construction Services, Inc. </v>
      </c>
      <c r="C3" s="101"/>
      <c r="D3" s="102"/>
    </row>
    <row r="4" spans="1:5" x14ac:dyDescent="0.2">
      <c r="A4" s="137" t="s">
        <v>30</v>
      </c>
      <c r="B4" s="137"/>
      <c r="C4" s="137"/>
      <c r="D4" s="15" t="s">
        <v>37</v>
      </c>
      <c r="E4" s="4"/>
    </row>
    <row r="5" spans="1:5" s="5" customFormat="1" ht="39.950000000000003" customHeight="1" x14ac:dyDescent="0.2">
      <c r="A5" s="138" t="s">
        <v>29</v>
      </c>
      <c r="B5" s="139"/>
      <c r="C5" s="134" t="s">
        <v>38</v>
      </c>
      <c r="D5" s="135"/>
    </row>
    <row r="6" spans="1:5" ht="15" hidden="1" customHeight="1" outlineLevel="1" x14ac:dyDescent="0.2">
      <c r="A6" s="123" t="s">
        <v>220</v>
      </c>
      <c r="B6" s="124"/>
      <c r="C6" s="14" t="s">
        <v>31</v>
      </c>
      <c r="D6" s="57">
        <v>55</v>
      </c>
    </row>
    <row r="7" spans="1:5" ht="15" hidden="1" customHeight="1" outlineLevel="1" x14ac:dyDescent="0.2">
      <c r="A7" s="125"/>
      <c r="B7" s="126"/>
      <c r="C7" s="14" t="s">
        <v>32</v>
      </c>
      <c r="D7" s="57">
        <v>440</v>
      </c>
    </row>
    <row r="8" spans="1:5" ht="15" hidden="1" customHeight="1" outlineLevel="1" x14ac:dyDescent="0.2">
      <c r="A8" s="127"/>
      <c r="B8" s="128"/>
      <c r="C8" s="14" t="s">
        <v>33</v>
      </c>
      <c r="D8" s="57">
        <v>2200</v>
      </c>
    </row>
    <row r="9" spans="1:5" ht="15" hidden="1" customHeight="1" outlineLevel="1" x14ac:dyDescent="0.2">
      <c r="A9" s="123" t="s">
        <v>221</v>
      </c>
      <c r="B9" s="124"/>
      <c r="C9" s="14" t="s">
        <v>31</v>
      </c>
      <c r="D9" s="58">
        <v>55</v>
      </c>
    </row>
    <row r="10" spans="1:5" ht="15" hidden="1" customHeight="1" outlineLevel="1" x14ac:dyDescent="0.2">
      <c r="A10" s="125"/>
      <c r="B10" s="126"/>
      <c r="C10" s="14" t="s">
        <v>32</v>
      </c>
      <c r="D10" s="58">
        <v>440</v>
      </c>
    </row>
    <row r="11" spans="1:5" ht="15" hidden="1" customHeight="1" outlineLevel="1" x14ac:dyDescent="0.2">
      <c r="A11" s="127"/>
      <c r="B11" s="128"/>
      <c r="C11" s="14" t="s">
        <v>33</v>
      </c>
      <c r="D11" s="58">
        <v>2200</v>
      </c>
    </row>
    <row r="12" spans="1:5" ht="15" hidden="1" customHeight="1" outlineLevel="1" x14ac:dyDescent="0.2">
      <c r="A12" s="123" t="s">
        <v>222</v>
      </c>
      <c r="B12" s="124"/>
      <c r="C12" s="14" t="s">
        <v>31</v>
      </c>
      <c r="D12" s="58">
        <v>55</v>
      </c>
    </row>
    <row r="13" spans="1:5" ht="15" hidden="1" customHeight="1" outlineLevel="1" x14ac:dyDescent="0.2">
      <c r="A13" s="125"/>
      <c r="B13" s="126"/>
      <c r="C13" s="14" t="s">
        <v>32</v>
      </c>
      <c r="D13" s="58">
        <v>440</v>
      </c>
    </row>
    <row r="14" spans="1:5" ht="15" hidden="1" customHeight="1" outlineLevel="1" x14ac:dyDescent="0.2">
      <c r="A14" s="127"/>
      <c r="B14" s="128"/>
      <c r="C14" s="14" t="s">
        <v>33</v>
      </c>
      <c r="D14" s="58">
        <v>2200</v>
      </c>
    </row>
    <row r="15" spans="1:5" ht="15" hidden="1" customHeight="1" outlineLevel="1" x14ac:dyDescent="0.2">
      <c r="A15" s="123" t="s">
        <v>223</v>
      </c>
      <c r="B15" s="124"/>
      <c r="C15" s="14" t="s">
        <v>31</v>
      </c>
      <c r="D15" s="57">
        <v>40</v>
      </c>
    </row>
    <row r="16" spans="1:5" ht="15" hidden="1" customHeight="1" outlineLevel="1" x14ac:dyDescent="0.2">
      <c r="A16" s="125"/>
      <c r="B16" s="126"/>
      <c r="C16" s="14" t="s">
        <v>32</v>
      </c>
      <c r="D16" s="57">
        <v>320</v>
      </c>
    </row>
    <row r="17" spans="1:4" ht="15" hidden="1" customHeight="1" outlineLevel="1" x14ac:dyDescent="0.2">
      <c r="A17" s="127"/>
      <c r="B17" s="128"/>
      <c r="C17" s="14" t="s">
        <v>33</v>
      </c>
      <c r="D17" s="57">
        <v>1600</v>
      </c>
    </row>
    <row r="18" spans="1:4" ht="15" hidden="1" customHeight="1" outlineLevel="1" x14ac:dyDescent="0.2">
      <c r="A18" s="123" t="s">
        <v>224</v>
      </c>
      <c r="B18" s="124"/>
      <c r="C18" s="14" t="s">
        <v>31</v>
      </c>
      <c r="D18" s="57">
        <v>70</v>
      </c>
    </row>
    <row r="19" spans="1:4" ht="15" hidden="1" customHeight="1" outlineLevel="1" x14ac:dyDescent="0.2">
      <c r="A19" s="125"/>
      <c r="B19" s="126"/>
      <c r="C19" s="14" t="s">
        <v>32</v>
      </c>
      <c r="D19" s="57">
        <v>560</v>
      </c>
    </row>
    <row r="20" spans="1:4" ht="15" hidden="1" customHeight="1" outlineLevel="1" x14ac:dyDescent="0.2">
      <c r="A20" s="127"/>
      <c r="B20" s="128"/>
      <c r="C20" s="14" t="s">
        <v>33</v>
      </c>
      <c r="D20" s="57">
        <v>2800</v>
      </c>
    </row>
    <row r="21" spans="1:4" ht="15" hidden="1" customHeight="1" outlineLevel="1" x14ac:dyDescent="0.2">
      <c r="A21" s="123" t="s">
        <v>225</v>
      </c>
      <c r="B21" s="124"/>
      <c r="C21" s="14" t="s">
        <v>31</v>
      </c>
      <c r="D21" s="57">
        <v>80</v>
      </c>
    </row>
    <row r="22" spans="1:4" ht="15" hidden="1" customHeight="1" outlineLevel="1" x14ac:dyDescent="0.2">
      <c r="A22" s="125"/>
      <c r="B22" s="126"/>
      <c r="C22" s="14" t="s">
        <v>32</v>
      </c>
      <c r="D22" s="57">
        <v>640</v>
      </c>
    </row>
    <row r="23" spans="1:4" ht="15" hidden="1" customHeight="1" outlineLevel="1" x14ac:dyDescent="0.2">
      <c r="A23" s="127"/>
      <c r="B23" s="128"/>
      <c r="C23" s="14" t="s">
        <v>33</v>
      </c>
      <c r="D23" s="57">
        <v>3200</v>
      </c>
    </row>
    <row r="24" spans="1:4" ht="15" hidden="1" customHeight="1" outlineLevel="1" x14ac:dyDescent="0.2">
      <c r="A24" s="123" t="s">
        <v>226</v>
      </c>
      <c r="B24" s="124"/>
      <c r="C24" s="14" t="s">
        <v>31</v>
      </c>
      <c r="D24" s="57">
        <v>90</v>
      </c>
    </row>
    <row r="25" spans="1:4" ht="15" hidden="1" customHeight="1" outlineLevel="1" x14ac:dyDescent="0.2">
      <c r="A25" s="125"/>
      <c r="B25" s="126"/>
      <c r="C25" s="14" t="s">
        <v>32</v>
      </c>
      <c r="D25" s="57">
        <v>720</v>
      </c>
    </row>
    <row r="26" spans="1:4" ht="15" hidden="1" customHeight="1" outlineLevel="1" x14ac:dyDescent="0.2">
      <c r="A26" s="127"/>
      <c r="B26" s="128"/>
      <c r="C26" s="14" t="s">
        <v>33</v>
      </c>
      <c r="D26" s="57">
        <v>3600</v>
      </c>
    </row>
    <row r="27" spans="1:4" ht="15" hidden="1" customHeight="1" outlineLevel="1" x14ac:dyDescent="0.2">
      <c r="A27" s="123" t="s">
        <v>227</v>
      </c>
      <c r="B27" s="124"/>
      <c r="C27" s="14" t="s">
        <v>31</v>
      </c>
      <c r="D27" s="57">
        <v>90</v>
      </c>
    </row>
    <row r="28" spans="1:4" ht="15" hidden="1" customHeight="1" outlineLevel="1" x14ac:dyDescent="0.2">
      <c r="A28" s="125"/>
      <c r="B28" s="126"/>
      <c r="C28" s="14" t="s">
        <v>32</v>
      </c>
      <c r="D28" s="57">
        <v>720</v>
      </c>
    </row>
    <row r="29" spans="1:4" ht="15" hidden="1" customHeight="1" outlineLevel="1" x14ac:dyDescent="0.2">
      <c r="A29" s="127"/>
      <c r="B29" s="128"/>
      <c r="C29" s="14" t="s">
        <v>33</v>
      </c>
      <c r="D29" s="57">
        <v>3600</v>
      </c>
    </row>
    <row r="30" spans="1:4" ht="15" hidden="1" customHeight="1" outlineLevel="1" x14ac:dyDescent="0.2">
      <c r="A30" s="123" t="s">
        <v>228</v>
      </c>
      <c r="B30" s="124"/>
      <c r="C30" s="14" t="s">
        <v>31</v>
      </c>
      <c r="D30" s="57">
        <v>90</v>
      </c>
    </row>
    <row r="31" spans="1:4" ht="15" hidden="1" customHeight="1" outlineLevel="1" x14ac:dyDescent="0.2">
      <c r="A31" s="125"/>
      <c r="B31" s="126"/>
      <c r="C31" s="14" t="s">
        <v>32</v>
      </c>
      <c r="D31" s="57">
        <v>720</v>
      </c>
    </row>
    <row r="32" spans="1:4" ht="15" hidden="1" customHeight="1" outlineLevel="1" x14ac:dyDescent="0.2">
      <c r="A32" s="127"/>
      <c r="B32" s="128"/>
      <c r="C32" s="14" t="s">
        <v>33</v>
      </c>
      <c r="D32" s="57">
        <v>3600</v>
      </c>
    </row>
    <row r="33" spans="1:4" ht="15" hidden="1" customHeight="1" outlineLevel="1" x14ac:dyDescent="0.2">
      <c r="A33" s="123" t="s">
        <v>229</v>
      </c>
      <c r="B33" s="124"/>
      <c r="C33" s="14" t="s">
        <v>31</v>
      </c>
      <c r="D33" s="57">
        <v>135</v>
      </c>
    </row>
    <row r="34" spans="1:4" ht="15" hidden="1" customHeight="1" outlineLevel="1" x14ac:dyDescent="0.2">
      <c r="A34" s="125"/>
      <c r="B34" s="126"/>
      <c r="C34" s="14" t="s">
        <v>32</v>
      </c>
      <c r="D34" s="57">
        <v>1100</v>
      </c>
    </row>
    <row r="35" spans="1:4" ht="15" hidden="1" customHeight="1" outlineLevel="1" x14ac:dyDescent="0.2">
      <c r="A35" s="127"/>
      <c r="B35" s="128"/>
      <c r="C35" s="14" t="s">
        <v>33</v>
      </c>
      <c r="D35" s="57">
        <v>5500</v>
      </c>
    </row>
    <row r="36" spans="1:4" ht="15" hidden="1" customHeight="1" outlineLevel="1" x14ac:dyDescent="0.2">
      <c r="A36" s="123" t="s">
        <v>230</v>
      </c>
      <c r="B36" s="124"/>
      <c r="C36" s="14" t="s">
        <v>31</v>
      </c>
      <c r="D36" s="57">
        <v>135</v>
      </c>
    </row>
    <row r="37" spans="1:4" ht="15" hidden="1" customHeight="1" outlineLevel="1" x14ac:dyDescent="0.2">
      <c r="A37" s="125"/>
      <c r="B37" s="126"/>
      <c r="C37" s="14" t="s">
        <v>32</v>
      </c>
      <c r="D37" s="57">
        <v>1100</v>
      </c>
    </row>
    <row r="38" spans="1:4" ht="15" hidden="1" customHeight="1" outlineLevel="1" x14ac:dyDescent="0.2">
      <c r="A38" s="127"/>
      <c r="B38" s="128"/>
      <c r="C38" s="14" t="s">
        <v>33</v>
      </c>
      <c r="D38" s="57">
        <v>5500</v>
      </c>
    </row>
    <row r="39" spans="1:4" ht="15" hidden="1" customHeight="1" outlineLevel="1" x14ac:dyDescent="0.2">
      <c r="A39" s="123" t="s">
        <v>231</v>
      </c>
      <c r="B39" s="124"/>
      <c r="C39" s="14" t="s">
        <v>31</v>
      </c>
      <c r="D39" s="57">
        <v>70</v>
      </c>
    </row>
    <row r="40" spans="1:4" ht="15" hidden="1" customHeight="1" outlineLevel="1" x14ac:dyDescent="0.2">
      <c r="A40" s="125"/>
      <c r="B40" s="126"/>
      <c r="C40" s="14" t="s">
        <v>32</v>
      </c>
      <c r="D40" s="57">
        <v>560</v>
      </c>
    </row>
    <row r="41" spans="1:4" ht="15" hidden="1" customHeight="1" outlineLevel="1" x14ac:dyDescent="0.2">
      <c r="A41" s="127"/>
      <c r="B41" s="128"/>
      <c r="C41" s="14" t="s">
        <v>33</v>
      </c>
      <c r="D41" s="57">
        <v>2800</v>
      </c>
    </row>
    <row r="42" spans="1:4" ht="15" hidden="1" customHeight="1" outlineLevel="1" x14ac:dyDescent="0.2">
      <c r="A42" s="123" t="s">
        <v>232</v>
      </c>
      <c r="B42" s="124"/>
      <c r="C42" s="14" t="s">
        <v>31</v>
      </c>
      <c r="D42" s="57">
        <v>60</v>
      </c>
    </row>
    <row r="43" spans="1:4" ht="15" hidden="1" customHeight="1" outlineLevel="1" x14ac:dyDescent="0.2">
      <c r="A43" s="125"/>
      <c r="B43" s="126"/>
      <c r="C43" s="14" t="s">
        <v>32</v>
      </c>
      <c r="D43" s="57">
        <v>480</v>
      </c>
    </row>
    <row r="44" spans="1:4" ht="15" hidden="1" customHeight="1" outlineLevel="1" x14ac:dyDescent="0.2">
      <c r="A44" s="127"/>
      <c r="B44" s="128"/>
      <c r="C44" s="14" t="s">
        <v>33</v>
      </c>
      <c r="D44" s="57">
        <v>2400</v>
      </c>
    </row>
    <row r="45" spans="1:4" ht="15" hidden="1" customHeight="1" outlineLevel="1" x14ac:dyDescent="0.2">
      <c r="A45" s="123" t="s">
        <v>233</v>
      </c>
      <c r="B45" s="124"/>
      <c r="C45" s="14" t="s">
        <v>31</v>
      </c>
      <c r="D45" s="57">
        <v>90</v>
      </c>
    </row>
    <row r="46" spans="1:4" ht="15" hidden="1" customHeight="1" outlineLevel="1" x14ac:dyDescent="0.2">
      <c r="A46" s="125"/>
      <c r="B46" s="126"/>
      <c r="C46" s="14" t="s">
        <v>32</v>
      </c>
      <c r="D46" s="57">
        <v>720</v>
      </c>
    </row>
    <row r="47" spans="1:4" ht="15" hidden="1" customHeight="1" outlineLevel="1" x14ac:dyDescent="0.2">
      <c r="A47" s="127"/>
      <c r="B47" s="128"/>
      <c r="C47" s="14" t="s">
        <v>33</v>
      </c>
      <c r="D47" s="57">
        <v>3600</v>
      </c>
    </row>
    <row r="48" spans="1:4" ht="15" hidden="1" customHeight="1" outlineLevel="1" x14ac:dyDescent="0.2">
      <c r="A48" s="123" t="s">
        <v>234</v>
      </c>
      <c r="B48" s="124"/>
      <c r="C48" s="14" t="s">
        <v>31</v>
      </c>
      <c r="D48" s="57">
        <v>80</v>
      </c>
    </row>
    <row r="49" spans="1:4" ht="15" hidden="1" customHeight="1" outlineLevel="1" x14ac:dyDescent="0.2">
      <c r="A49" s="125"/>
      <c r="B49" s="126"/>
      <c r="C49" s="14" t="s">
        <v>32</v>
      </c>
      <c r="D49" s="57">
        <v>640</v>
      </c>
    </row>
    <row r="50" spans="1:4" ht="15" hidden="1" customHeight="1" outlineLevel="1" x14ac:dyDescent="0.2">
      <c r="A50" s="127"/>
      <c r="B50" s="128"/>
      <c r="C50" s="14" t="s">
        <v>33</v>
      </c>
      <c r="D50" s="57">
        <v>3200</v>
      </c>
    </row>
    <row r="51" spans="1:4" hidden="1" outlineLevel="1" x14ac:dyDescent="0.2">
      <c r="A51" s="123" t="s">
        <v>235</v>
      </c>
      <c r="B51" s="124"/>
      <c r="C51" s="14" t="s">
        <v>31</v>
      </c>
      <c r="D51" s="57">
        <v>45</v>
      </c>
    </row>
    <row r="52" spans="1:4" hidden="1" outlineLevel="1" x14ac:dyDescent="0.2">
      <c r="A52" s="125"/>
      <c r="B52" s="126"/>
      <c r="C52" s="14" t="s">
        <v>32</v>
      </c>
      <c r="D52" s="57">
        <v>360</v>
      </c>
    </row>
    <row r="53" spans="1:4" hidden="1" outlineLevel="1" x14ac:dyDescent="0.2">
      <c r="A53" s="127"/>
      <c r="B53" s="128"/>
      <c r="C53" s="14" t="s">
        <v>33</v>
      </c>
      <c r="D53" s="57">
        <v>1800</v>
      </c>
    </row>
    <row r="54" spans="1:4" ht="13.9" hidden="1" customHeight="1" outlineLevel="1" x14ac:dyDescent="0.2">
      <c r="A54" s="123" t="s">
        <v>236</v>
      </c>
      <c r="B54" s="124"/>
      <c r="C54" s="14" t="s">
        <v>31</v>
      </c>
      <c r="D54" s="57">
        <v>70</v>
      </c>
    </row>
    <row r="55" spans="1:4" hidden="1" outlineLevel="1" x14ac:dyDescent="0.2">
      <c r="A55" s="125"/>
      <c r="B55" s="126"/>
      <c r="C55" s="14" t="s">
        <v>32</v>
      </c>
      <c r="D55" s="57">
        <v>560</v>
      </c>
    </row>
    <row r="56" spans="1:4" hidden="1" outlineLevel="1" x14ac:dyDescent="0.2">
      <c r="A56" s="127"/>
      <c r="B56" s="128"/>
      <c r="C56" s="14" t="s">
        <v>33</v>
      </c>
      <c r="D56" s="57">
        <v>2800</v>
      </c>
    </row>
    <row r="57" spans="1:4" ht="13.9" hidden="1" customHeight="1" outlineLevel="1" x14ac:dyDescent="0.2">
      <c r="A57" s="123" t="s">
        <v>237</v>
      </c>
      <c r="B57" s="124"/>
      <c r="C57" s="14" t="s">
        <v>31</v>
      </c>
      <c r="D57" s="57">
        <v>70</v>
      </c>
    </row>
    <row r="58" spans="1:4" hidden="1" outlineLevel="1" x14ac:dyDescent="0.2">
      <c r="A58" s="125"/>
      <c r="B58" s="126"/>
      <c r="C58" s="14" t="s">
        <v>32</v>
      </c>
      <c r="D58" s="57">
        <v>560</v>
      </c>
    </row>
    <row r="59" spans="1:4" hidden="1" outlineLevel="1" x14ac:dyDescent="0.2">
      <c r="A59" s="127"/>
      <c r="B59" s="128"/>
      <c r="C59" s="14" t="s">
        <v>33</v>
      </c>
      <c r="D59" s="57">
        <v>2800</v>
      </c>
    </row>
    <row r="60" spans="1:4" hidden="1" outlineLevel="1" x14ac:dyDescent="0.2">
      <c r="A60" s="123" t="s">
        <v>238</v>
      </c>
      <c r="B60" s="124"/>
      <c r="C60" s="14" t="s">
        <v>31</v>
      </c>
      <c r="D60" s="57">
        <v>80</v>
      </c>
    </row>
    <row r="61" spans="1:4" hidden="1" outlineLevel="1" x14ac:dyDescent="0.2">
      <c r="A61" s="125"/>
      <c r="B61" s="126"/>
      <c r="C61" s="14" t="s">
        <v>32</v>
      </c>
      <c r="D61" s="57">
        <v>640</v>
      </c>
    </row>
    <row r="62" spans="1:4" hidden="1" outlineLevel="1" x14ac:dyDescent="0.2">
      <c r="A62" s="127"/>
      <c r="B62" s="128"/>
      <c r="C62" s="14" t="s">
        <v>33</v>
      </c>
      <c r="D62" s="57">
        <v>3200</v>
      </c>
    </row>
    <row r="63" spans="1:4" hidden="1" outlineLevel="1" x14ac:dyDescent="0.2">
      <c r="A63" s="123" t="s">
        <v>239</v>
      </c>
      <c r="B63" s="124"/>
      <c r="C63" s="14" t="s">
        <v>31</v>
      </c>
      <c r="D63" s="57">
        <v>80</v>
      </c>
    </row>
    <row r="64" spans="1:4" hidden="1" outlineLevel="1" x14ac:dyDescent="0.2">
      <c r="A64" s="125"/>
      <c r="B64" s="126"/>
      <c r="C64" s="14" t="s">
        <v>32</v>
      </c>
      <c r="D64" s="57">
        <v>640</v>
      </c>
    </row>
    <row r="65" spans="1:4" hidden="1" outlineLevel="1" x14ac:dyDescent="0.2">
      <c r="A65" s="127"/>
      <c r="B65" s="128"/>
      <c r="C65" s="14" t="s">
        <v>33</v>
      </c>
      <c r="D65" s="57">
        <v>3200</v>
      </c>
    </row>
    <row r="66" spans="1:4" hidden="1" outlineLevel="1" x14ac:dyDescent="0.2">
      <c r="A66" s="123" t="s">
        <v>240</v>
      </c>
      <c r="B66" s="124"/>
      <c r="C66" s="14" t="s">
        <v>31</v>
      </c>
      <c r="D66" s="57">
        <v>80</v>
      </c>
    </row>
    <row r="67" spans="1:4" hidden="1" outlineLevel="1" x14ac:dyDescent="0.2">
      <c r="A67" s="125"/>
      <c r="B67" s="126"/>
      <c r="C67" s="14" t="s">
        <v>32</v>
      </c>
      <c r="D67" s="57">
        <v>640</v>
      </c>
    </row>
    <row r="68" spans="1:4" hidden="1" outlineLevel="1" x14ac:dyDescent="0.2">
      <c r="A68" s="127"/>
      <c r="B68" s="128"/>
      <c r="C68" s="14" t="s">
        <v>33</v>
      </c>
      <c r="D68" s="57">
        <v>3200</v>
      </c>
    </row>
    <row r="69" spans="1:4" hidden="1" outlineLevel="1" x14ac:dyDescent="0.2">
      <c r="A69" s="123" t="s">
        <v>241</v>
      </c>
      <c r="B69" s="124"/>
      <c r="C69" s="14" t="s">
        <v>31</v>
      </c>
      <c r="D69" s="57">
        <v>55</v>
      </c>
    </row>
    <row r="70" spans="1:4" hidden="1" outlineLevel="1" x14ac:dyDescent="0.2">
      <c r="A70" s="125"/>
      <c r="B70" s="126"/>
      <c r="C70" s="14" t="s">
        <v>32</v>
      </c>
      <c r="D70" s="57">
        <v>440</v>
      </c>
    </row>
    <row r="71" spans="1:4" hidden="1" outlineLevel="1" x14ac:dyDescent="0.2">
      <c r="A71" s="127"/>
      <c r="B71" s="128"/>
      <c r="C71" s="14" t="s">
        <v>33</v>
      </c>
      <c r="D71" s="57">
        <v>2200</v>
      </c>
    </row>
    <row r="72" spans="1:4" ht="13.9" hidden="1" customHeight="1" outlineLevel="1" x14ac:dyDescent="0.2">
      <c r="A72" s="123" t="s">
        <v>242</v>
      </c>
      <c r="B72" s="124"/>
      <c r="C72" s="14" t="s">
        <v>31</v>
      </c>
      <c r="D72" s="57">
        <v>60</v>
      </c>
    </row>
    <row r="73" spans="1:4" hidden="1" outlineLevel="1" x14ac:dyDescent="0.2">
      <c r="A73" s="125"/>
      <c r="B73" s="126"/>
      <c r="C73" s="14" t="s">
        <v>32</v>
      </c>
      <c r="D73" s="57">
        <v>480</v>
      </c>
    </row>
    <row r="74" spans="1:4" hidden="1" outlineLevel="1" x14ac:dyDescent="0.2">
      <c r="A74" s="127"/>
      <c r="B74" s="128"/>
      <c r="C74" s="14" t="s">
        <v>33</v>
      </c>
      <c r="D74" s="57">
        <v>2400</v>
      </c>
    </row>
    <row r="75" spans="1:4" ht="13.9" hidden="1" customHeight="1" outlineLevel="1" x14ac:dyDescent="0.2">
      <c r="A75" s="123" t="s">
        <v>243</v>
      </c>
      <c r="B75" s="124"/>
      <c r="C75" s="14" t="s">
        <v>31</v>
      </c>
      <c r="D75" s="57">
        <v>60</v>
      </c>
    </row>
    <row r="76" spans="1:4" hidden="1" outlineLevel="1" x14ac:dyDescent="0.2">
      <c r="A76" s="125"/>
      <c r="B76" s="126"/>
      <c r="C76" s="14" t="s">
        <v>32</v>
      </c>
      <c r="D76" s="57">
        <v>480</v>
      </c>
    </row>
    <row r="77" spans="1:4" hidden="1" outlineLevel="1" x14ac:dyDescent="0.2">
      <c r="A77" s="127"/>
      <c r="B77" s="128"/>
      <c r="C77" s="14" t="s">
        <v>33</v>
      </c>
      <c r="D77" s="57">
        <v>2400</v>
      </c>
    </row>
    <row r="78" spans="1:4" ht="13.9" hidden="1" customHeight="1" outlineLevel="1" x14ac:dyDescent="0.2">
      <c r="A78" s="123" t="s">
        <v>244</v>
      </c>
      <c r="B78" s="124"/>
      <c r="C78" s="14" t="s">
        <v>31</v>
      </c>
      <c r="D78" s="57">
        <v>60</v>
      </c>
    </row>
    <row r="79" spans="1:4" hidden="1" outlineLevel="1" x14ac:dyDescent="0.2">
      <c r="A79" s="125"/>
      <c r="B79" s="126"/>
      <c r="C79" s="14" t="s">
        <v>32</v>
      </c>
      <c r="D79" s="57">
        <v>480</v>
      </c>
    </row>
    <row r="80" spans="1:4" hidden="1" outlineLevel="1" x14ac:dyDescent="0.2">
      <c r="A80" s="127"/>
      <c r="B80" s="128"/>
      <c r="C80" s="14" t="s">
        <v>33</v>
      </c>
      <c r="D80" s="57">
        <v>2400</v>
      </c>
    </row>
    <row r="81" spans="1:4" ht="13.9" hidden="1" customHeight="1" outlineLevel="1" x14ac:dyDescent="0.2">
      <c r="A81" s="123" t="s">
        <v>245</v>
      </c>
      <c r="B81" s="124"/>
      <c r="C81" s="14" t="s">
        <v>31</v>
      </c>
      <c r="D81" s="57">
        <v>95</v>
      </c>
    </row>
    <row r="82" spans="1:4" hidden="1" outlineLevel="1" x14ac:dyDescent="0.2">
      <c r="A82" s="125"/>
      <c r="B82" s="126"/>
      <c r="C82" s="14" t="s">
        <v>32</v>
      </c>
      <c r="D82" s="57">
        <v>720</v>
      </c>
    </row>
    <row r="83" spans="1:4" hidden="1" outlineLevel="1" x14ac:dyDescent="0.2">
      <c r="A83" s="127"/>
      <c r="B83" s="128"/>
      <c r="C83" s="14" t="s">
        <v>33</v>
      </c>
      <c r="D83" s="57">
        <v>3800</v>
      </c>
    </row>
    <row r="84" spans="1:4" hidden="1" outlineLevel="1" x14ac:dyDescent="0.2">
      <c r="A84" s="123" t="s">
        <v>246</v>
      </c>
      <c r="B84" s="124"/>
      <c r="C84" s="14" t="s">
        <v>31</v>
      </c>
      <c r="D84" s="57">
        <v>95</v>
      </c>
    </row>
    <row r="85" spans="1:4" hidden="1" outlineLevel="1" x14ac:dyDescent="0.2">
      <c r="A85" s="125"/>
      <c r="B85" s="126"/>
      <c r="C85" s="14" t="s">
        <v>32</v>
      </c>
      <c r="D85" s="57">
        <v>720</v>
      </c>
    </row>
    <row r="86" spans="1:4" hidden="1" outlineLevel="1" x14ac:dyDescent="0.2">
      <c r="A86" s="127"/>
      <c r="B86" s="128"/>
      <c r="C86" s="14" t="s">
        <v>33</v>
      </c>
      <c r="D86" s="57">
        <v>3800</v>
      </c>
    </row>
    <row r="87" spans="1:4" hidden="1" outlineLevel="1" x14ac:dyDescent="0.2">
      <c r="A87" s="123" t="s">
        <v>247</v>
      </c>
      <c r="B87" s="124"/>
      <c r="C87" s="14" t="s">
        <v>31</v>
      </c>
      <c r="D87" s="57">
        <v>105</v>
      </c>
    </row>
    <row r="88" spans="1:4" hidden="1" outlineLevel="1" x14ac:dyDescent="0.2">
      <c r="A88" s="125"/>
      <c r="B88" s="126"/>
      <c r="C88" s="14" t="s">
        <v>32</v>
      </c>
      <c r="D88" s="57">
        <v>840</v>
      </c>
    </row>
    <row r="89" spans="1:4" hidden="1" outlineLevel="1" x14ac:dyDescent="0.2">
      <c r="A89" s="127"/>
      <c r="B89" s="128"/>
      <c r="C89" s="14" t="s">
        <v>33</v>
      </c>
      <c r="D89" s="57">
        <v>4200</v>
      </c>
    </row>
    <row r="90" spans="1:4" hidden="1" outlineLevel="1" x14ac:dyDescent="0.2">
      <c r="A90" s="123" t="s">
        <v>248</v>
      </c>
      <c r="B90" s="124"/>
      <c r="C90" s="14" t="s">
        <v>31</v>
      </c>
      <c r="D90" s="57">
        <v>60</v>
      </c>
    </row>
    <row r="91" spans="1:4" hidden="1" outlineLevel="1" x14ac:dyDescent="0.2">
      <c r="A91" s="125"/>
      <c r="B91" s="126"/>
      <c r="C91" s="14" t="s">
        <v>32</v>
      </c>
      <c r="D91" s="57">
        <v>480</v>
      </c>
    </row>
    <row r="92" spans="1:4" hidden="1" outlineLevel="1" x14ac:dyDescent="0.2">
      <c r="A92" s="127"/>
      <c r="B92" s="128"/>
      <c r="C92" s="14" t="s">
        <v>33</v>
      </c>
      <c r="D92" s="57">
        <v>2400</v>
      </c>
    </row>
    <row r="93" spans="1:4" hidden="1" outlineLevel="1" x14ac:dyDescent="0.2">
      <c r="A93" s="123" t="s">
        <v>249</v>
      </c>
      <c r="B93" s="124"/>
      <c r="C93" s="14" t="s">
        <v>31</v>
      </c>
      <c r="D93" s="57">
        <v>35</v>
      </c>
    </row>
    <row r="94" spans="1:4" hidden="1" outlineLevel="1" x14ac:dyDescent="0.2">
      <c r="A94" s="125"/>
      <c r="B94" s="126"/>
      <c r="C94" s="14" t="s">
        <v>32</v>
      </c>
      <c r="D94" s="57">
        <v>280</v>
      </c>
    </row>
    <row r="95" spans="1:4" hidden="1" outlineLevel="1" x14ac:dyDescent="0.2">
      <c r="A95" s="127"/>
      <c r="B95" s="128"/>
      <c r="C95" s="14" t="s">
        <v>33</v>
      </c>
      <c r="D95" s="57">
        <v>1400</v>
      </c>
    </row>
    <row r="96" spans="1:4" hidden="1" outlineLevel="1" x14ac:dyDescent="0.2">
      <c r="A96" s="123" t="s">
        <v>250</v>
      </c>
      <c r="B96" s="124"/>
      <c r="C96" s="14" t="s">
        <v>31</v>
      </c>
      <c r="D96" s="57">
        <v>35</v>
      </c>
    </row>
    <row r="97" spans="1:4" hidden="1" outlineLevel="1" x14ac:dyDescent="0.2">
      <c r="A97" s="125"/>
      <c r="B97" s="126"/>
      <c r="C97" s="14" t="s">
        <v>32</v>
      </c>
      <c r="D97" s="57">
        <v>280</v>
      </c>
    </row>
    <row r="98" spans="1:4" hidden="1" outlineLevel="1" x14ac:dyDescent="0.2">
      <c r="A98" s="127"/>
      <c r="B98" s="128"/>
      <c r="C98" s="14" t="s">
        <v>33</v>
      </c>
      <c r="D98" s="57">
        <v>1400</v>
      </c>
    </row>
    <row r="99" spans="1:4" hidden="1" outlineLevel="1" x14ac:dyDescent="0.2">
      <c r="A99" s="123" t="s">
        <v>251</v>
      </c>
      <c r="B99" s="124"/>
      <c r="C99" s="14" t="s">
        <v>31</v>
      </c>
      <c r="D99" s="57">
        <v>35</v>
      </c>
    </row>
    <row r="100" spans="1:4" hidden="1" outlineLevel="1" x14ac:dyDescent="0.2">
      <c r="A100" s="125"/>
      <c r="B100" s="126"/>
      <c r="C100" s="14" t="s">
        <v>32</v>
      </c>
      <c r="D100" s="57">
        <v>280</v>
      </c>
    </row>
    <row r="101" spans="1:4" hidden="1" outlineLevel="1" x14ac:dyDescent="0.2">
      <c r="A101" s="127"/>
      <c r="B101" s="128"/>
      <c r="C101" s="14" t="s">
        <v>33</v>
      </c>
      <c r="D101" s="57">
        <v>1400</v>
      </c>
    </row>
    <row r="102" spans="1:4" hidden="1" outlineLevel="1" x14ac:dyDescent="0.2">
      <c r="A102" s="123" t="s">
        <v>252</v>
      </c>
      <c r="B102" s="124"/>
      <c r="C102" s="14" t="s">
        <v>31</v>
      </c>
      <c r="D102" s="57">
        <v>65</v>
      </c>
    </row>
    <row r="103" spans="1:4" hidden="1" outlineLevel="1" x14ac:dyDescent="0.2">
      <c r="A103" s="125"/>
      <c r="B103" s="126"/>
      <c r="C103" s="14" t="s">
        <v>32</v>
      </c>
      <c r="D103" s="57">
        <v>520</v>
      </c>
    </row>
    <row r="104" spans="1:4" hidden="1" outlineLevel="1" x14ac:dyDescent="0.2">
      <c r="A104" s="127"/>
      <c r="B104" s="128"/>
      <c r="C104" s="14" t="s">
        <v>33</v>
      </c>
      <c r="D104" s="57">
        <v>2600</v>
      </c>
    </row>
    <row r="105" spans="1:4" hidden="1" outlineLevel="1" x14ac:dyDescent="0.2">
      <c r="A105" s="123" t="s">
        <v>253</v>
      </c>
      <c r="B105" s="124"/>
      <c r="C105" s="14" t="s">
        <v>31</v>
      </c>
      <c r="D105" s="57">
        <v>50</v>
      </c>
    </row>
    <row r="106" spans="1:4" hidden="1" outlineLevel="1" x14ac:dyDescent="0.2">
      <c r="A106" s="125"/>
      <c r="B106" s="126"/>
      <c r="C106" s="14" t="s">
        <v>32</v>
      </c>
      <c r="D106" s="57">
        <v>400</v>
      </c>
    </row>
    <row r="107" spans="1:4" hidden="1" outlineLevel="1" x14ac:dyDescent="0.2">
      <c r="A107" s="127"/>
      <c r="B107" s="128"/>
      <c r="C107" s="14" t="s">
        <v>33</v>
      </c>
      <c r="D107" s="57">
        <v>2000</v>
      </c>
    </row>
    <row r="108" spans="1:4" hidden="1" outlineLevel="1" x14ac:dyDescent="0.2">
      <c r="A108" s="123" t="s">
        <v>254</v>
      </c>
      <c r="B108" s="124"/>
      <c r="C108" s="14" t="s">
        <v>31</v>
      </c>
      <c r="D108" s="57">
        <v>165</v>
      </c>
    </row>
    <row r="109" spans="1:4" hidden="1" outlineLevel="1" x14ac:dyDescent="0.2">
      <c r="A109" s="125"/>
      <c r="B109" s="126"/>
      <c r="C109" s="14" t="s">
        <v>32</v>
      </c>
      <c r="D109" s="57">
        <v>1320</v>
      </c>
    </row>
    <row r="110" spans="1:4" hidden="1" outlineLevel="1" x14ac:dyDescent="0.2">
      <c r="A110" s="127"/>
      <c r="B110" s="128"/>
      <c r="C110" s="14" t="s">
        <v>33</v>
      </c>
      <c r="D110" s="57">
        <v>6600</v>
      </c>
    </row>
    <row r="111" spans="1:4" hidden="1" outlineLevel="1" x14ac:dyDescent="0.2">
      <c r="A111" s="123" t="s">
        <v>255</v>
      </c>
      <c r="B111" s="124"/>
      <c r="C111" s="14" t="s">
        <v>31</v>
      </c>
      <c r="D111" s="57">
        <v>25</v>
      </c>
    </row>
    <row r="112" spans="1:4" hidden="1" outlineLevel="1" x14ac:dyDescent="0.2">
      <c r="A112" s="125"/>
      <c r="B112" s="126"/>
      <c r="C112" s="14" t="s">
        <v>32</v>
      </c>
      <c r="D112" s="57">
        <v>200</v>
      </c>
    </row>
    <row r="113" spans="1:4" hidden="1" outlineLevel="1" x14ac:dyDescent="0.2">
      <c r="A113" s="127"/>
      <c r="B113" s="128"/>
      <c r="C113" s="14" t="s">
        <v>33</v>
      </c>
      <c r="D113" s="57">
        <v>1000</v>
      </c>
    </row>
    <row r="114" spans="1:4" hidden="1" outlineLevel="1" x14ac:dyDescent="0.2">
      <c r="A114" s="123" t="s">
        <v>256</v>
      </c>
      <c r="B114" s="124"/>
      <c r="C114" s="14" t="s">
        <v>31</v>
      </c>
      <c r="D114" s="57">
        <v>40</v>
      </c>
    </row>
    <row r="115" spans="1:4" hidden="1" outlineLevel="1" x14ac:dyDescent="0.2">
      <c r="A115" s="125"/>
      <c r="B115" s="126"/>
      <c r="C115" s="14" t="s">
        <v>32</v>
      </c>
      <c r="D115" s="57">
        <v>320</v>
      </c>
    </row>
    <row r="116" spans="1:4" hidden="1" outlineLevel="1" x14ac:dyDescent="0.2">
      <c r="A116" s="127"/>
      <c r="B116" s="128"/>
      <c r="C116" s="14" t="s">
        <v>33</v>
      </c>
      <c r="D116" s="57">
        <v>1600</v>
      </c>
    </row>
    <row r="117" spans="1:4" hidden="1" outlineLevel="1" x14ac:dyDescent="0.2">
      <c r="A117" s="123" t="s">
        <v>257</v>
      </c>
      <c r="B117" s="124"/>
      <c r="C117" s="14" t="s">
        <v>31</v>
      </c>
      <c r="D117" s="57">
        <v>40</v>
      </c>
    </row>
    <row r="118" spans="1:4" hidden="1" outlineLevel="1" x14ac:dyDescent="0.2">
      <c r="A118" s="125"/>
      <c r="B118" s="126"/>
      <c r="C118" s="14" t="s">
        <v>32</v>
      </c>
      <c r="D118" s="57">
        <v>320</v>
      </c>
    </row>
    <row r="119" spans="1:4" hidden="1" outlineLevel="1" x14ac:dyDescent="0.2">
      <c r="A119" s="127"/>
      <c r="B119" s="128"/>
      <c r="C119" s="14" t="s">
        <v>33</v>
      </c>
      <c r="D119" s="57">
        <v>1600</v>
      </c>
    </row>
    <row r="120" spans="1:4" hidden="1" outlineLevel="1" x14ac:dyDescent="0.2">
      <c r="A120" s="123" t="s">
        <v>258</v>
      </c>
      <c r="B120" s="124"/>
      <c r="C120" s="14" t="s">
        <v>31</v>
      </c>
      <c r="D120" s="57">
        <v>40</v>
      </c>
    </row>
    <row r="121" spans="1:4" hidden="1" outlineLevel="1" x14ac:dyDescent="0.2">
      <c r="A121" s="125"/>
      <c r="B121" s="126"/>
      <c r="C121" s="14" t="s">
        <v>32</v>
      </c>
      <c r="D121" s="57">
        <v>320</v>
      </c>
    </row>
    <row r="122" spans="1:4" hidden="1" outlineLevel="1" x14ac:dyDescent="0.2">
      <c r="A122" s="127"/>
      <c r="B122" s="128"/>
      <c r="C122" s="14" t="s">
        <v>33</v>
      </c>
      <c r="D122" s="57">
        <v>1600</v>
      </c>
    </row>
    <row r="123" spans="1:4" hidden="1" outlineLevel="1" x14ac:dyDescent="0.2">
      <c r="A123" s="123" t="s">
        <v>259</v>
      </c>
      <c r="B123" s="124"/>
      <c r="C123" s="14" t="s">
        <v>31</v>
      </c>
      <c r="D123" s="57">
        <v>40</v>
      </c>
    </row>
    <row r="124" spans="1:4" hidden="1" outlineLevel="1" x14ac:dyDescent="0.2">
      <c r="A124" s="125"/>
      <c r="B124" s="126"/>
      <c r="C124" s="14" t="s">
        <v>32</v>
      </c>
      <c r="D124" s="57">
        <v>320</v>
      </c>
    </row>
    <row r="125" spans="1:4" hidden="1" outlineLevel="1" x14ac:dyDescent="0.2">
      <c r="A125" s="127"/>
      <c r="B125" s="128"/>
      <c r="C125" s="14" t="s">
        <v>33</v>
      </c>
      <c r="D125" s="57">
        <v>1600</v>
      </c>
    </row>
    <row r="126" spans="1:4" hidden="1" outlineLevel="1" x14ac:dyDescent="0.2">
      <c r="A126" s="123" t="s">
        <v>260</v>
      </c>
      <c r="B126" s="124"/>
      <c r="C126" s="14" t="s">
        <v>31</v>
      </c>
      <c r="D126" s="57">
        <v>40</v>
      </c>
    </row>
    <row r="127" spans="1:4" hidden="1" outlineLevel="1" x14ac:dyDescent="0.2">
      <c r="A127" s="125"/>
      <c r="B127" s="126"/>
      <c r="C127" s="14" t="s">
        <v>32</v>
      </c>
      <c r="D127" s="57">
        <v>320</v>
      </c>
    </row>
    <row r="128" spans="1:4" hidden="1" outlineLevel="1" x14ac:dyDescent="0.2">
      <c r="A128" s="127"/>
      <c r="B128" s="128"/>
      <c r="C128" s="14" t="s">
        <v>33</v>
      </c>
      <c r="D128" s="57">
        <v>1600</v>
      </c>
    </row>
    <row r="129" spans="1:4" hidden="1" outlineLevel="1" x14ac:dyDescent="0.2">
      <c r="A129" s="123" t="s">
        <v>261</v>
      </c>
      <c r="B129" s="124"/>
      <c r="C129" s="14" t="s">
        <v>31</v>
      </c>
      <c r="D129" s="57">
        <v>40</v>
      </c>
    </row>
    <row r="130" spans="1:4" hidden="1" outlineLevel="1" x14ac:dyDescent="0.2">
      <c r="A130" s="125"/>
      <c r="B130" s="126"/>
      <c r="C130" s="14" t="s">
        <v>32</v>
      </c>
      <c r="D130" s="57">
        <v>320</v>
      </c>
    </row>
    <row r="131" spans="1:4" hidden="1" outlineLevel="1" x14ac:dyDescent="0.2">
      <c r="A131" s="127"/>
      <c r="B131" s="128"/>
      <c r="C131" s="14" t="s">
        <v>33</v>
      </c>
      <c r="D131" s="57">
        <v>1600</v>
      </c>
    </row>
    <row r="132" spans="1:4" hidden="1" outlineLevel="1" x14ac:dyDescent="0.2">
      <c r="A132" s="123" t="s">
        <v>256</v>
      </c>
      <c r="B132" s="124"/>
      <c r="C132" s="14" t="s">
        <v>31</v>
      </c>
      <c r="D132" s="57">
        <v>40</v>
      </c>
    </row>
    <row r="133" spans="1:4" hidden="1" outlineLevel="1" x14ac:dyDescent="0.2">
      <c r="A133" s="125"/>
      <c r="B133" s="126"/>
      <c r="C133" s="14" t="s">
        <v>32</v>
      </c>
      <c r="D133" s="57">
        <v>320</v>
      </c>
    </row>
    <row r="134" spans="1:4" hidden="1" outlineLevel="1" x14ac:dyDescent="0.2">
      <c r="A134" s="127"/>
      <c r="B134" s="128"/>
      <c r="C134" s="14" t="s">
        <v>33</v>
      </c>
      <c r="D134" s="57">
        <v>1600</v>
      </c>
    </row>
    <row r="135" spans="1:4" hidden="1" outlineLevel="1" x14ac:dyDescent="0.2">
      <c r="A135" s="123" t="s">
        <v>262</v>
      </c>
      <c r="B135" s="124"/>
      <c r="C135" s="14" t="s">
        <v>31</v>
      </c>
      <c r="D135" s="57">
        <v>20</v>
      </c>
    </row>
    <row r="136" spans="1:4" hidden="1" outlineLevel="1" x14ac:dyDescent="0.2">
      <c r="A136" s="125"/>
      <c r="B136" s="126"/>
      <c r="C136" s="14" t="s">
        <v>32</v>
      </c>
      <c r="D136" s="57">
        <v>160</v>
      </c>
    </row>
    <row r="137" spans="1:4" hidden="1" outlineLevel="1" x14ac:dyDescent="0.2">
      <c r="A137" s="127"/>
      <c r="B137" s="128"/>
      <c r="C137" s="14" t="s">
        <v>33</v>
      </c>
      <c r="D137" s="57">
        <v>800</v>
      </c>
    </row>
    <row r="138" spans="1:4" hidden="1" outlineLevel="1" x14ac:dyDescent="0.2">
      <c r="A138" s="123" t="s">
        <v>263</v>
      </c>
      <c r="B138" s="124"/>
      <c r="C138" s="14" t="s">
        <v>31</v>
      </c>
      <c r="D138" s="57">
        <v>20</v>
      </c>
    </row>
    <row r="139" spans="1:4" hidden="1" outlineLevel="1" x14ac:dyDescent="0.2">
      <c r="A139" s="125"/>
      <c r="B139" s="126"/>
      <c r="C139" s="14" t="s">
        <v>32</v>
      </c>
      <c r="D139" s="57">
        <v>160</v>
      </c>
    </row>
    <row r="140" spans="1:4" hidden="1" outlineLevel="1" x14ac:dyDescent="0.2">
      <c r="A140" s="127"/>
      <c r="B140" s="128"/>
      <c r="C140" s="14" t="s">
        <v>33</v>
      </c>
      <c r="D140" s="57">
        <v>800</v>
      </c>
    </row>
    <row r="141" spans="1:4" hidden="1" outlineLevel="1" x14ac:dyDescent="0.2">
      <c r="A141" s="123" t="s">
        <v>264</v>
      </c>
      <c r="B141" s="124"/>
      <c r="C141" s="14" t="s">
        <v>31</v>
      </c>
      <c r="D141" s="57">
        <v>35</v>
      </c>
    </row>
    <row r="142" spans="1:4" hidden="1" outlineLevel="1" x14ac:dyDescent="0.2">
      <c r="A142" s="125"/>
      <c r="B142" s="126"/>
      <c r="C142" s="14" t="s">
        <v>32</v>
      </c>
      <c r="D142" s="57">
        <v>280</v>
      </c>
    </row>
    <row r="143" spans="1:4" hidden="1" outlineLevel="1" x14ac:dyDescent="0.2">
      <c r="A143" s="127"/>
      <c r="B143" s="128"/>
      <c r="C143" s="14" t="s">
        <v>33</v>
      </c>
      <c r="D143" s="57">
        <v>1400</v>
      </c>
    </row>
    <row r="144" spans="1:4" hidden="1" outlineLevel="1" x14ac:dyDescent="0.2">
      <c r="A144" s="123" t="s">
        <v>265</v>
      </c>
      <c r="B144" s="124"/>
      <c r="C144" s="14" t="s">
        <v>31</v>
      </c>
      <c r="D144" s="57">
        <v>35</v>
      </c>
    </row>
    <row r="145" spans="1:4" hidden="1" outlineLevel="1" x14ac:dyDescent="0.2">
      <c r="A145" s="125"/>
      <c r="B145" s="126"/>
      <c r="C145" s="14" t="s">
        <v>32</v>
      </c>
      <c r="D145" s="57">
        <v>280</v>
      </c>
    </row>
    <row r="146" spans="1:4" hidden="1" outlineLevel="1" x14ac:dyDescent="0.2">
      <c r="A146" s="127"/>
      <c r="B146" s="128"/>
      <c r="C146" s="14" t="s">
        <v>33</v>
      </c>
      <c r="D146" s="57">
        <v>1400</v>
      </c>
    </row>
    <row r="147" spans="1:4" hidden="1" outlineLevel="1" x14ac:dyDescent="0.2">
      <c r="A147" s="123" t="s">
        <v>266</v>
      </c>
      <c r="B147" s="124"/>
      <c r="C147" s="14" t="s">
        <v>31</v>
      </c>
      <c r="D147" s="57">
        <v>25</v>
      </c>
    </row>
    <row r="148" spans="1:4" hidden="1" outlineLevel="1" x14ac:dyDescent="0.2">
      <c r="A148" s="125"/>
      <c r="B148" s="126"/>
      <c r="C148" s="14" t="s">
        <v>32</v>
      </c>
      <c r="D148" s="57">
        <v>200</v>
      </c>
    </row>
    <row r="149" spans="1:4" hidden="1" outlineLevel="1" x14ac:dyDescent="0.2">
      <c r="A149" s="127"/>
      <c r="B149" s="128"/>
      <c r="C149" s="14" t="s">
        <v>33</v>
      </c>
      <c r="D149" s="57">
        <v>1000</v>
      </c>
    </row>
    <row r="150" spans="1:4" hidden="1" outlineLevel="1" x14ac:dyDescent="0.2">
      <c r="A150" s="123" t="s">
        <v>267</v>
      </c>
      <c r="B150" s="124"/>
      <c r="C150" s="14" t="s">
        <v>31</v>
      </c>
      <c r="D150" s="57">
        <v>20</v>
      </c>
    </row>
    <row r="151" spans="1:4" hidden="1" outlineLevel="1" x14ac:dyDescent="0.2">
      <c r="A151" s="125"/>
      <c r="B151" s="126"/>
      <c r="C151" s="14" t="s">
        <v>32</v>
      </c>
      <c r="D151" s="57">
        <v>160</v>
      </c>
    </row>
    <row r="152" spans="1:4" hidden="1" outlineLevel="1" x14ac:dyDescent="0.2">
      <c r="A152" s="127"/>
      <c r="B152" s="128"/>
      <c r="C152" s="14" t="s">
        <v>33</v>
      </c>
      <c r="D152" s="57">
        <v>800</v>
      </c>
    </row>
    <row r="153" spans="1:4" hidden="1" outlineLevel="1" x14ac:dyDescent="0.2">
      <c r="A153" s="123" t="s">
        <v>268</v>
      </c>
      <c r="B153" s="124"/>
      <c r="C153" s="14" t="s">
        <v>31</v>
      </c>
      <c r="D153" s="57">
        <v>70</v>
      </c>
    </row>
    <row r="154" spans="1:4" hidden="1" outlineLevel="1" x14ac:dyDescent="0.2">
      <c r="A154" s="125"/>
      <c r="B154" s="126"/>
      <c r="C154" s="14" t="s">
        <v>32</v>
      </c>
      <c r="D154" s="57">
        <v>560</v>
      </c>
    </row>
    <row r="155" spans="1:4" hidden="1" outlineLevel="1" x14ac:dyDescent="0.2">
      <c r="A155" s="127"/>
      <c r="B155" s="128"/>
      <c r="C155" s="14" t="s">
        <v>33</v>
      </c>
      <c r="D155" s="57">
        <v>2800</v>
      </c>
    </row>
    <row r="156" spans="1:4" hidden="1" outlineLevel="1" x14ac:dyDescent="0.2">
      <c r="A156" s="123" t="s">
        <v>269</v>
      </c>
      <c r="B156" s="124"/>
      <c r="C156" s="14" t="s">
        <v>31</v>
      </c>
      <c r="D156" s="57">
        <v>35</v>
      </c>
    </row>
    <row r="157" spans="1:4" hidden="1" outlineLevel="1" x14ac:dyDescent="0.2">
      <c r="A157" s="125"/>
      <c r="B157" s="126"/>
      <c r="C157" s="14" t="s">
        <v>32</v>
      </c>
      <c r="D157" s="57">
        <v>280</v>
      </c>
    </row>
    <row r="158" spans="1:4" hidden="1" outlineLevel="1" x14ac:dyDescent="0.2">
      <c r="A158" s="127"/>
      <c r="B158" s="128"/>
      <c r="C158" s="14" t="s">
        <v>33</v>
      </c>
      <c r="D158" s="57">
        <v>1400</v>
      </c>
    </row>
    <row r="159" spans="1:4" hidden="1" outlineLevel="1" x14ac:dyDescent="0.2">
      <c r="A159" s="123" t="s">
        <v>270</v>
      </c>
      <c r="B159" s="124"/>
      <c r="C159" s="14" t="s">
        <v>31</v>
      </c>
      <c r="D159" s="57">
        <v>25</v>
      </c>
    </row>
    <row r="160" spans="1:4" hidden="1" outlineLevel="1" x14ac:dyDescent="0.2">
      <c r="A160" s="125"/>
      <c r="B160" s="126"/>
      <c r="C160" s="14" t="s">
        <v>32</v>
      </c>
      <c r="D160" s="57">
        <v>200</v>
      </c>
    </row>
    <row r="161" spans="1:4" hidden="1" outlineLevel="1" x14ac:dyDescent="0.2">
      <c r="A161" s="127"/>
      <c r="B161" s="128"/>
      <c r="C161" s="14" t="s">
        <v>33</v>
      </c>
      <c r="D161" s="57">
        <v>1000</v>
      </c>
    </row>
    <row r="162" spans="1:4" hidden="1" outlineLevel="1" x14ac:dyDescent="0.2">
      <c r="A162" s="123" t="s">
        <v>271</v>
      </c>
      <c r="B162" s="124"/>
      <c r="C162" s="14" t="s">
        <v>31</v>
      </c>
      <c r="D162" s="57">
        <v>40</v>
      </c>
    </row>
    <row r="163" spans="1:4" hidden="1" outlineLevel="1" x14ac:dyDescent="0.2">
      <c r="A163" s="125"/>
      <c r="B163" s="126"/>
      <c r="C163" s="14" t="s">
        <v>32</v>
      </c>
      <c r="D163" s="57">
        <v>320</v>
      </c>
    </row>
    <row r="164" spans="1:4" hidden="1" outlineLevel="1" x14ac:dyDescent="0.2">
      <c r="A164" s="127"/>
      <c r="B164" s="128"/>
      <c r="C164" s="14" t="s">
        <v>33</v>
      </c>
      <c r="D164" s="57">
        <v>1600</v>
      </c>
    </row>
    <row r="165" spans="1:4" hidden="1" outlineLevel="1" x14ac:dyDescent="0.2">
      <c r="A165" s="123" t="s">
        <v>272</v>
      </c>
      <c r="B165" s="124"/>
      <c r="C165" s="14" t="s">
        <v>31</v>
      </c>
      <c r="D165" s="57">
        <v>25</v>
      </c>
    </row>
    <row r="166" spans="1:4" hidden="1" outlineLevel="1" x14ac:dyDescent="0.2">
      <c r="A166" s="125"/>
      <c r="B166" s="126"/>
      <c r="C166" s="14" t="s">
        <v>32</v>
      </c>
      <c r="D166" s="57">
        <v>200</v>
      </c>
    </row>
    <row r="167" spans="1:4" hidden="1" outlineLevel="1" x14ac:dyDescent="0.2">
      <c r="A167" s="127"/>
      <c r="B167" s="128"/>
      <c r="C167" s="14" t="s">
        <v>33</v>
      </c>
      <c r="D167" s="57">
        <v>1000</v>
      </c>
    </row>
    <row r="168" spans="1:4" hidden="1" outlineLevel="1" x14ac:dyDescent="0.2">
      <c r="A168" s="123" t="s">
        <v>273</v>
      </c>
      <c r="B168" s="124"/>
      <c r="C168" s="14" t="s">
        <v>31</v>
      </c>
      <c r="D168" s="57">
        <v>50</v>
      </c>
    </row>
    <row r="169" spans="1:4" hidden="1" outlineLevel="1" x14ac:dyDescent="0.2">
      <c r="A169" s="125"/>
      <c r="B169" s="126"/>
      <c r="C169" s="14" t="s">
        <v>32</v>
      </c>
      <c r="D169" s="57">
        <v>400</v>
      </c>
    </row>
    <row r="170" spans="1:4" hidden="1" outlineLevel="1" x14ac:dyDescent="0.2">
      <c r="A170" s="127"/>
      <c r="B170" s="128"/>
      <c r="C170" s="14" t="s">
        <v>33</v>
      </c>
      <c r="D170" s="57">
        <v>2000</v>
      </c>
    </row>
    <row r="171" spans="1:4" hidden="1" outlineLevel="1" x14ac:dyDescent="0.2">
      <c r="A171" s="123" t="s">
        <v>274</v>
      </c>
      <c r="B171" s="124"/>
      <c r="C171" s="14" t="s">
        <v>31</v>
      </c>
      <c r="D171" s="57">
        <v>40</v>
      </c>
    </row>
    <row r="172" spans="1:4" hidden="1" outlineLevel="1" x14ac:dyDescent="0.2">
      <c r="A172" s="125"/>
      <c r="B172" s="126"/>
      <c r="C172" s="14" t="s">
        <v>32</v>
      </c>
      <c r="D172" s="57">
        <v>320</v>
      </c>
    </row>
    <row r="173" spans="1:4" hidden="1" outlineLevel="1" x14ac:dyDescent="0.2">
      <c r="A173" s="127"/>
      <c r="B173" s="128"/>
      <c r="C173" s="14" t="s">
        <v>33</v>
      </c>
      <c r="D173" s="57">
        <v>1600</v>
      </c>
    </row>
    <row r="174" spans="1:4" hidden="1" outlineLevel="1" x14ac:dyDescent="0.2">
      <c r="A174" s="123" t="s">
        <v>275</v>
      </c>
      <c r="B174" s="124"/>
      <c r="C174" s="14" t="s">
        <v>31</v>
      </c>
      <c r="D174" s="57">
        <v>50</v>
      </c>
    </row>
    <row r="175" spans="1:4" hidden="1" outlineLevel="1" x14ac:dyDescent="0.2">
      <c r="A175" s="125"/>
      <c r="B175" s="126"/>
      <c r="C175" s="14" t="s">
        <v>32</v>
      </c>
      <c r="D175" s="57">
        <v>400</v>
      </c>
    </row>
    <row r="176" spans="1:4" hidden="1" outlineLevel="1" x14ac:dyDescent="0.2">
      <c r="A176" s="127"/>
      <c r="B176" s="128"/>
      <c r="C176" s="14" t="s">
        <v>33</v>
      </c>
      <c r="D176" s="57">
        <v>2000</v>
      </c>
    </row>
    <row r="177" spans="1:4" hidden="1" outlineLevel="1" x14ac:dyDescent="0.2">
      <c r="A177" s="123" t="s">
        <v>276</v>
      </c>
      <c r="B177" s="124"/>
      <c r="C177" s="14" t="s">
        <v>31</v>
      </c>
      <c r="D177" s="57">
        <v>20</v>
      </c>
    </row>
    <row r="178" spans="1:4" hidden="1" outlineLevel="1" x14ac:dyDescent="0.2">
      <c r="A178" s="125"/>
      <c r="B178" s="126"/>
      <c r="C178" s="14" t="s">
        <v>32</v>
      </c>
      <c r="D178" s="57">
        <v>160</v>
      </c>
    </row>
    <row r="179" spans="1:4" hidden="1" outlineLevel="1" x14ac:dyDescent="0.2">
      <c r="A179" s="127"/>
      <c r="B179" s="128"/>
      <c r="C179" s="14" t="s">
        <v>33</v>
      </c>
      <c r="D179" s="57">
        <v>800</v>
      </c>
    </row>
    <row r="180" spans="1:4" hidden="1" outlineLevel="1" x14ac:dyDescent="0.2">
      <c r="A180" s="123" t="s">
        <v>277</v>
      </c>
      <c r="B180" s="124"/>
      <c r="C180" s="14" t="s">
        <v>31</v>
      </c>
      <c r="D180" s="57">
        <v>20</v>
      </c>
    </row>
    <row r="181" spans="1:4" hidden="1" outlineLevel="1" x14ac:dyDescent="0.2">
      <c r="A181" s="125"/>
      <c r="B181" s="126"/>
      <c r="C181" s="14" t="s">
        <v>32</v>
      </c>
      <c r="D181" s="57">
        <v>160</v>
      </c>
    </row>
    <row r="182" spans="1:4" hidden="1" outlineLevel="1" x14ac:dyDescent="0.2">
      <c r="A182" s="127"/>
      <c r="B182" s="128"/>
      <c r="C182" s="14" t="s">
        <v>33</v>
      </c>
      <c r="D182" s="57">
        <v>800</v>
      </c>
    </row>
    <row r="183" spans="1:4" hidden="1" outlineLevel="1" x14ac:dyDescent="0.2">
      <c r="A183" s="123" t="s">
        <v>278</v>
      </c>
      <c r="B183" s="124"/>
      <c r="C183" s="14" t="s">
        <v>31</v>
      </c>
      <c r="D183" s="57">
        <v>20</v>
      </c>
    </row>
    <row r="184" spans="1:4" hidden="1" outlineLevel="1" x14ac:dyDescent="0.2">
      <c r="A184" s="125"/>
      <c r="B184" s="126"/>
      <c r="C184" s="14" t="s">
        <v>32</v>
      </c>
      <c r="D184" s="57">
        <v>160</v>
      </c>
    </row>
    <row r="185" spans="1:4" hidden="1" outlineLevel="1" x14ac:dyDescent="0.2">
      <c r="A185" s="127"/>
      <c r="B185" s="128"/>
      <c r="C185" s="14" t="s">
        <v>33</v>
      </c>
      <c r="D185" s="57">
        <v>800</v>
      </c>
    </row>
    <row r="186" spans="1:4" hidden="1" outlineLevel="1" x14ac:dyDescent="0.2">
      <c r="A186" s="123" t="s">
        <v>279</v>
      </c>
      <c r="B186" s="124"/>
      <c r="C186" s="14" t="s">
        <v>31</v>
      </c>
      <c r="D186" s="57">
        <v>20</v>
      </c>
    </row>
    <row r="187" spans="1:4" hidden="1" outlineLevel="1" x14ac:dyDescent="0.2">
      <c r="A187" s="125"/>
      <c r="B187" s="126"/>
      <c r="C187" s="14" t="s">
        <v>32</v>
      </c>
      <c r="D187" s="57">
        <v>160</v>
      </c>
    </row>
    <row r="188" spans="1:4" hidden="1" outlineLevel="1" x14ac:dyDescent="0.2">
      <c r="A188" s="127"/>
      <c r="B188" s="128"/>
      <c r="C188" s="14" t="s">
        <v>33</v>
      </c>
      <c r="D188" s="57">
        <v>800</v>
      </c>
    </row>
    <row r="189" spans="1:4" hidden="1" outlineLevel="1" x14ac:dyDescent="0.2">
      <c r="A189" s="123" t="s">
        <v>280</v>
      </c>
      <c r="B189" s="124"/>
      <c r="C189" s="14" t="s">
        <v>31</v>
      </c>
      <c r="D189" s="57">
        <v>20</v>
      </c>
    </row>
    <row r="190" spans="1:4" hidden="1" outlineLevel="1" x14ac:dyDescent="0.2">
      <c r="A190" s="125"/>
      <c r="B190" s="126"/>
      <c r="C190" s="14" t="s">
        <v>32</v>
      </c>
      <c r="D190" s="57">
        <v>160</v>
      </c>
    </row>
    <row r="191" spans="1:4" hidden="1" outlineLevel="1" x14ac:dyDescent="0.2">
      <c r="A191" s="127"/>
      <c r="B191" s="128"/>
      <c r="C191" s="14" t="s">
        <v>33</v>
      </c>
      <c r="D191" s="57">
        <v>800</v>
      </c>
    </row>
    <row r="192" spans="1:4" hidden="1" outlineLevel="1" x14ac:dyDescent="0.2">
      <c r="A192" s="123" t="s">
        <v>281</v>
      </c>
      <c r="B192" s="124"/>
      <c r="C192" s="14" t="s">
        <v>31</v>
      </c>
      <c r="D192" s="57">
        <v>20</v>
      </c>
    </row>
    <row r="193" spans="1:4" hidden="1" outlineLevel="1" x14ac:dyDescent="0.2">
      <c r="A193" s="125"/>
      <c r="B193" s="126"/>
      <c r="C193" s="14" t="s">
        <v>32</v>
      </c>
      <c r="D193" s="57">
        <v>160</v>
      </c>
    </row>
    <row r="194" spans="1:4" hidden="1" outlineLevel="1" x14ac:dyDescent="0.2">
      <c r="A194" s="127"/>
      <c r="B194" s="128"/>
      <c r="C194" s="14" t="s">
        <v>33</v>
      </c>
      <c r="D194" s="57">
        <v>800</v>
      </c>
    </row>
    <row r="195" spans="1:4" hidden="1" outlineLevel="1" x14ac:dyDescent="0.2">
      <c r="A195" s="123" t="s">
        <v>282</v>
      </c>
      <c r="B195" s="124"/>
      <c r="C195" s="14" t="s">
        <v>31</v>
      </c>
      <c r="D195" s="57">
        <v>20</v>
      </c>
    </row>
    <row r="196" spans="1:4" hidden="1" outlineLevel="1" x14ac:dyDescent="0.2">
      <c r="A196" s="125"/>
      <c r="B196" s="126"/>
      <c r="C196" s="14" t="s">
        <v>32</v>
      </c>
      <c r="D196" s="57">
        <v>160</v>
      </c>
    </row>
    <row r="197" spans="1:4" hidden="1" outlineLevel="1" x14ac:dyDescent="0.2">
      <c r="A197" s="127"/>
      <c r="B197" s="128"/>
      <c r="C197" s="14" t="s">
        <v>33</v>
      </c>
      <c r="D197" s="57">
        <v>800</v>
      </c>
    </row>
    <row r="198" spans="1:4" hidden="1" outlineLevel="1" x14ac:dyDescent="0.2">
      <c r="A198" s="123" t="s">
        <v>283</v>
      </c>
      <c r="B198" s="124"/>
      <c r="C198" s="14" t="s">
        <v>31</v>
      </c>
      <c r="D198" s="57">
        <v>20</v>
      </c>
    </row>
    <row r="199" spans="1:4" hidden="1" outlineLevel="1" x14ac:dyDescent="0.2">
      <c r="A199" s="125"/>
      <c r="B199" s="126"/>
      <c r="C199" s="14" t="s">
        <v>32</v>
      </c>
      <c r="D199" s="57">
        <v>160</v>
      </c>
    </row>
    <row r="200" spans="1:4" hidden="1" outlineLevel="1" x14ac:dyDescent="0.2">
      <c r="A200" s="127"/>
      <c r="B200" s="128"/>
      <c r="C200" s="14" t="s">
        <v>33</v>
      </c>
      <c r="D200" s="57">
        <v>800</v>
      </c>
    </row>
    <row r="201" spans="1:4" hidden="1" outlineLevel="1" x14ac:dyDescent="0.2">
      <c r="A201" s="123" t="s">
        <v>284</v>
      </c>
      <c r="B201" s="124"/>
      <c r="C201" s="14" t="s">
        <v>31</v>
      </c>
      <c r="D201" s="57">
        <v>20</v>
      </c>
    </row>
    <row r="202" spans="1:4" hidden="1" outlineLevel="1" x14ac:dyDescent="0.2">
      <c r="A202" s="125"/>
      <c r="B202" s="126"/>
      <c r="C202" s="14" t="s">
        <v>32</v>
      </c>
      <c r="D202" s="57">
        <v>160</v>
      </c>
    </row>
    <row r="203" spans="1:4" hidden="1" outlineLevel="1" x14ac:dyDescent="0.2">
      <c r="A203" s="127"/>
      <c r="B203" s="128"/>
      <c r="C203" s="14" t="s">
        <v>33</v>
      </c>
      <c r="D203" s="57">
        <v>800</v>
      </c>
    </row>
    <row r="204" spans="1:4" hidden="1" outlineLevel="1" x14ac:dyDescent="0.2">
      <c r="A204" s="123" t="s">
        <v>285</v>
      </c>
      <c r="B204" s="124"/>
      <c r="C204" s="14" t="s">
        <v>31</v>
      </c>
      <c r="D204" s="57">
        <v>20</v>
      </c>
    </row>
    <row r="205" spans="1:4" hidden="1" outlineLevel="1" x14ac:dyDescent="0.2">
      <c r="A205" s="125"/>
      <c r="B205" s="126"/>
      <c r="C205" s="14" t="s">
        <v>32</v>
      </c>
      <c r="D205" s="57">
        <v>160</v>
      </c>
    </row>
    <row r="206" spans="1:4" hidden="1" outlineLevel="1" x14ac:dyDescent="0.2">
      <c r="A206" s="127"/>
      <c r="B206" s="128"/>
      <c r="C206" s="14" t="s">
        <v>33</v>
      </c>
      <c r="D206" s="57">
        <v>800</v>
      </c>
    </row>
    <row r="207" spans="1:4" hidden="1" outlineLevel="1" x14ac:dyDescent="0.2">
      <c r="A207" s="123" t="s">
        <v>286</v>
      </c>
      <c r="B207" s="124"/>
      <c r="C207" s="14" t="s">
        <v>31</v>
      </c>
      <c r="D207" s="57">
        <v>44</v>
      </c>
    </row>
    <row r="208" spans="1:4" hidden="1" outlineLevel="1" x14ac:dyDescent="0.2">
      <c r="A208" s="125"/>
      <c r="B208" s="126"/>
      <c r="C208" s="14" t="s">
        <v>32</v>
      </c>
      <c r="D208" s="57">
        <v>352</v>
      </c>
    </row>
    <row r="209" spans="1:5" hidden="1" outlineLevel="1" x14ac:dyDescent="0.2">
      <c r="A209" s="127"/>
      <c r="B209" s="128"/>
      <c r="C209" s="14" t="s">
        <v>33</v>
      </c>
      <c r="D209" s="57">
        <v>1760</v>
      </c>
    </row>
    <row r="210" spans="1:5" ht="15" customHeight="1" collapsed="1" x14ac:dyDescent="0.2">
      <c r="A210" s="119" t="s">
        <v>406</v>
      </c>
      <c r="B210" s="120"/>
      <c r="C210" s="121"/>
      <c r="D210" s="122"/>
    </row>
    <row r="211" spans="1:5" ht="19.5" customHeight="1" x14ac:dyDescent="0.2">
      <c r="A211" s="16" t="s">
        <v>0</v>
      </c>
      <c r="B211" s="100" t="str">
        <f>References!B10</f>
        <v>Rockwood Builders, Ltd.</v>
      </c>
      <c r="C211" s="101"/>
      <c r="D211" s="102"/>
    </row>
    <row r="212" spans="1:5" x14ac:dyDescent="0.2">
      <c r="A212" s="137" t="s">
        <v>30</v>
      </c>
      <c r="B212" s="137"/>
      <c r="C212" s="137"/>
      <c r="D212" s="15" t="s">
        <v>37</v>
      </c>
      <c r="E212" s="4"/>
    </row>
    <row r="213" spans="1:5" s="5" customFormat="1" ht="39.950000000000003" customHeight="1" x14ac:dyDescent="0.2">
      <c r="A213" s="138" t="s">
        <v>29</v>
      </c>
      <c r="B213" s="139"/>
      <c r="C213" s="134" t="s">
        <v>38</v>
      </c>
      <c r="D213" s="135"/>
    </row>
    <row r="214" spans="1:5" ht="15" hidden="1" customHeight="1" outlineLevel="1" x14ac:dyDescent="0.2">
      <c r="A214" s="123" t="s">
        <v>318</v>
      </c>
      <c r="B214" s="124"/>
      <c r="C214" s="62" t="s">
        <v>31</v>
      </c>
      <c r="D214" s="63">
        <v>35</v>
      </c>
    </row>
    <row r="215" spans="1:5" ht="15" hidden="1" customHeight="1" outlineLevel="1" x14ac:dyDescent="0.2">
      <c r="A215" s="125"/>
      <c r="B215" s="126"/>
      <c r="C215" s="62" t="s">
        <v>32</v>
      </c>
      <c r="D215" s="63">
        <v>200</v>
      </c>
    </row>
    <row r="216" spans="1:5" ht="15" hidden="1" customHeight="1" outlineLevel="1" x14ac:dyDescent="0.2">
      <c r="A216" s="127"/>
      <c r="B216" s="128"/>
      <c r="C216" s="62" t="s">
        <v>33</v>
      </c>
      <c r="D216" s="63">
        <v>1000</v>
      </c>
    </row>
    <row r="217" spans="1:5" ht="15" hidden="1" customHeight="1" outlineLevel="1" x14ac:dyDescent="0.2">
      <c r="A217" s="123" t="s">
        <v>319</v>
      </c>
      <c r="B217" s="124"/>
      <c r="C217" s="62" t="s">
        <v>31</v>
      </c>
      <c r="D217" s="63">
        <v>95</v>
      </c>
    </row>
    <row r="218" spans="1:5" ht="15" hidden="1" customHeight="1" outlineLevel="1" x14ac:dyDescent="0.2">
      <c r="A218" s="125"/>
      <c r="B218" s="126"/>
      <c r="C218" s="62" t="s">
        <v>32</v>
      </c>
      <c r="D218" s="63">
        <v>750</v>
      </c>
    </row>
    <row r="219" spans="1:5" ht="15" hidden="1" customHeight="1" outlineLevel="1" x14ac:dyDescent="0.2">
      <c r="A219" s="127"/>
      <c r="B219" s="128"/>
      <c r="C219" s="62" t="s">
        <v>33</v>
      </c>
      <c r="D219" s="63">
        <v>3750</v>
      </c>
    </row>
    <row r="220" spans="1:5" ht="15" hidden="1" customHeight="1" outlineLevel="1" x14ac:dyDescent="0.2">
      <c r="A220" s="123" t="s">
        <v>320</v>
      </c>
      <c r="B220" s="124"/>
      <c r="C220" s="62" t="s">
        <v>31</v>
      </c>
      <c r="D220" s="63">
        <v>110</v>
      </c>
    </row>
    <row r="221" spans="1:5" ht="15" hidden="1" customHeight="1" outlineLevel="1" x14ac:dyDescent="0.2">
      <c r="A221" s="125"/>
      <c r="B221" s="126"/>
      <c r="C221" s="62" t="s">
        <v>32</v>
      </c>
      <c r="D221" s="63">
        <v>850</v>
      </c>
    </row>
    <row r="222" spans="1:5" ht="15" hidden="1" customHeight="1" outlineLevel="1" x14ac:dyDescent="0.2">
      <c r="A222" s="127"/>
      <c r="B222" s="128"/>
      <c r="C222" s="62" t="s">
        <v>33</v>
      </c>
      <c r="D222" s="63">
        <v>4250</v>
      </c>
    </row>
    <row r="223" spans="1:5" ht="15" hidden="1" customHeight="1" outlineLevel="1" x14ac:dyDescent="0.2">
      <c r="A223" s="123" t="s">
        <v>321</v>
      </c>
      <c r="B223" s="124"/>
      <c r="C223" s="62" t="s">
        <v>31</v>
      </c>
      <c r="D223" s="63">
        <v>75</v>
      </c>
    </row>
    <row r="224" spans="1:5" ht="15" hidden="1" customHeight="1" outlineLevel="1" x14ac:dyDescent="0.2">
      <c r="A224" s="125"/>
      <c r="B224" s="126"/>
      <c r="C224" s="62" t="s">
        <v>32</v>
      </c>
      <c r="D224" s="63">
        <v>485</v>
      </c>
    </row>
    <row r="225" spans="1:4" ht="15" hidden="1" customHeight="1" outlineLevel="1" x14ac:dyDescent="0.2">
      <c r="A225" s="127"/>
      <c r="B225" s="128"/>
      <c r="C225" s="62" t="s">
        <v>33</v>
      </c>
      <c r="D225" s="63">
        <v>2425</v>
      </c>
    </row>
    <row r="226" spans="1:4" ht="15" hidden="1" customHeight="1" outlineLevel="1" x14ac:dyDescent="0.2">
      <c r="A226" s="123" t="s">
        <v>322</v>
      </c>
      <c r="B226" s="124"/>
      <c r="C226" s="62" t="s">
        <v>31</v>
      </c>
      <c r="D226" s="63">
        <v>55</v>
      </c>
    </row>
    <row r="227" spans="1:4" ht="15" hidden="1" customHeight="1" outlineLevel="1" x14ac:dyDescent="0.2">
      <c r="A227" s="125"/>
      <c r="B227" s="126"/>
      <c r="C227" s="62" t="s">
        <v>32</v>
      </c>
      <c r="D227" s="63">
        <v>360</v>
      </c>
    </row>
    <row r="228" spans="1:4" ht="15" hidden="1" customHeight="1" outlineLevel="1" x14ac:dyDescent="0.2">
      <c r="A228" s="127"/>
      <c r="B228" s="128"/>
      <c r="C228" s="62" t="s">
        <v>33</v>
      </c>
      <c r="D228" s="63">
        <v>1800</v>
      </c>
    </row>
    <row r="229" spans="1:4" ht="15" hidden="1" customHeight="1" outlineLevel="1" x14ac:dyDescent="0.2">
      <c r="A229" s="123" t="s">
        <v>323</v>
      </c>
      <c r="B229" s="124"/>
      <c r="C229" s="62" t="s">
        <v>31</v>
      </c>
      <c r="D229" s="63">
        <v>45</v>
      </c>
    </row>
    <row r="230" spans="1:4" ht="15" hidden="1" customHeight="1" outlineLevel="1" x14ac:dyDescent="0.2">
      <c r="A230" s="125"/>
      <c r="B230" s="126"/>
      <c r="C230" s="62" t="s">
        <v>32</v>
      </c>
      <c r="D230" s="63">
        <v>360</v>
      </c>
    </row>
    <row r="231" spans="1:4" ht="15" hidden="1" customHeight="1" outlineLevel="1" x14ac:dyDescent="0.2">
      <c r="A231" s="127"/>
      <c r="B231" s="128"/>
      <c r="C231" s="62" t="s">
        <v>33</v>
      </c>
      <c r="D231" s="63">
        <v>1800</v>
      </c>
    </row>
    <row r="232" spans="1:4" ht="15" hidden="1" customHeight="1" outlineLevel="1" x14ac:dyDescent="0.2">
      <c r="A232" s="123" t="s">
        <v>324</v>
      </c>
      <c r="B232" s="124"/>
      <c r="C232" s="62" t="s">
        <v>31</v>
      </c>
      <c r="D232" s="63">
        <v>150</v>
      </c>
    </row>
    <row r="233" spans="1:4" ht="15" hidden="1" customHeight="1" outlineLevel="1" x14ac:dyDescent="0.2">
      <c r="A233" s="125"/>
      <c r="B233" s="126"/>
      <c r="C233" s="62" t="s">
        <v>32</v>
      </c>
      <c r="D233" s="63">
        <v>840</v>
      </c>
    </row>
    <row r="234" spans="1:4" ht="15" hidden="1" customHeight="1" outlineLevel="1" x14ac:dyDescent="0.2">
      <c r="A234" s="127"/>
      <c r="B234" s="128"/>
      <c r="C234" s="62" t="s">
        <v>33</v>
      </c>
      <c r="D234" s="63">
        <v>4200</v>
      </c>
    </row>
    <row r="235" spans="1:4" ht="15" hidden="1" customHeight="1" outlineLevel="1" x14ac:dyDescent="0.2">
      <c r="A235" s="123" t="s">
        <v>325</v>
      </c>
      <c r="B235" s="124"/>
      <c r="C235" s="62" t="s">
        <v>31</v>
      </c>
      <c r="D235" s="63">
        <v>35</v>
      </c>
    </row>
    <row r="236" spans="1:4" ht="15" hidden="1" customHeight="1" outlineLevel="1" x14ac:dyDescent="0.2">
      <c r="A236" s="125"/>
      <c r="B236" s="126"/>
      <c r="C236" s="62" t="s">
        <v>32</v>
      </c>
      <c r="D236" s="63">
        <v>180</v>
      </c>
    </row>
    <row r="237" spans="1:4" ht="15" hidden="1" customHeight="1" outlineLevel="1" x14ac:dyDescent="0.2">
      <c r="A237" s="127"/>
      <c r="B237" s="128"/>
      <c r="C237" s="62" t="s">
        <v>33</v>
      </c>
      <c r="D237" s="63">
        <v>900</v>
      </c>
    </row>
    <row r="238" spans="1:4" ht="15" hidden="1" customHeight="1" outlineLevel="1" x14ac:dyDescent="0.2">
      <c r="A238" s="123" t="s">
        <v>326</v>
      </c>
      <c r="B238" s="124"/>
      <c r="C238" s="62" t="s">
        <v>31</v>
      </c>
      <c r="D238" s="63">
        <v>20</v>
      </c>
    </row>
    <row r="239" spans="1:4" ht="15" hidden="1" customHeight="1" outlineLevel="1" x14ac:dyDescent="0.2">
      <c r="A239" s="125"/>
      <c r="B239" s="126"/>
      <c r="C239" s="62" t="s">
        <v>32</v>
      </c>
      <c r="D239" s="63">
        <v>80</v>
      </c>
    </row>
    <row r="240" spans="1:4" ht="15" hidden="1" customHeight="1" outlineLevel="1" x14ac:dyDescent="0.2">
      <c r="A240" s="127"/>
      <c r="B240" s="128"/>
      <c r="C240" s="62" t="s">
        <v>33</v>
      </c>
      <c r="D240" s="63">
        <v>380</v>
      </c>
    </row>
    <row r="241" spans="1:5" ht="15" hidden="1" customHeight="1" outlineLevel="1" x14ac:dyDescent="0.2">
      <c r="A241" s="123" t="s">
        <v>327</v>
      </c>
      <c r="B241" s="124"/>
      <c r="C241" s="62" t="s">
        <v>31</v>
      </c>
      <c r="D241" s="63">
        <v>150</v>
      </c>
    </row>
    <row r="242" spans="1:5" ht="15" hidden="1" customHeight="1" outlineLevel="1" x14ac:dyDescent="0.2">
      <c r="A242" s="125"/>
      <c r="B242" s="126"/>
      <c r="C242" s="62" t="s">
        <v>32</v>
      </c>
      <c r="D242" s="63">
        <v>750</v>
      </c>
    </row>
    <row r="243" spans="1:5" ht="15" hidden="1" customHeight="1" outlineLevel="1" x14ac:dyDescent="0.2">
      <c r="A243" s="127"/>
      <c r="B243" s="128"/>
      <c r="C243" s="62" t="s">
        <v>33</v>
      </c>
      <c r="D243" s="63">
        <v>3750</v>
      </c>
    </row>
    <row r="244" spans="1:5" ht="15" hidden="1" customHeight="1" outlineLevel="1" x14ac:dyDescent="0.2">
      <c r="A244" s="123" t="s">
        <v>328</v>
      </c>
      <c r="B244" s="124"/>
      <c r="C244" s="62" t="s">
        <v>31</v>
      </c>
      <c r="D244" s="63">
        <v>55</v>
      </c>
    </row>
    <row r="245" spans="1:5" ht="15" hidden="1" customHeight="1" outlineLevel="1" x14ac:dyDescent="0.2">
      <c r="A245" s="125"/>
      <c r="B245" s="126"/>
      <c r="C245" s="62" t="s">
        <v>32</v>
      </c>
      <c r="D245" s="63">
        <v>350</v>
      </c>
    </row>
    <row r="246" spans="1:5" ht="15" hidden="1" customHeight="1" outlineLevel="1" x14ac:dyDescent="0.2">
      <c r="A246" s="127"/>
      <c r="B246" s="128"/>
      <c r="C246" s="62" t="s">
        <v>33</v>
      </c>
      <c r="D246" s="63">
        <v>1650</v>
      </c>
    </row>
    <row r="247" spans="1:5" ht="15" customHeight="1" collapsed="1" x14ac:dyDescent="0.2">
      <c r="A247" s="119" t="s">
        <v>406</v>
      </c>
      <c r="B247" s="120"/>
      <c r="C247" s="121"/>
      <c r="D247" s="122"/>
    </row>
    <row r="248" spans="1:5" ht="19.5" customHeight="1" x14ac:dyDescent="0.2">
      <c r="A248" s="16" t="s">
        <v>0</v>
      </c>
      <c r="B248" s="100" t="str">
        <f>References!B18</f>
        <v>Setterlin Building Company</v>
      </c>
      <c r="C248" s="101"/>
      <c r="D248" s="102"/>
    </row>
    <row r="249" spans="1:5" x14ac:dyDescent="0.2">
      <c r="A249" s="137" t="s">
        <v>30</v>
      </c>
      <c r="B249" s="137"/>
      <c r="C249" s="137"/>
      <c r="D249" s="15" t="s">
        <v>37</v>
      </c>
      <c r="E249" s="4"/>
    </row>
    <row r="250" spans="1:5" s="5" customFormat="1" ht="39.950000000000003" customHeight="1" x14ac:dyDescent="0.2">
      <c r="A250" s="138" t="s">
        <v>29</v>
      </c>
      <c r="B250" s="139"/>
      <c r="C250" s="134" t="s">
        <v>38</v>
      </c>
      <c r="D250" s="135"/>
    </row>
    <row r="251" spans="1:5" ht="15" customHeight="1" x14ac:dyDescent="0.2">
      <c r="A251" s="142" t="s">
        <v>362</v>
      </c>
      <c r="B251" s="129"/>
      <c r="C251" s="14" t="s">
        <v>31</v>
      </c>
      <c r="D251" s="49"/>
    </row>
    <row r="252" spans="1:5" ht="15" customHeight="1" x14ac:dyDescent="0.2">
      <c r="A252" s="130"/>
      <c r="B252" s="131"/>
      <c r="C252" s="14" t="s">
        <v>32</v>
      </c>
      <c r="D252" s="49"/>
    </row>
    <row r="253" spans="1:5" ht="15" customHeight="1" x14ac:dyDescent="0.2">
      <c r="A253" s="132"/>
      <c r="B253" s="133"/>
      <c r="C253" s="14" t="s">
        <v>33</v>
      </c>
      <c r="D253" s="49"/>
    </row>
    <row r="254" spans="1:5" ht="15" customHeight="1" x14ac:dyDescent="0.2">
      <c r="A254" s="136"/>
      <c r="B254" s="136"/>
      <c r="C254" s="136"/>
      <c r="D254" s="136"/>
    </row>
    <row r="255" spans="1:5" ht="19.5" customHeight="1" x14ac:dyDescent="0.2">
      <c r="A255" s="16" t="s">
        <v>0</v>
      </c>
      <c r="B255" s="100" t="str">
        <f>References!B25</f>
        <v>SUNRUSH CONSTRUCTION COMPANY INC</v>
      </c>
      <c r="C255" s="101"/>
      <c r="D255" s="102"/>
    </row>
    <row r="256" spans="1:5" x14ac:dyDescent="0.2">
      <c r="A256" s="137" t="s">
        <v>30</v>
      </c>
      <c r="B256" s="137"/>
      <c r="C256" s="137"/>
      <c r="D256" s="15" t="s">
        <v>37</v>
      </c>
      <c r="E256" s="4"/>
    </row>
    <row r="257" spans="1:4" s="5" customFormat="1" ht="39.950000000000003" customHeight="1" x14ac:dyDescent="0.2">
      <c r="A257" s="138" t="s">
        <v>29</v>
      </c>
      <c r="B257" s="139"/>
      <c r="C257" s="134" t="s">
        <v>38</v>
      </c>
      <c r="D257" s="135"/>
    </row>
    <row r="258" spans="1:4" ht="15" hidden="1" customHeight="1" outlineLevel="1" x14ac:dyDescent="0.2">
      <c r="A258" s="123" t="s">
        <v>386</v>
      </c>
      <c r="B258" s="124"/>
      <c r="C258" s="14" t="s">
        <v>31</v>
      </c>
      <c r="D258" s="81">
        <v>8.75</v>
      </c>
    </row>
    <row r="259" spans="1:4" ht="15" hidden="1" customHeight="1" outlineLevel="1" x14ac:dyDescent="0.2">
      <c r="A259" s="125"/>
      <c r="B259" s="126"/>
      <c r="C259" s="14" t="s">
        <v>32</v>
      </c>
      <c r="D259" s="81">
        <v>70</v>
      </c>
    </row>
    <row r="260" spans="1:4" ht="15" hidden="1" customHeight="1" outlineLevel="1" x14ac:dyDescent="0.2">
      <c r="A260" s="127"/>
      <c r="B260" s="128"/>
      <c r="C260" s="14" t="s">
        <v>33</v>
      </c>
      <c r="D260" s="81">
        <v>350</v>
      </c>
    </row>
    <row r="261" spans="1:4" ht="15" hidden="1" customHeight="1" outlineLevel="1" x14ac:dyDescent="0.2">
      <c r="A261" s="123" t="s">
        <v>387</v>
      </c>
      <c r="B261" s="124"/>
      <c r="C261" s="14" t="s">
        <v>31</v>
      </c>
      <c r="D261" s="81">
        <v>50.88</v>
      </c>
    </row>
    <row r="262" spans="1:4" ht="15" hidden="1" customHeight="1" outlineLevel="1" x14ac:dyDescent="0.2">
      <c r="A262" s="125"/>
      <c r="B262" s="126"/>
      <c r="C262" s="14" t="s">
        <v>32</v>
      </c>
      <c r="D262" s="81">
        <v>407</v>
      </c>
    </row>
    <row r="263" spans="1:4" ht="15" hidden="1" customHeight="1" outlineLevel="1" x14ac:dyDescent="0.2">
      <c r="A263" s="127"/>
      <c r="B263" s="128"/>
      <c r="C263" s="14" t="s">
        <v>33</v>
      </c>
      <c r="D263" s="81">
        <v>2035</v>
      </c>
    </row>
    <row r="264" spans="1:4" ht="15" hidden="1" customHeight="1" outlineLevel="1" x14ac:dyDescent="0.2">
      <c r="A264" s="123" t="s">
        <v>388</v>
      </c>
      <c r="B264" s="124"/>
      <c r="C264" s="14" t="s">
        <v>31</v>
      </c>
      <c r="D264" s="81">
        <v>40.28</v>
      </c>
    </row>
    <row r="265" spans="1:4" ht="15" hidden="1" customHeight="1" outlineLevel="1" x14ac:dyDescent="0.2">
      <c r="A265" s="125"/>
      <c r="B265" s="126"/>
      <c r="C265" s="14" t="s">
        <v>32</v>
      </c>
      <c r="D265" s="81">
        <v>322.24</v>
      </c>
    </row>
    <row r="266" spans="1:4" ht="15" hidden="1" customHeight="1" outlineLevel="1" x14ac:dyDescent="0.2">
      <c r="A266" s="127"/>
      <c r="B266" s="128"/>
      <c r="C266" s="14" t="s">
        <v>33</v>
      </c>
      <c r="D266" s="81">
        <v>1611.2</v>
      </c>
    </row>
    <row r="267" spans="1:4" ht="15" hidden="1" customHeight="1" outlineLevel="1" x14ac:dyDescent="0.2">
      <c r="A267" s="123" t="s">
        <v>389</v>
      </c>
      <c r="B267" s="124"/>
      <c r="C267" s="14" t="s">
        <v>31</v>
      </c>
      <c r="D267" s="81">
        <v>49.82</v>
      </c>
    </row>
    <row r="268" spans="1:4" ht="15" hidden="1" customHeight="1" outlineLevel="1" x14ac:dyDescent="0.2">
      <c r="A268" s="125"/>
      <c r="B268" s="126"/>
      <c r="C268" s="14" t="s">
        <v>32</v>
      </c>
      <c r="D268" s="81">
        <v>398.56</v>
      </c>
    </row>
    <row r="269" spans="1:4" ht="15" hidden="1" customHeight="1" outlineLevel="1" x14ac:dyDescent="0.2">
      <c r="A269" s="127"/>
      <c r="B269" s="128"/>
      <c r="C269" s="14" t="s">
        <v>33</v>
      </c>
      <c r="D269" s="81">
        <v>1992.8</v>
      </c>
    </row>
    <row r="270" spans="1:4" ht="15" hidden="1" customHeight="1" outlineLevel="1" x14ac:dyDescent="0.2">
      <c r="A270" s="123" t="s">
        <v>390</v>
      </c>
      <c r="B270" s="124"/>
      <c r="C270" s="14" t="s">
        <v>31</v>
      </c>
      <c r="D270" s="81">
        <v>11.66</v>
      </c>
    </row>
    <row r="271" spans="1:4" ht="15" hidden="1" customHeight="1" outlineLevel="1" x14ac:dyDescent="0.2">
      <c r="A271" s="125"/>
      <c r="B271" s="126"/>
      <c r="C271" s="14" t="s">
        <v>32</v>
      </c>
      <c r="D271" s="81">
        <v>93.28</v>
      </c>
    </row>
    <row r="272" spans="1:4" ht="15" hidden="1" customHeight="1" outlineLevel="1" x14ac:dyDescent="0.2">
      <c r="A272" s="127"/>
      <c r="B272" s="128"/>
      <c r="C272" s="14" t="s">
        <v>33</v>
      </c>
      <c r="D272" s="81">
        <v>466.4</v>
      </c>
    </row>
    <row r="273" spans="1:4" ht="15" hidden="1" customHeight="1" outlineLevel="1" x14ac:dyDescent="0.2">
      <c r="A273" s="123" t="s">
        <v>391</v>
      </c>
      <c r="B273" s="124"/>
      <c r="C273" s="14" t="s">
        <v>31</v>
      </c>
      <c r="D273" s="81">
        <v>21.2</v>
      </c>
    </row>
    <row r="274" spans="1:4" ht="15" hidden="1" customHeight="1" outlineLevel="1" x14ac:dyDescent="0.2">
      <c r="A274" s="125"/>
      <c r="B274" s="126"/>
      <c r="C274" s="14" t="s">
        <v>32</v>
      </c>
      <c r="D274" s="81">
        <v>169.6</v>
      </c>
    </row>
    <row r="275" spans="1:4" ht="15" hidden="1" customHeight="1" outlineLevel="1" x14ac:dyDescent="0.2">
      <c r="A275" s="127"/>
      <c r="B275" s="128"/>
      <c r="C275" s="14" t="s">
        <v>33</v>
      </c>
      <c r="D275" s="81">
        <v>848</v>
      </c>
    </row>
    <row r="276" spans="1:4" ht="15" hidden="1" customHeight="1" outlineLevel="1" x14ac:dyDescent="0.2">
      <c r="A276" s="123" t="s">
        <v>392</v>
      </c>
      <c r="B276" s="124"/>
      <c r="C276" s="14" t="s">
        <v>31</v>
      </c>
      <c r="D276" s="81">
        <v>10.6</v>
      </c>
    </row>
    <row r="277" spans="1:4" ht="15" hidden="1" customHeight="1" outlineLevel="1" x14ac:dyDescent="0.2">
      <c r="A277" s="125"/>
      <c r="B277" s="126"/>
      <c r="C277" s="14" t="s">
        <v>32</v>
      </c>
      <c r="D277" s="81">
        <v>84.8</v>
      </c>
    </row>
    <row r="278" spans="1:4" ht="15" hidden="1" customHeight="1" outlineLevel="1" x14ac:dyDescent="0.2">
      <c r="A278" s="127"/>
      <c r="B278" s="128"/>
      <c r="C278" s="14" t="s">
        <v>33</v>
      </c>
      <c r="D278" s="81">
        <v>424</v>
      </c>
    </row>
    <row r="279" spans="1:4" ht="15" hidden="1" customHeight="1" outlineLevel="1" x14ac:dyDescent="0.2">
      <c r="A279" s="123" t="s">
        <v>393</v>
      </c>
      <c r="B279" s="124"/>
      <c r="C279" s="14" t="s">
        <v>31</v>
      </c>
      <c r="D279" s="81">
        <v>22.26</v>
      </c>
    </row>
    <row r="280" spans="1:4" ht="15" hidden="1" customHeight="1" outlineLevel="1" x14ac:dyDescent="0.2">
      <c r="A280" s="125"/>
      <c r="B280" s="126"/>
      <c r="C280" s="14" t="s">
        <v>32</v>
      </c>
      <c r="D280" s="81">
        <v>178.08</v>
      </c>
    </row>
    <row r="281" spans="1:4" ht="15" hidden="1" customHeight="1" outlineLevel="1" x14ac:dyDescent="0.2">
      <c r="A281" s="127"/>
      <c r="B281" s="128"/>
      <c r="C281" s="14" t="s">
        <v>33</v>
      </c>
      <c r="D281" s="81">
        <v>890.4</v>
      </c>
    </row>
    <row r="282" spans="1:4" ht="15" hidden="1" customHeight="1" outlineLevel="1" x14ac:dyDescent="0.2">
      <c r="A282" s="123" t="s">
        <v>394</v>
      </c>
      <c r="B282" s="124"/>
      <c r="C282" s="14" t="s">
        <v>31</v>
      </c>
      <c r="D282" s="81">
        <v>7.42</v>
      </c>
    </row>
    <row r="283" spans="1:4" ht="15" hidden="1" customHeight="1" outlineLevel="1" x14ac:dyDescent="0.2">
      <c r="A283" s="125"/>
      <c r="B283" s="126"/>
      <c r="C283" s="14" t="s">
        <v>32</v>
      </c>
      <c r="D283" s="81">
        <v>59.36</v>
      </c>
    </row>
    <row r="284" spans="1:4" ht="15" hidden="1" customHeight="1" outlineLevel="1" x14ac:dyDescent="0.2">
      <c r="A284" s="127"/>
      <c r="B284" s="128"/>
      <c r="C284" s="14" t="s">
        <v>33</v>
      </c>
      <c r="D284" s="81">
        <v>296.8</v>
      </c>
    </row>
    <row r="285" spans="1:4" ht="15" hidden="1" customHeight="1" outlineLevel="1" x14ac:dyDescent="0.2">
      <c r="A285" s="123" t="s">
        <v>395</v>
      </c>
      <c r="B285" s="124"/>
      <c r="C285" s="14" t="s">
        <v>31</v>
      </c>
      <c r="D285" s="81">
        <v>21.2</v>
      </c>
    </row>
    <row r="286" spans="1:4" ht="15" hidden="1" customHeight="1" outlineLevel="1" x14ac:dyDescent="0.2">
      <c r="A286" s="125"/>
      <c r="B286" s="126"/>
      <c r="C286" s="14" t="s">
        <v>32</v>
      </c>
      <c r="D286" s="81">
        <v>169.6</v>
      </c>
    </row>
    <row r="287" spans="1:4" ht="15" hidden="1" customHeight="1" outlineLevel="1" x14ac:dyDescent="0.2">
      <c r="A287" s="127"/>
      <c r="B287" s="128"/>
      <c r="C287" s="14" t="s">
        <v>33</v>
      </c>
      <c r="D287" s="81">
        <v>848</v>
      </c>
    </row>
    <row r="288" spans="1:4" ht="15" hidden="1" customHeight="1" outlineLevel="1" x14ac:dyDescent="0.2">
      <c r="A288" s="123" t="s">
        <v>396</v>
      </c>
      <c r="B288" s="124"/>
      <c r="C288" s="14" t="s">
        <v>31</v>
      </c>
      <c r="D288" s="81">
        <v>7.42</v>
      </c>
    </row>
    <row r="289" spans="1:4" ht="15" hidden="1" customHeight="1" outlineLevel="1" x14ac:dyDescent="0.2">
      <c r="A289" s="125"/>
      <c r="B289" s="126"/>
      <c r="C289" s="14" t="s">
        <v>32</v>
      </c>
      <c r="D289" s="81">
        <v>59.36</v>
      </c>
    </row>
    <row r="290" spans="1:4" ht="15" hidden="1" customHeight="1" outlineLevel="1" x14ac:dyDescent="0.2">
      <c r="A290" s="127"/>
      <c r="B290" s="128"/>
      <c r="C290" s="14" t="s">
        <v>33</v>
      </c>
      <c r="D290" s="81">
        <v>296.8</v>
      </c>
    </row>
    <row r="291" spans="1:4" ht="15" hidden="1" customHeight="1" outlineLevel="1" x14ac:dyDescent="0.2">
      <c r="A291" s="123" t="s">
        <v>397</v>
      </c>
      <c r="B291" s="124"/>
      <c r="C291" s="14" t="s">
        <v>31</v>
      </c>
      <c r="D291" s="81">
        <v>8.48</v>
      </c>
    </row>
    <row r="292" spans="1:4" ht="15" hidden="1" customHeight="1" outlineLevel="1" x14ac:dyDescent="0.2">
      <c r="A292" s="125"/>
      <c r="B292" s="126"/>
      <c r="C292" s="14" t="s">
        <v>32</v>
      </c>
      <c r="D292" s="81">
        <v>67.84</v>
      </c>
    </row>
    <row r="293" spans="1:4" ht="15" hidden="1" customHeight="1" outlineLevel="1" x14ac:dyDescent="0.2">
      <c r="A293" s="127"/>
      <c r="B293" s="128"/>
      <c r="C293" s="14" t="s">
        <v>33</v>
      </c>
      <c r="D293" s="81">
        <v>339.2</v>
      </c>
    </row>
    <row r="294" spans="1:4" ht="15" hidden="1" customHeight="1" outlineLevel="1" x14ac:dyDescent="0.2">
      <c r="A294" s="123" t="s">
        <v>398</v>
      </c>
      <c r="B294" s="124"/>
      <c r="C294" s="14" t="s">
        <v>31</v>
      </c>
      <c r="D294" s="81">
        <v>37.1</v>
      </c>
    </row>
    <row r="295" spans="1:4" ht="15" hidden="1" customHeight="1" outlineLevel="1" x14ac:dyDescent="0.2">
      <c r="A295" s="125"/>
      <c r="B295" s="126"/>
      <c r="C295" s="14" t="s">
        <v>32</v>
      </c>
      <c r="D295" s="81">
        <v>296.8</v>
      </c>
    </row>
    <row r="296" spans="1:4" ht="15" hidden="1" customHeight="1" outlineLevel="1" x14ac:dyDescent="0.2">
      <c r="A296" s="127"/>
      <c r="B296" s="128"/>
      <c r="C296" s="14" t="s">
        <v>33</v>
      </c>
      <c r="D296" s="81">
        <v>1484</v>
      </c>
    </row>
    <row r="297" spans="1:4" ht="15" hidden="1" customHeight="1" outlineLevel="1" x14ac:dyDescent="0.2">
      <c r="A297" s="123" t="s">
        <v>399</v>
      </c>
      <c r="B297" s="124"/>
      <c r="C297" s="14" t="s">
        <v>31</v>
      </c>
      <c r="D297" s="81">
        <v>15.9</v>
      </c>
    </row>
    <row r="298" spans="1:4" ht="15" hidden="1" customHeight="1" outlineLevel="1" x14ac:dyDescent="0.2">
      <c r="A298" s="125"/>
      <c r="B298" s="126"/>
      <c r="C298" s="14" t="s">
        <v>32</v>
      </c>
      <c r="D298" s="81">
        <v>127.2</v>
      </c>
    </row>
    <row r="299" spans="1:4" ht="15" hidden="1" customHeight="1" outlineLevel="1" x14ac:dyDescent="0.2">
      <c r="A299" s="127"/>
      <c r="B299" s="128"/>
      <c r="C299" s="14" t="s">
        <v>33</v>
      </c>
      <c r="D299" s="81">
        <v>636</v>
      </c>
    </row>
    <row r="300" spans="1:4" ht="15" hidden="1" customHeight="1" outlineLevel="1" x14ac:dyDescent="0.2">
      <c r="A300" s="123" t="s">
        <v>400</v>
      </c>
      <c r="B300" s="129"/>
      <c r="C300" s="14" t="s">
        <v>31</v>
      </c>
      <c r="D300" s="81">
        <v>5.3</v>
      </c>
    </row>
    <row r="301" spans="1:4" ht="15" hidden="1" customHeight="1" outlineLevel="1" x14ac:dyDescent="0.2">
      <c r="A301" s="130"/>
      <c r="B301" s="131"/>
      <c r="C301" s="14" t="s">
        <v>32</v>
      </c>
      <c r="D301" s="81">
        <v>42.4</v>
      </c>
    </row>
    <row r="302" spans="1:4" ht="15" hidden="1" customHeight="1" outlineLevel="1" x14ac:dyDescent="0.2">
      <c r="A302" s="132"/>
      <c r="B302" s="133"/>
      <c r="C302" s="14" t="s">
        <v>33</v>
      </c>
      <c r="D302" s="81">
        <v>212</v>
      </c>
    </row>
    <row r="303" spans="1:4" ht="15" hidden="1" customHeight="1" outlineLevel="1" x14ac:dyDescent="0.2">
      <c r="A303" s="123" t="s">
        <v>401</v>
      </c>
      <c r="B303" s="129"/>
      <c r="C303" s="14" t="s">
        <v>31</v>
      </c>
      <c r="D303" s="81">
        <v>5.3</v>
      </c>
    </row>
    <row r="304" spans="1:4" ht="15" hidden="1" customHeight="1" outlineLevel="1" x14ac:dyDescent="0.2">
      <c r="A304" s="130"/>
      <c r="B304" s="131"/>
      <c r="C304" s="14" t="s">
        <v>32</v>
      </c>
      <c r="D304" s="81">
        <v>42.4</v>
      </c>
    </row>
    <row r="305" spans="1:4" ht="15" hidden="1" customHeight="1" outlineLevel="1" x14ac:dyDescent="0.2">
      <c r="A305" s="132"/>
      <c r="B305" s="133"/>
      <c r="C305" s="14" t="s">
        <v>33</v>
      </c>
      <c r="D305" s="81">
        <v>212</v>
      </c>
    </row>
    <row r="306" spans="1:4" ht="15" hidden="1" customHeight="1" outlineLevel="1" x14ac:dyDescent="0.2">
      <c r="A306" s="123" t="s">
        <v>402</v>
      </c>
      <c r="B306" s="129"/>
      <c r="C306" s="14" t="s">
        <v>31</v>
      </c>
      <c r="D306" s="81">
        <v>5.3</v>
      </c>
    </row>
    <row r="307" spans="1:4" ht="15" hidden="1" customHeight="1" outlineLevel="1" x14ac:dyDescent="0.2">
      <c r="A307" s="130"/>
      <c r="B307" s="131"/>
      <c r="C307" s="14" t="s">
        <v>32</v>
      </c>
      <c r="D307" s="81">
        <v>42.4</v>
      </c>
    </row>
    <row r="308" spans="1:4" ht="15" hidden="1" customHeight="1" outlineLevel="1" x14ac:dyDescent="0.2">
      <c r="A308" s="132"/>
      <c r="B308" s="133"/>
      <c r="C308" s="14" t="s">
        <v>33</v>
      </c>
      <c r="D308" s="81">
        <v>212</v>
      </c>
    </row>
    <row r="309" spans="1:4" ht="15" hidden="1" customHeight="1" outlineLevel="1" x14ac:dyDescent="0.2">
      <c r="A309" s="123" t="s">
        <v>403</v>
      </c>
      <c r="B309" s="129"/>
      <c r="C309" s="14" t="s">
        <v>31</v>
      </c>
      <c r="D309" s="81">
        <v>6.36</v>
      </c>
    </row>
    <row r="310" spans="1:4" ht="15" hidden="1" customHeight="1" outlineLevel="1" x14ac:dyDescent="0.2">
      <c r="A310" s="130"/>
      <c r="B310" s="131"/>
      <c r="C310" s="14" t="s">
        <v>32</v>
      </c>
      <c r="D310" s="81">
        <v>50.88</v>
      </c>
    </row>
    <row r="311" spans="1:4" ht="15" hidden="1" customHeight="1" outlineLevel="1" x14ac:dyDescent="0.2">
      <c r="A311" s="132"/>
      <c r="B311" s="133"/>
      <c r="C311" s="14" t="s">
        <v>33</v>
      </c>
      <c r="D311" s="81">
        <v>254.44</v>
      </c>
    </row>
    <row r="312" spans="1:4" ht="15" hidden="1" customHeight="1" outlineLevel="1" x14ac:dyDescent="0.2">
      <c r="A312" s="123" t="s">
        <v>408</v>
      </c>
      <c r="B312" s="129"/>
      <c r="C312" s="14" t="s">
        <v>31</v>
      </c>
      <c r="D312" s="81">
        <v>45</v>
      </c>
    </row>
    <row r="313" spans="1:4" ht="15" hidden="1" customHeight="1" outlineLevel="1" x14ac:dyDescent="0.2">
      <c r="A313" s="130"/>
      <c r="B313" s="131"/>
      <c r="C313" s="14" t="s">
        <v>32</v>
      </c>
      <c r="D313" s="81">
        <v>360</v>
      </c>
    </row>
    <row r="314" spans="1:4" ht="15" hidden="1" customHeight="1" outlineLevel="1" x14ac:dyDescent="0.2">
      <c r="A314" s="132"/>
      <c r="B314" s="133"/>
      <c r="C314" s="14" t="s">
        <v>33</v>
      </c>
      <c r="D314" s="81">
        <v>1800</v>
      </c>
    </row>
    <row r="315" spans="1:4" ht="15" customHeight="1" collapsed="1" x14ac:dyDescent="0.2">
      <c r="A315" s="119" t="s">
        <v>406</v>
      </c>
      <c r="B315" s="120"/>
      <c r="C315" s="121"/>
      <c r="D315" s="122"/>
    </row>
  </sheetData>
  <sheetProtection selectLockedCells="1"/>
  <mergeCells count="124">
    <mergeCell ref="A309:B311"/>
    <mergeCell ref="A42:B44"/>
    <mergeCell ref="A45:B47"/>
    <mergeCell ref="A36:B38"/>
    <mergeCell ref="A39:B41"/>
    <mergeCell ref="A48:B50"/>
    <mergeCell ref="A6:B8"/>
    <mergeCell ref="A5:B5"/>
    <mergeCell ref="C5:D5"/>
    <mergeCell ref="A33:B35"/>
    <mergeCell ref="A217:B219"/>
    <mergeCell ref="A220:B222"/>
    <mergeCell ref="A223:B225"/>
    <mergeCell ref="A226:B228"/>
    <mergeCell ref="A229:B231"/>
    <mergeCell ref="B211:D211"/>
    <mergeCell ref="A212:C212"/>
    <mergeCell ref="A213:B213"/>
    <mergeCell ref="C213:D213"/>
    <mergeCell ref="A214:B216"/>
    <mergeCell ref="A251:B253"/>
    <mergeCell ref="B248:D248"/>
    <mergeCell ref="A249:C249"/>
    <mergeCell ref="A250:B250"/>
    <mergeCell ref="A1:D1"/>
    <mergeCell ref="A2:D2"/>
    <mergeCell ref="A4:C4"/>
    <mergeCell ref="B3:D3"/>
    <mergeCell ref="A24:B26"/>
    <mergeCell ref="A27:B29"/>
    <mergeCell ref="A30:B32"/>
    <mergeCell ref="A9:B11"/>
    <mergeCell ref="A12:B14"/>
    <mergeCell ref="A18:B20"/>
    <mergeCell ref="A15:B17"/>
    <mergeCell ref="A21:B23"/>
    <mergeCell ref="C250:D250"/>
    <mergeCell ref="A232:B234"/>
    <mergeCell ref="A235:B237"/>
    <mergeCell ref="A238:B240"/>
    <mergeCell ref="A241:B243"/>
    <mergeCell ref="A244:B246"/>
    <mergeCell ref="A273:B275"/>
    <mergeCell ref="A276:B278"/>
    <mergeCell ref="A279:B281"/>
    <mergeCell ref="A270:B272"/>
    <mergeCell ref="A254:D254"/>
    <mergeCell ref="B255:D255"/>
    <mergeCell ref="A256:C256"/>
    <mergeCell ref="A257:B257"/>
    <mergeCell ref="C257:D257"/>
    <mergeCell ref="A93:B95"/>
    <mergeCell ref="A96:B98"/>
    <mergeCell ref="A99:B101"/>
    <mergeCell ref="A102:B104"/>
    <mergeCell ref="A105:B107"/>
    <mergeCell ref="A51:B53"/>
    <mergeCell ref="A54:B56"/>
    <mergeCell ref="A57:B59"/>
    <mergeCell ref="A60:B62"/>
    <mergeCell ref="A63:B65"/>
    <mergeCell ref="A66:B68"/>
    <mergeCell ref="A69:B71"/>
    <mergeCell ref="A72:B74"/>
    <mergeCell ref="A75:B77"/>
    <mergeCell ref="A78:B80"/>
    <mergeCell ref="A81:B83"/>
    <mergeCell ref="A84:B86"/>
    <mergeCell ref="A87:B89"/>
    <mergeCell ref="A90:B92"/>
    <mergeCell ref="A123:B125"/>
    <mergeCell ref="A126:B128"/>
    <mergeCell ref="A129:B131"/>
    <mergeCell ref="A132:B134"/>
    <mergeCell ref="A135:B137"/>
    <mergeCell ref="A108:B110"/>
    <mergeCell ref="A111:B113"/>
    <mergeCell ref="A114:B116"/>
    <mergeCell ref="A117:B119"/>
    <mergeCell ref="A120:B122"/>
    <mergeCell ref="A153:B155"/>
    <mergeCell ref="A156:B158"/>
    <mergeCell ref="A159:B161"/>
    <mergeCell ref="A162:B164"/>
    <mergeCell ref="A165:B167"/>
    <mergeCell ref="A138:B140"/>
    <mergeCell ref="A141:B143"/>
    <mergeCell ref="A144:B146"/>
    <mergeCell ref="A147:B149"/>
    <mergeCell ref="A150:B152"/>
    <mergeCell ref="A183:B185"/>
    <mergeCell ref="A186:B188"/>
    <mergeCell ref="A189:B191"/>
    <mergeCell ref="A192:B194"/>
    <mergeCell ref="A195:B197"/>
    <mergeCell ref="A168:B170"/>
    <mergeCell ref="A171:B173"/>
    <mergeCell ref="A174:B176"/>
    <mergeCell ref="A177:B179"/>
    <mergeCell ref="A180:B182"/>
    <mergeCell ref="A315:B315"/>
    <mergeCell ref="C315:D315"/>
    <mergeCell ref="A198:B200"/>
    <mergeCell ref="A201:B203"/>
    <mergeCell ref="A204:B206"/>
    <mergeCell ref="A207:B209"/>
    <mergeCell ref="A258:B260"/>
    <mergeCell ref="A261:B263"/>
    <mergeCell ref="A267:B269"/>
    <mergeCell ref="A264:B266"/>
    <mergeCell ref="C210:D210"/>
    <mergeCell ref="A210:B210"/>
    <mergeCell ref="A247:B247"/>
    <mergeCell ref="C247:D247"/>
    <mergeCell ref="A297:B299"/>
    <mergeCell ref="A303:B305"/>
    <mergeCell ref="A306:B308"/>
    <mergeCell ref="A312:B314"/>
    <mergeCell ref="A300:B302"/>
    <mergeCell ref="A294:B296"/>
    <mergeCell ref="A285:B287"/>
    <mergeCell ref="A288:B290"/>
    <mergeCell ref="A282:B284"/>
    <mergeCell ref="A291:B293"/>
  </mergeCells>
  <pageMargins left="0.2" right="0.2" top="0.25" bottom="0.25" header="0.3" footer="0.3"/>
  <pageSetup scale="9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6"/>
  <sheetViews>
    <sheetView showGridLines="0" zoomScaleNormal="100" workbookViewId="0">
      <pane ySplit="4" topLeftCell="A41" activePane="bottomLeft" state="frozen"/>
      <selection pane="bottomLeft" activeCell="M52" sqref="M52"/>
    </sheetView>
  </sheetViews>
  <sheetFormatPr defaultRowHeight="14.25" x14ac:dyDescent="0.2"/>
  <cols>
    <col min="1" max="3" width="6.7109375" style="3" customWidth="1"/>
    <col min="4" max="16" width="8.7109375" style="3" customWidth="1"/>
    <col min="17" max="16384" width="9.140625" style="3"/>
  </cols>
  <sheetData>
    <row r="1" spans="1:17" ht="20.100000000000001" customHeight="1" x14ac:dyDescent="0.2">
      <c r="A1" s="118" t="str">
        <f>References!A1</f>
        <v>115-22 CENTRAL OFFICE, DISTRICT 5, DISTRICT 9, DISTRICT 10 AND DISTRICT 11 GENERAL MAINTENANCE CONTRACT  04/27/2021</v>
      </c>
      <c r="B1" s="118"/>
      <c r="C1" s="118"/>
      <c r="D1" s="118"/>
      <c r="E1" s="118"/>
      <c r="F1" s="118"/>
      <c r="G1" s="118"/>
      <c r="H1" s="118"/>
      <c r="I1" s="118"/>
      <c r="J1" s="118"/>
      <c r="K1" s="118"/>
      <c r="L1" s="118"/>
      <c r="M1" s="118"/>
      <c r="N1" s="118"/>
      <c r="O1" s="118"/>
      <c r="P1" s="118"/>
    </row>
    <row r="2" spans="1:17" ht="20.100000000000001" customHeight="1" x14ac:dyDescent="0.2">
      <c r="A2" s="118" t="s">
        <v>39</v>
      </c>
      <c r="B2" s="118"/>
      <c r="C2" s="118"/>
      <c r="D2" s="118"/>
      <c r="E2" s="118"/>
      <c r="F2" s="118"/>
      <c r="G2" s="118"/>
      <c r="H2" s="118"/>
      <c r="I2" s="118"/>
      <c r="J2" s="118"/>
      <c r="K2" s="118"/>
      <c r="L2" s="118"/>
      <c r="M2" s="118"/>
      <c r="N2" s="118"/>
      <c r="O2" s="118"/>
      <c r="P2" s="118"/>
    </row>
    <row r="3" spans="1:17" ht="20.100000000000001" customHeight="1" x14ac:dyDescent="0.2">
      <c r="A3" s="118" t="s">
        <v>25</v>
      </c>
      <c r="B3" s="118"/>
      <c r="C3" s="118"/>
      <c r="D3" s="118"/>
      <c r="E3" s="118"/>
      <c r="F3" s="118"/>
      <c r="G3" s="118"/>
      <c r="H3" s="118"/>
      <c r="I3" s="118"/>
      <c r="J3" s="118"/>
      <c r="K3" s="118"/>
      <c r="L3" s="118"/>
      <c r="M3" s="118"/>
      <c r="N3" s="118"/>
      <c r="O3" s="118"/>
      <c r="P3" s="118"/>
    </row>
    <row r="4" spans="1:17" ht="20.100000000000001" customHeight="1" x14ac:dyDescent="0.2">
      <c r="A4" s="118" t="s">
        <v>26</v>
      </c>
      <c r="B4" s="118"/>
      <c r="C4" s="118"/>
      <c r="D4" s="118"/>
      <c r="E4" s="118"/>
      <c r="F4" s="118"/>
      <c r="G4" s="118"/>
      <c r="H4" s="118"/>
      <c r="I4" s="118"/>
      <c r="J4" s="118"/>
      <c r="K4" s="118"/>
      <c r="L4" s="118"/>
      <c r="M4" s="118"/>
      <c r="N4" s="118"/>
      <c r="O4" s="118"/>
      <c r="P4" s="118"/>
    </row>
    <row r="5" spans="1:17" ht="19.5" customHeight="1" x14ac:dyDescent="0.2">
      <c r="A5" s="114" t="s">
        <v>0</v>
      </c>
      <c r="B5" s="114"/>
      <c r="C5" s="114"/>
      <c r="D5" s="115" t="str">
        <f>References!B3</f>
        <v xml:space="preserve">Robertson Construction Services, Inc. </v>
      </c>
      <c r="E5" s="115"/>
      <c r="F5" s="115"/>
      <c r="G5" s="115"/>
      <c r="H5" s="115"/>
      <c r="I5" s="115"/>
      <c r="J5" s="115"/>
      <c r="K5" s="115"/>
      <c r="L5" s="115"/>
      <c r="M5" s="115"/>
      <c r="N5" s="115"/>
      <c r="O5" s="115"/>
      <c r="P5" s="115"/>
    </row>
    <row r="6" spans="1:17" ht="84" customHeight="1" x14ac:dyDescent="0.2">
      <c r="A6" s="116" t="s">
        <v>16</v>
      </c>
      <c r="B6" s="116"/>
      <c r="C6" s="116"/>
      <c r="D6" s="19" t="s">
        <v>27</v>
      </c>
      <c r="E6" s="19" t="s">
        <v>17</v>
      </c>
      <c r="F6" s="19" t="s">
        <v>7</v>
      </c>
      <c r="G6" s="19" t="s">
        <v>8</v>
      </c>
      <c r="H6" s="19" t="s">
        <v>9</v>
      </c>
      <c r="I6" s="19" t="s">
        <v>28</v>
      </c>
      <c r="J6" s="19" t="s">
        <v>12</v>
      </c>
      <c r="K6" s="19" t="s">
        <v>13</v>
      </c>
      <c r="L6" s="19" t="s">
        <v>14</v>
      </c>
      <c r="M6" s="19" t="s">
        <v>15</v>
      </c>
      <c r="N6" s="19" t="s">
        <v>18</v>
      </c>
      <c r="O6" s="19" t="s">
        <v>11</v>
      </c>
      <c r="P6" s="19" t="s">
        <v>10</v>
      </c>
      <c r="Q6" s="4"/>
    </row>
    <row r="7" spans="1:17" s="5" customFormat="1" ht="15" customHeight="1" x14ac:dyDescent="0.2">
      <c r="A7" s="117" t="s">
        <v>19</v>
      </c>
      <c r="B7" s="117"/>
      <c r="C7" s="117"/>
      <c r="D7" s="13">
        <v>1</v>
      </c>
      <c r="E7" s="13">
        <v>2</v>
      </c>
      <c r="F7" s="13">
        <v>3</v>
      </c>
      <c r="G7" s="13">
        <v>4</v>
      </c>
      <c r="H7" s="13">
        <v>5</v>
      </c>
      <c r="I7" s="13">
        <v>6</v>
      </c>
      <c r="J7" s="13">
        <v>7</v>
      </c>
      <c r="K7" s="13">
        <v>8</v>
      </c>
      <c r="L7" s="13">
        <v>9</v>
      </c>
      <c r="M7" s="13">
        <v>10</v>
      </c>
      <c r="N7" s="13">
        <v>11</v>
      </c>
      <c r="O7" s="13">
        <v>12</v>
      </c>
      <c r="P7" s="13">
        <v>13</v>
      </c>
    </row>
    <row r="8" spans="1:17" ht="24.95" customHeight="1" x14ac:dyDescent="0.2">
      <c r="A8" s="107" t="s">
        <v>40</v>
      </c>
      <c r="B8" s="107"/>
      <c r="C8" s="107"/>
      <c r="D8" s="56">
        <v>60</v>
      </c>
      <c r="E8" s="80" t="s">
        <v>405</v>
      </c>
      <c r="F8" s="80" t="s">
        <v>405</v>
      </c>
      <c r="G8" s="80" t="s">
        <v>405</v>
      </c>
      <c r="H8" s="56">
        <v>60</v>
      </c>
      <c r="I8" s="56">
        <v>60</v>
      </c>
      <c r="J8" s="56">
        <v>57</v>
      </c>
      <c r="K8" s="56">
        <v>57</v>
      </c>
      <c r="L8" s="56">
        <v>50</v>
      </c>
      <c r="M8" s="56">
        <v>60</v>
      </c>
      <c r="N8" s="56">
        <v>59</v>
      </c>
      <c r="O8" s="56">
        <v>60</v>
      </c>
      <c r="P8" s="56">
        <v>104</v>
      </c>
    </row>
    <row r="9" spans="1:17" ht="24.95" customHeight="1" x14ac:dyDescent="0.2">
      <c r="A9" s="107" t="s">
        <v>41</v>
      </c>
      <c r="B9" s="107"/>
      <c r="C9" s="107"/>
      <c r="D9" s="56">
        <v>60</v>
      </c>
      <c r="E9" s="80" t="s">
        <v>405</v>
      </c>
      <c r="F9" s="80" t="s">
        <v>405</v>
      </c>
      <c r="G9" s="80" t="s">
        <v>405</v>
      </c>
      <c r="H9" s="56">
        <v>60</v>
      </c>
      <c r="I9" s="56">
        <v>60</v>
      </c>
      <c r="J9" s="56">
        <v>57</v>
      </c>
      <c r="K9" s="56">
        <v>57</v>
      </c>
      <c r="L9" s="56">
        <v>50</v>
      </c>
      <c r="M9" s="56">
        <v>60</v>
      </c>
      <c r="N9" s="56">
        <v>59</v>
      </c>
      <c r="O9" s="56">
        <v>60</v>
      </c>
      <c r="P9" s="56">
        <v>104</v>
      </c>
    </row>
    <row r="10" spans="1:17" ht="24.95" customHeight="1" x14ac:dyDescent="0.2">
      <c r="A10" s="107" t="s">
        <v>42</v>
      </c>
      <c r="B10" s="107"/>
      <c r="C10" s="107"/>
      <c r="D10" s="56">
        <v>60</v>
      </c>
      <c r="E10" s="80" t="s">
        <v>405</v>
      </c>
      <c r="F10" s="80" t="s">
        <v>405</v>
      </c>
      <c r="G10" s="80" t="s">
        <v>405</v>
      </c>
      <c r="H10" s="56">
        <v>60</v>
      </c>
      <c r="I10" s="56">
        <v>60</v>
      </c>
      <c r="J10" s="56">
        <v>57</v>
      </c>
      <c r="K10" s="56">
        <v>57</v>
      </c>
      <c r="L10" s="56">
        <v>50</v>
      </c>
      <c r="M10" s="56">
        <v>60</v>
      </c>
      <c r="N10" s="56">
        <v>59</v>
      </c>
      <c r="O10" s="56">
        <v>60</v>
      </c>
      <c r="P10" s="56">
        <v>104</v>
      </c>
    </row>
    <row r="11" spans="1:17" ht="24.95" customHeight="1" x14ac:dyDescent="0.2">
      <c r="A11" s="107" t="s">
        <v>43</v>
      </c>
      <c r="B11" s="107"/>
      <c r="C11" s="107"/>
      <c r="D11" s="56">
        <v>60</v>
      </c>
      <c r="E11" s="80" t="s">
        <v>405</v>
      </c>
      <c r="F11" s="80" t="s">
        <v>405</v>
      </c>
      <c r="G11" s="80" t="s">
        <v>405</v>
      </c>
      <c r="H11" s="56">
        <v>60</v>
      </c>
      <c r="I11" s="56">
        <v>60</v>
      </c>
      <c r="J11" s="56">
        <v>57</v>
      </c>
      <c r="K11" s="56">
        <v>57</v>
      </c>
      <c r="L11" s="56">
        <v>50</v>
      </c>
      <c r="M11" s="56">
        <v>60</v>
      </c>
      <c r="N11" s="56">
        <v>59</v>
      </c>
      <c r="O11" s="56">
        <v>60</v>
      </c>
      <c r="P11" s="56">
        <v>104</v>
      </c>
    </row>
    <row r="12" spans="1:17" ht="24.95" customHeight="1" x14ac:dyDescent="0.2">
      <c r="A12" s="107" t="s">
        <v>44</v>
      </c>
      <c r="B12" s="107"/>
      <c r="C12" s="107"/>
      <c r="D12" s="56">
        <v>60</v>
      </c>
      <c r="E12" s="80" t="s">
        <v>405</v>
      </c>
      <c r="F12" s="80" t="s">
        <v>405</v>
      </c>
      <c r="G12" s="80" t="s">
        <v>405</v>
      </c>
      <c r="H12" s="56">
        <v>60</v>
      </c>
      <c r="I12" s="56">
        <v>60</v>
      </c>
      <c r="J12" s="56">
        <v>57</v>
      </c>
      <c r="K12" s="56">
        <v>57</v>
      </c>
      <c r="L12" s="56">
        <v>50</v>
      </c>
      <c r="M12" s="56">
        <v>60</v>
      </c>
      <c r="N12" s="56">
        <v>59</v>
      </c>
      <c r="O12" s="56">
        <v>60</v>
      </c>
      <c r="P12" s="56">
        <v>104</v>
      </c>
    </row>
    <row r="13" spans="1:17" ht="24.95" customHeight="1" x14ac:dyDescent="0.2">
      <c r="A13" s="107" t="s">
        <v>45</v>
      </c>
      <c r="B13" s="107"/>
      <c r="C13" s="107"/>
      <c r="D13" s="56">
        <v>60</v>
      </c>
      <c r="E13" s="80" t="s">
        <v>405</v>
      </c>
      <c r="F13" s="80" t="s">
        <v>405</v>
      </c>
      <c r="G13" s="80" t="s">
        <v>405</v>
      </c>
      <c r="H13" s="56">
        <v>60</v>
      </c>
      <c r="I13" s="56">
        <v>60</v>
      </c>
      <c r="J13" s="56">
        <v>57</v>
      </c>
      <c r="K13" s="56">
        <v>57</v>
      </c>
      <c r="L13" s="56">
        <v>50</v>
      </c>
      <c r="M13" s="56">
        <v>60</v>
      </c>
      <c r="N13" s="56">
        <v>59</v>
      </c>
      <c r="O13" s="56">
        <v>60</v>
      </c>
      <c r="P13" s="56">
        <v>104</v>
      </c>
    </row>
    <row r="14" spans="1:17" ht="24.95" customHeight="1" x14ac:dyDescent="0.2">
      <c r="A14" s="107" t="s">
        <v>46</v>
      </c>
      <c r="B14" s="107"/>
      <c r="C14" s="107"/>
      <c r="D14" s="56">
        <v>60</v>
      </c>
      <c r="E14" s="80" t="s">
        <v>405</v>
      </c>
      <c r="F14" s="80" t="s">
        <v>405</v>
      </c>
      <c r="G14" s="80" t="s">
        <v>405</v>
      </c>
      <c r="H14" s="56">
        <v>60</v>
      </c>
      <c r="I14" s="56">
        <v>60</v>
      </c>
      <c r="J14" s="56">
        <v>57</v>
      </c>
      <c r="K14" s="56">
        <v>57</v>
      </c>
      <c r="L14" s="56">
        <v>50</v>
      </c>
      <c r="M14" s="56">
        <v>60</v>
      </c>
      <c r="N14" s="56">
        <v>59</v>
      </c>
      <c r="O14" s="56">
        <v>60</v>
      </c>
      <c r="P14" s="56">
        <v>104</v>
      </c>
    </row>
    <row r="15" spans="1:17" ht="45" customHeight="1" x14ac:dyDescent="0.2">
      <c r="A15" s="108" t="s">
        <v>110</v>
      </c>
      <c r="B15" s="108"/>
      <c r="C15" s="108"/>
      <c r="D15" s="108"/>
      <c r="E15" s="108"/>
      <c r="F15" s="108"/>
      <c r="G15" s="108"/>
      <c r="H15" s="108"/>
      <c r="I15" s="108"/>
      <c r="J15" s="108"/>
      <c r="K15" s="17" t="s">
        <v>113</v>
      </c>
      <c r="L15" s="109" t="s">
        <v>111</v>
      </c>
      <c r="M15" s="110"/>
      <c r="N15" s="111">
        <v>0.6</v>
      </c>
      <c r="O15" s="111"/>
      <c r="P15" s="111"/>
    </row>
    <row r="16" spans="1:17" s="6" customFormat="1" ht="45" customHeight="1" x14ac:dyDescent="0.2">
      <c r="A16" s="108" t="s">
        <v>20</v>
      </c>
      <c r="B16" s="108"/>
      <c r="C16" s="108"/>
      <c r="D16" s="108"/>
      <c r="E16" s="108"/>
      <c r="F16" s="108"/>
      <c r="G16" s="108"/>
      <c r="H16" s="108"/>
      <c r="I16" s="108"/>
      <c r="J16" s="108"/>
      <c r="K16" s="18" t="s">
        <v>112</v>
      </c>
      <c r="L16" s="112" t="s">
        <v>21</v>
      </c>
      <c r="M16" s="113"/>
      <c r="N16" s="111">
        <v>0.15</v>
      </c>
      <c r="O16" s="111"/>
      <c r="P16" s="111"/>
    </row>
    <row r="17" spans="1:17" ht="15" customHeight="1" x14ac:dyDescent="0.2">
      <c r="A17" s="106"/>
      <c r="B17" s="106"/>
      <c r="C17" s="106"/>
      <c r="D17" s="106"/>
      <c r="E17" s="106"/>
      <c r="F17" s="106"/>
      <c r="G17" s="106"/>
      <c r="H17" s="106"/>
      <c r="I17" s="106"/>
      <c r="J17" s="106"/>
      <c r="K17" s="106"/>
      <c r="L17" s="106"/>
      <c r="M17" s="106"/>
      <c r="N17" s="106"/>
      <c r="O17" s="106"/>
      <c r="P17" s="106"/>
    </row>
    <row r="18" spans="1:17" ht="19.5" customHeight="1" x14ac:dyDescent="0.2">
      <c r="A18" s="114" t="s">
        <v>0</v>
      </c>
      <c r="B18" s="114"/>
      <c r="C18" s="114"/>
      <c r="D18" s="115" t="str">
        <f>References!B10</f>
        <v>Rockwood Builders, Ltd.</v>
      </c>
      <c r="E18" s="115"/>
      <c r="F18" s="115"/>
      <c r="G18" s="115"/>
      <c r="H18" s="115"/>
      <c r="I18" s="115"/>
      <c r="J18" s="115"/>
      <c r="K18" s="115"/>
      <c r="L18" s="115"/>
      <c r="M18" s="115"/>
      <c r="N18" s="115"/>
      <c r="O18" s="115"/>
      <c r="P18" s="115"/>
    </row>
    <row r="19" spans="1:17" ht="84" customHeight="1" x14ac:dyDescent="0.2">
      <c r="A19" s="116" t="s">
        <v>16</v>
      </c>
      <c r="B19" s="116"/>
      <c r="C19" s="116"/>
      <c r="D19" s="19" t="s">
        <v>27</v>
      </c>
      <c r="E19" s="19" t="s">
        <v>17</v>
      </c>
      <c r="F19" s="19" t="s">
        <v>7</v>
      </c>
      <c r="G19" s="19" t="s">
        <v>8</v>
      </c>
      <c r="H19" s="19" t="s">
        <v>9</v>
      </c>
      <c r="I19" s="19" t="s">
        <v>28</v>
      </c>
      <c r="J19" s="19" t="s">
        <v>12</v>
      </c>
      <c r="K19" s="19" t="s">
        <v>13</v>
      </c>
      <c r="L19" s="19" t="s">
        <v>14</v>
      </c>
      <c r="M19" s="19" t="s">
        <v>15</v>
      </c>
      <c r="N19" s="19" t="s">
        <v>18</v>
      </c>
      <c r="O19" s="19" t="s">
        <v>11</v>
      </c>
      <c r="P19" s="19" t="s">
        <v>10</v>
      </c>
      <c r="Q19" s="4"/>
    </row>
    <row r="20" spans="1:17" s="5" customFormat="1" ht="15" customHeight="1" x14ac:dyDescent="0.2">
      <c r="A20" s="117" t="s">
        <v>19</v>
      </c>
      <c r="B20" s="117"/>
      <c r="C20" s="117"/>
      <c r="D20" s="13">
        <v>1</v>
      </c>
      <c r="E20" s="13">
        <v>2</v>
      </c>
      <c r="F20" s="13">
        <v>3</v>
      </c>
      <c r="G20" s="13">
        <v>4</v>
      </c>
      <c r="H20" s="13">
        <v>5</v>
      </c>
      <c r="I20" s="13">
        <v>6</v>
      </c>
      <c r="J20" s="13">
        <v>7</v>
      </c>
      <c r="K20" s="13">
        <v>8</v>
      </c>
      <c r="L20" s="13">
        <v>9</v>
      </c>
      <c r="M20" s="13">
        <v>10</v>
      </c>
      <c r="N20" s="13">
        <v>11</v>
      </c>
      <c r="O20" s="13">
        <v>12</v>
      </c>
      <c r="P20" s="13">
        <v>13</v>
      </c>
    </row>
    <row r="21" spans="1:17" ht="24.95" customHeight="1" x14ac:dyDescent="0.2">
      <c r="A21" s="107" t="s">
        <v>40</v>
      </c>
      <c r="B21" s="107"/>
      <c r="C21" s="107"/>
      <c r="D21" s="56">
        <v>58.88</v>
      </c>
      <c r="E21" s="56">
        <v>85.88</v>
      </c>
      <c r="F21" s="56">
        <v>78.88</v>
      </c>
      <c r="G21" s="56">
        <v>85.88</v>
      </c>
      <c r="H21" s="56">
        <v>55.88</v>
      </c>
      <c r="I21" s="56">
        <v>55.88</v>
      </c>
      <c r="J21" s="56">
        <v>60.88</v>
      </c>
      <c r="K21" s="56">
        <v>60.88</v>
      </c>
      <c r="L21" s="56">
        <v>55.88</v>
      </c>
      <c r="M21" s="56">
        <v>68.88</v>
      </c>
      <c r="N21" s="56">
        <v>74.88</v>
      </c>
      <c r="O21" s="56">
        <v>68.88</v>
      </c>
      <c r="P21" s="56">
        <v>60.88</v>
      </c>
    </row>
    <row r="22" spans="1:17" ht="24.95" customHeight="1" x14ac:dyDescent="0.2">
      <c r="A22" s="107" t="s">
        <v>41</v>
      </c>
      <c r="B22" s="107"/>
      <c r="C22" s="107"/>
      <c r="D22" s="56">
        <v>58.88</v>
      </c>
      <c r="E22" s="56">
        <v>85.88</v>
      </c>
      <c r="F22" s="56">
        <v>78.88</v>
      </c>
      <c r="G22" s="56">
        <v>85.88</v>
      </c>
      <c r="H22" s="56">
        <v>55.88</v>
      </c>
      <c r="I22" s="56">
        <v>55.88</v>
      </c>
      <c r="J22" s="56">
        <v>60.88</v>
      </c>
      <c r="K22" s="56">
        <v>60.88</v>
      </c>
      <c r="L22" s="56">
        <v>55.88</v>
      </c>
      <c r="M22" s="56">
        <v>68.88</v>
      </c>
      <c r="N22" s="56">
        <v>74.88</v>
      </c>
      <c r="O22" s="56">
        <v>68.88</v>
      </c>
      <c r="P22" s="56">
        <v>60.88</v>
      </c>
    </row>
    <row r="23" spans="1:17" ht="24.95" customHeight="1" x14ac:dyDescent="0.2">
      <c r="A23" s="107" t="s">
        <v>42</v>
      </c>
      <c r="B23" s="107"/>
      <c r="C23" s="107"/>
      <c r="D23" s="56">
        <v>58.88</v>
      </c>
      <c r="E23" s="56">
        <v>85.88</v>
      </c>
      <c r="F23" s="56">
        <v>78.88</v>
      </c>
      <c r="G23" s="56">
        <v>85.88</v>
      </c>
      <c r="H23" s="56">
        <v>55.88</v>
      </c>
      <c r="I23" s="56">
        <v>55.88</v>
      </c>
      <c r="J23" s="56">
        <v>60.88</v>
      </c>
      <c r="K23" s="56">
        <v>60.88</v>
      </c>
      <c r="L23" s="56">
        <v>55.88</v>
      </c>
      <c r="M23" s="56">
        <v>68.88</v>
      </c>
      <c r="N23" s="56">
        <v>74.88</v>
      </c>
      <c r="O23" s="56">
        <v>68.88</v>
      </c>
      <c r="P23" s="56">
        <v>60.88</v>
      </c>
    </row>
    <row r="24" spans="1:17" ht="24.95" customHeight="1" x14ac:dyDescent="0.2">
      <c r="A24" s="107" t="s">
        <v>43</v>
      </c>
      <c r="B24" s="107"/>
      <c r="C24" s="107"/>
      <c r="D24" s="56">
        <v>58.88</v>
      </c>
      <c r="E24" s="56">
        <v>85.88</v>
      </c>
      <c r="F24" s="56">
        <v>78.88</v>
      </c>
      <c r="G24" s="56">
        <v>85.88</v>
      </c>
      <c r="H24" s="56">
        <v>55.88</v>
      </c>
      <c r="I24" s="56">
        <v>55.88</v>
      </c>
      <c r="J24" s="56">
        <v>60.88</v>
      </c>
      <c r="K24" s="56">
        <v>60.88</v>
      </c>
      <c r="L24" s="56">
        <v>55.88</v>
      </c>
      <c r="M24" s="56">
        <v>68.88</v>
      </c>
      <c r="N24" s="56">
        <v>74.88</v>
      </c>
      <c r="O24" s="56">
        <v>68.88</v>
      </c>
      <c r="P24" s="56">
        <v>60.88</v>
      </c>
    </row>
    <row r="25" spans="1:17" ht="24.95" customHeight="1" x14ac:dyDescent="0.2">
      <c r="A25" s="107" t="s">
        <v>44</v>
      </c>
      <c r="B25" s="107"/>
      <c r="C25" s="107"/>
      <c r="D25" s="56">
        <v>58.88</v>
      </c>
      <c r="E25" s="56">
        <v>85.88</v>
      </c>
      <c r="F25" s="56">
        <v>78.88</v>
      </c>
      <c r="G25" s="56">
        <v>85.88</v>
      </c>
      <c r="H25" s="56">
        <v>55.88</v>
      </c>
      <c r="I25" s="56">
        <v>55.88</v>
      </c>
      <c r="J25" s="56">
        <v>60.88</v>
      </c>
      <c r="K25" s="56">
        <v>60.88</v>
      </c>
      <c r="L25" s="56">
        <v>55.88</v>
      </c>
      <c r="M25" s="56">
        <v>68.88</v>
      </c>
      <c r="N25" s="56">
        <v>74.88</v>
      </c>
      <c r="O25" s="56">
        <v>68.88</v>
      </c>
      <c r="P25" s="56">
        <v>60.88</v>
      </c>
    </row>
    <row r="26" spans="1:17" ht="24.95" customHeight="1" x14ac:dyDescent="0.2">
      <c r="A26" s="107" t="s">
        <v>45</v>
      </c>
      <c r="B26" s="107"/>
      <c r="C26" s="107"/>
      <c r="D26" s="56">
        <v>58.88</v>
      </c>
      <c r="E26" s="56">
        <v>85.88</v>
      </c>
      <c r="F26" s="56">
        <v>78.88</v>
      </c>
      <c r="G26" s="56">
        <v>85.88</v>
      </c>
      <c r="H26" s="56">
        <v>55.88</v>
      </c>
      <c r="I26" s="56">
        <v>55.88</v>
      </c>
      <c r="J26" s="56">
        <v>60.88</v>
      </c>
      <c r="K26" s="56">
        <v>60.88</v>
      </c>
      <c r="L26" s="56">
        <v>55.88</v>
      </c>
      <c r="M26" s="56">
        <v>68.88</v>
      </c>
      <c r="N26" s="56">
        <v>74.88</v>
      </c>
      <c r="O26" s="56">
        <v>68.88</v>
      </c>
      <c r="P26" s="56">
        <v>60.88</v>
      </c>
    </row>
    <row r="27" spans="1:17" ht="24.95" customHeight="1" x14ac:dyDescent="0.2">
      <c r="A27" s="107" t="s">
        <v>46</v>
      </c>
      <c r="B27" s="107"/>
      <c r="C27" s="107"/>
      <c r="D27" s="56">
        <v>58.88</v>
      </c>
      <c r="E27" s="56">
        <v>85.88</v>
      </c>
      <c r="F27" s="56">
        <v>78.88</v>
      </c>
      <c r="G27" s="56">
        <v>85.88</v>
      </c>
      <c r="H27" s="56">
        <v>55.88</v>
      </c>
      <c r="I27" s="56">
        <v>55.88</v>
      </c>
      <c r="J27" s="56">
        <v>60.88</v>
      </c>
      <c r="K27" s="56">
        <v>60.88</v>
      </c>
      <c r="L27" s="56">
        <v>55.88</v>
      </c>
      <c r="M27" s="56">
        <v>68.88</v>
      </c>
      <c r="N27" s="56">
        <v>74.88</v>
      </c>
      <c r="O27" s="56">
        <v>68.88</v>
      </c>
      <c r="P27" s="56">
        <v>60.88</v>
      </c>
    </row>
    <row r="28" spans="1:17" ht="45" customHeight="1" x14ac:dyDescent="0.2">
      <c r="A28" s="108" t="s">
        <v>110</v>
      </c>
      <c r="B28" s="108"/>
      <c r="C28" s="108"/>
      <c r="D28" s="108"/>
      <c r="E28" s="108"/>
      <c r="F28" s="108"/>
      <c r="G28" s="108"/>
      <c r="H28" s="108"/>
      <c r="I28" s="108"/>
      <c r="J28" s="108"/>
      <c r="K28" s="17" t="s">
        <v>113</v>
      </c>
      <c r="L28" s="109" t="s">
        <v>111</v>
      </c>
      <c r="M28" s="110"/>
      <c r="N28" s="111">
        <v>0.8</v>
      </c>
      <c r="O28" s="111"/>
      <c r="P28" s="111"/>
    </row>
    <row r="29" spans="1:17" s="6" customFormat="1" ht="45" customHeight="1" x14ac:dyDescent="0.2">
      <c r="A29" s="108" t="s">
        <v>20</v>
      </c>
      <c r="B29" s="108"/>
      <c r="C29" s="108"/>
      <c r="D29" s="108"/>
      <c r="E29" s="108"/>
      <c r="F29" s="108"/>
      <c r="G29" s="108"/>
      <c r="H29" s="108"/>
      <c r="I29" s="108"/>
      <c r="J29" s="108"/>
      <c r="K29" s="18" t="s">
        <v>112</v>
      </c>
      <c r="L29" s="112" t="s">
        <v>21</v>
      </c>
      <c r="M29" s="113"/>
      <c r="N29" s="111">
        <v>0.15</v>
      </c>
      <c r="O29" s="111"/>
      <c r="P29" s="111"/>
    </row>
    <row r="30" spans="1:17" ht="15" customHeight="1" x14ac:dyDescent="0.2">
      <c r="A30" s="106"/>
      <c r="B30" s="106"/>
      <c r="C30" s="106"/>
      <c r="D30" s="106"/>
      <c r="E30" s="106"/>
      <c r="F30" s="106"/>
      <c r="G30" s="106"/>
      <c r="H30" s="106"/>
      <c r="I30" s="106"/>
      <c r="J30" s="106"/>
      <c r="K30" s="106"/>
      <c r="L30" s="106"/>
      <c r="M30" s="106"/>
      <c r="N30" s="106"/>
      <c r="O30" s="106"/>
      <c r="P30" s="106"/>
    </row>
    <row r="31" spans="1:17" ht="19.5" customHeight="1" x14ac:dyDescent="0.2">
      <c r="A31" s="114" t="s">
        <v>0</v>
      </c>
      <c r="B31" s="114"/>
      <c r="C31" s="114"/>
      <c r="D31" s="115" t="str">
        <f>References!B18</f>
        <v>Setterlin Building Company</v>
      </c>
      <c r="E31" s="115"/>
      <c r="F31" s="115"/>
      <c r="G31" s="115"/>
      <c r="H31" s="115"/>
      <c r="I31" s="115"/>
      <c r="J31" s="115"/>
      <c r="K31" s="115"/>
      <c r="L31" s="115"/>
      <c r="M31" s="115"/>
      <c r="N31" s="115"/>
      <c r="O31" s="115"/>
      <c r="P31" s="115"/>
    </row>
    <row r="32" spans="1:17" ht="84" customHeight="1" x14ac:dyDescent="0.2">
      <c r="A32" s="116" t="s">
        <v>16</v>
      </c>
      <c r="B32" s="116"/>
      <c r="C32" s="116"/>
      <c r="D32" s="19" t="s">
        <v>27</v>
      </c>
      <c r="E32" s="19" t="s">
        <v>17</v>
      </c>
      <c r="F32" s="19" t="s">
        <v>7</v>
      </c>
      <c r="G32" s="19" t="s">
        <v>8</v>
      </c>
      <c r="H32" s="19" t="s">
        <v>9</v>
      </c>
      <c r="I32" s="19" t="s">
        <v>28</v>
      </c>
      <c r="J32" s="19" t="s">
        <v>12</v>
      </c>
      <c r="K32" s="19" t="s">
        <v>13</v>
      </c>
      <c r="L32" s="19" t="s">
        <v>14</v>
      </c>
      <c r="M32" s="19" t="s">
        <v>15</v>
      </c>
      <c r="N32" s="19" t="s">
        <v>18</v>
      </c>
      <c r="O32" s="19" t="s">
        <v>11</v>
      </c>
      <c r="P32" s="19" t="s">
        <v>10</v>
      </c>
      <c r="Q32" s="4"/>
    </row>
    <row r="33" spans="1:17" s="5" customFormat="1" ht="15" customHeight="1" x14ac:dyDescent="0.2">
      <c r="A33" s="117" t="s">
        <v>19</v>
      </c>
      <c r="B33" s="117"/>
      <c r="C33" s="117"/>
      <c r="D33" s="13">
        <v>1</v>
      </c>
      <c r="E33" s="13">
        <v>2</v>
      </c>
      <c r="F33" s="13">
        <v>3</v>
      </c>
      <c r="G33" s="13">
        <v>4</v>
      </c>
      <c r="H33" s="13">
        <v>5</v>
      </c>
      <c r="I33" s="13">
        <v>6</v>
      </c>
      <c r="J33" s="13">
        <v>7</v>
      </c>
      <c r="K33" s="13">
        <v>8</v>
      </c>
      <c r="L33" s="13">
        <v>9</v>
      </c>
      <c r="M33" s="13">
        <v>10</v>
      </c>
      <c r="N33" s="13">
        <v>11</v>
      </c>
      <c r="O33" s="13">
        <v>12</v>
      </c>
      <c r="P33" s="13">
        <v>13</v>
      </c>
    </row>
    <row r="34" spans="1:17" ht="24.95" customHeight="1" x14ac:dyDescent="0.2">
      <c r="A34" s="107" t="s">
        <v>40</v>
      </c>
      <c r="B34" s="107"/>
      <c r="C34" s="107"/>
      <c r="D34" s="80" t="s">
        <v>405</v>
      </c>
      <c r="E34" s="80" t="s">
        <v>405</v>
      </c>
      <c r="F34" s="80" t="s">
        <v>405</v>
      </c>
      <c r="G34" s="80" t="s">
        <v>405</v>
      </c>
      <c r="H34" s="80" t="s">
        <v>405</v>
      </c>
      <c r="I34" s="80" t="s">
        <v>405</v>
      </c>
      <c r="J34" s="80" t="s">
        <v>405</v>
      </c>
      <c r="K34" s="80" t="s">
        <v>405</v>
      </c>
      <c r="L34" s="80" t="s">
        <v>405</v>
      </c>
      <c r="M34" s="80" t="s">
        <v>405</v>
      </c>
      <c r="N34" s="80" t="s">
        <v>405</v>
      </c>
      <c r="O34" s="80" t="s">
        <v>405</v>
      </c>
      <c r="P34" s="80" t="s">
        <v>405</v>
      </c>
    </row>
    <row r="35" spans="1:17" ht="24.95" customHeight="1" x14ac:dyDescent="0.2">
      <c r="A35" s="107" t="s">
        <v>41</v>
      </c>
      <c r="B35" s="107"/>
      <c r="C35" s="107"/>
      <c r="D35" s="56">
        <v>70</v>
      </c>
      <c r="E35" s="80" t="s">
        <v>405</v>
      </c>
      <c r="F35" s="80" t="s">
        <v>405</v>
      </c>
      <c r="G35" s="80" t="s">
        <v>405</v>
      </c>
      <c r="H35" s="56">
        <v>60</v>
      </c>
      <c r="I35" s="80" t="s">
        <v>405</v>
      </c>
      <c r="J35" s="80" t="s">
        <v>405</v>
      </c>
      <c r="K35" s="56">
        <v>65</v>
      </c>
      <c r="L35" s="56">
        <v>60</v>
      </c>
      <c r="M35" s="80" t="s">
        <v>405</v>
      </c>
      <c r="N35" s="80" t="s">
        <v>405</v>
      </c>
      <c r="O35" s="80" t="s">
        <v>405</v>
      </c>
      <c r="P35" s="56">
        <v>110</v>
      </c>
    </row>
    <row r="36" spans="1:17" ht="24.95" customHeight="1" x14ac:dyDescent="0.2">
      <c r="A36" s="107" t="s">
        <v>42</v>
      </c>
      <c r="B36" s="107"/>
      <c r="C36" s="107"/>
      <c r="D36" s="56">
        <v>70</v>
      </c>
      <c r="E36" s="80" t="s">
        <v>405</v>
      </c>
      <c r="F36" s="80" t="s">
        <v>405</v>
      </c>
      <c r="G36" s="80" t="s">
        <v>405</v>
      </c>
      <c r="H36" s="56">
        <v>60</v>
      </c>
      <c r="I36" s="80" t="s">
        <v>405</v>
      </c>
      <c r="J36" s="80" t="s">
        <v>405</v>
      </c>
      <c r="K36" s="56">
        <v>65</v>
      </c>
      <c r="L36" s="56">
        <v>60</v>
      </c>
      <c r="M36" s="80" t="s">
        <v>405</v>
      </c>
      <c r="N36" s="80" t="s">
        <v>405</v>
      </c>
      <c r="O36" s="80" t="s">
        <v>405</v>
      </c>
      <c r="P36" s="56">
        <v>110</v>
      </c>
    </row>
    <row r="37" spans="1:17" ht="24.95" customHeight="1" x14ac:dyDescent="0.2">
      <c r="A37" s="107" t="s">
        <v>43</v>
      </c>
      <c r="B37" s="107"/>
      <c r="C37" s="107"/>
      <c r="D37" s="56">
        <v>70</v>
      </c>
      <c r="E37" s="80" t="s">
        <v>405</v>
      </c>
      <c r="F37" s="80" t="s">
        <v>405</v>
      </c>
      <c r="G37" s="80" t="s">
        <v>405</v>
      </c>
      <c r="H37" s="56">
        <v>60</v>
      </c>
      <c r="I37" s="80" t="s">
        <v>405</v>
      </c>
      <c r="J37" s="80" t="s">
        <v>405</v>
      </c>
      <c r="K37" s="56">
        <v>65</v>
      </c>
      <c r="L37" s="56">
        <v>60</v>
      </c>
      <c r="M37" s="80" t="s">
        <v>405</v>
      </c>
      <c r="N37" s="80" t="s">
        <v>405</v>
      </c>
      <c r="O37" s="80" t="s">
        <v>405</v>
      </c>
      <c r="P37" s="56">
        <v>110</v>
      </c>
    </row>
    <row r="38" spans="1:17" ht="24.95" customHeight="1" x14ac:dyDescent="0.2">
      <c r="A38" s="107" t="s">
        <v>44</v>
      </c>
      <c r="B38" s="107"/>
      <c r="C38" s="107"/>
      <c r="D38" s="56">
        <v>70</v>
      </c>
      <c r="E38" s="80" t="s">
        <v>405</v>
      </c>
      <c r="F38" s="80" t="s">
        <v>405</v>
      </c>
      <c r="G38" s="80" t="s">
        <v>405</v>
      </c>
      <c r="H38" s="56">
        <v>60</v>
      </c>
      <c r="I38" s="80" t="s">
        <v>405</v>
      </c>
      <c r="J38" s="80" t="s">
        <v>405</v>
      </c>
      <c r="K38" s="56">
        <v>65</v>
      </c>
      <c r="L38" s="56">
        <v>60</v>
      </c>
      <c r="M38" s="80" t="s">
        <v>405</v>
      </c>
      <c r="N38" s="80" t="s">
        <v>405</v>
      </c>
      <c r="O38" s="80" t="s">
        <v>405</v>
      </c>
      <c r="P38" s="56">
        <v>110</v>
      </c>
    </row>
    <row r="39" spans="1:17" ht="24.95" customHeight="1" x14ac:dyDescent="0.2">
      <c r="A39" s="107" t="s">
        <v>45</v>
      </c>
      <c r="B39" s="107"/>
      <c r="C39" s="107"/>
      <c r="D39" s="56">
        <v>70</v>
      </c>
      <c r="E39" s="80" t="s">
        <v>405</v>
      </c>
      <c r="F39" s="80" t="s">
        <v>405</v>
      </c>
      <c r="G39" s="80" t="s">
        <v>405</v>
      </c>
      <c r="H39" s="56">
        <v>60</v>
      </c>
      <c r="I39" s="80" t="s">
        <v>405</v>
      </c>
      <c r="J39" s="80" t="s">
        <v>405</v>
      </c>
      <c r="K39" s="56">
        <v>65</v>
      </c>
      <c r="L39" s="56">
        <v>60</v>
      </c>
      <c r="M39" s="80" t="s">
        <v>405</v>
      </c>
      <c r="N39" s="80" t="s">
        <v>405</v>
      </c>
      <c r="O39" s="80" t="s">
        <v>405</v>
      </c>
      <c r="P39" s="56">
        <v>110</v>
      </c>
    </row>
    <row r="40" spans="1:17" ht="24.95" customHeight="1" x14ac:dyDescent="0.2">
      <c r="A40" s="107" t="s">
        <v>46</v>
      </c>
      <c r="B40" s="107"/>
      <c r="C40" s="107"/>
      <c r="D40" s="56">
        <v>70</v>
      </c>
      <c r="E40" s="80" t="s">
        <v>405</v>
      </c>
      <c r="F40" s="80" t="s">
        <v>405</v>
      </c>
      <c r="G40" s="80" t="s">
        <v>405</v>
      </c>
      <c r="H40" s="56">
        <v>60</v>
      </c>
      <c r="I40" s="80" t="s">
        <v>405</v>
      </c>
      <c r="J40" s="80" t="s">
        <v>405</v>
      </c>
      <c r="K40" s="56">
        <v>65</v>
      </c>
      <c r="L40" s="56">
        <v>60</v>
      </c>
      <c r="M40" s="80" t="s">
        <v>405</v>
      </c>
      <c r="N40" s="80" t="s">
        <v>405</v>
      </c>
      <c r="O40" s="80" t="s">
        <v>405</v>
      </c>
      <c r="P40" s="56">
        <v>110</v>
      </c>
    </row>
    <row r="41" spans="1:17" ht="45" customHeight="1" x14ac:dyDescent="0.2">
      <c r="A41" s="108" t="s">
        <v>110</v>
      </c>
      <c r="B41" s="108"/>
      <c r="C41" s="108"/>
      <c r="D41" s="108"/>
      <c r="E41" s="108"/>
      <c r="F41" s="108"/>
      <c r="G41" s="108"/>
      <c r="H41" s="108"/>
      <c r="I41" s="108"/>
      <c r="J41" s="108"/>
      <c r="K41" s="17" t="s">
        <v>113</v>
      </c>
      <c r="L41" s="109" t="s">
        <v>111</v>
      </c>
      <c r="M41" s="110"/>
      <c r="N41" s="111">
        <v>0.4</v>
      </c>
      <c r="O41" s="111"/>
      <c r="P41" s="111"/>
    </row>
    <row r="42" spans="1:17" s="6" customFormat="1" ht="45" customHeight="1" x14ac:dyDescent="0.2">
      <c r="A42" s="108" t="s">
        <v>20</v>
      </c>
      <c r="B42" s="108"/>
      <c r="C42" s="108"/>
      <c r="D42" s="108"/>
      <c r="E42" s="108"/>
      <c r="F42" s="108"/>
      <c r="G42" s="108"/>
      <c r="H42" s="108"/>
      <c r="I42" s="108"/>
      <c r="J42" s="108"/>
      <c r="K42" s="18" t="s">
        <v>112</v>
      </c>
      <c r="L42" s="112" t="s">
        <v>21</v>
      </c>
      <c r="M42" s="113"/>
      <c r="N42" s="111">
        <v>0.15</v>
      </c>
      <c r="O42" s="111"/>
      <c r="P42" s="111"/>
    </row>
    <row r="43" spans="1:17" ht="15" customHeight="1" x14ac:dyDescent="0.2">
      <c r="A43" s="106"/>
      <c r="B43" s="106"/>
      <c r="C43" s="106"/>
      <c r="D43" s="106"/>
      <c r="E43" s="106"/>
      <c r="F43" s="106"/>
      <c r="G43" s="106"/>
      <c r="H43" s="106"/>
      <c r="I43" s="106"/>
      <c r="J43" s="106"/>
      <c r="K43" s="106"/>
      <c r="L43" s="106"/>
      <c r="M43" s="106"/>
      <c r="N43" s="106"/>
      <c r="O43" s="106"/>
      <c r="P43" s="106"/>
    </row>
    <row r="44" spans="1:17" ht="19.5" customHeight="1" x14ac:dyDescent="0.2">
      <c r="A44" s="114" t="s">
        <v>0</v>
      </c>
      <c r="B44" s="114"/>
      <c r="C44" s="114"/>
      <c r="D44" s="115" t="str">
        <f>References!B25</f>
        <v>SUNRUSH CONSTRUCTION COMPANY INC</v>
      </c>
      <c r="E44" s="115"/>
      <c r="F44" s="115"/>
      <c r="G44" s="115"/>
      <c r="H44" s="115"/>
      <c r="I44" s="115"/>
      <c r="J44" s="115"/>
      <c r="K44" s="115"/>
      <c r="L44" s="115"/>
      <c r="M44" s="115"/>
      <c r="N44" s="115"/>
      <c r="O44" s="115"/>
      <c r="P44" s="115"/>
    </row>
    <row r="45" spans="1:17" ht="84" customHeight="1" x14ac:dyDescent="0.2">
      <c r="A45" s="116" t="s">
        <v>16</v>
      </c>
      <c r="B45" s="116"/>
      <c r="C45" s="116"/>
      <c r="D45" s="19" t="s">
        <v>27</v>
      </c>
      <c r="E45" s="19" t="s">
        <v>17</v>
      </c>
      <c r="F45" s="19" t="s">
        <v>7</v>
      </c>
      <c r="G45" s="19" t="s">
        <v>8</v>
      </c>
      <c r="H45" s="19" t="s">
        <v>9</v>
      </c>
      <c r="I45" s="19" t="s">
        <v>28</v>
      </c>
      <c r="J45" s="19" t="s">
        <v>12</v>
      </c>
      <c r="K45" s="19" t="s">
        <v>13</v>
      </c>
      <c r="L45" s="19" t="s">
        <v>14</v>
      </c>
      <c r="M45" s="19" t="s">
        <v>15</v>
      </c>
      <c r="N45" s="19" t="s">
        <v>18</v>
      </c>
      <c r="O45" s="19" t="s">
        <v>11</v>
      </c>
      <c r="P45" s="19" t="s">
        <v>10</v>
      </c>
      <c r="Q45" s="4"/>
    </row>
    <row r="46" spans="1:17" s="5" customFormat="1" ht="15" customHeight="1" x14ac:dyDescent="0.2">
      <c r="A46" s="117" t="s">
        <v>19</v>
      </c>
      <c r="B46" s="117"/>
      <c r="C46" s="117"/>
      <c r="D46" s="13">
        <v>1</v>
      </c>
      <c r="E46" s="13">
        <v>2</v>
      </c>
      <c r="F46" s="13">
        <v>3</v>
      </c>
      <c r="G46" s="13">
        <v>4</v>
      </c>
      <c r="H46" s="13">
        <v>5</v>
      </c>
      <c r="I46" s="13">
        <v>6</v>
      </c>
      <c r="J46" s="13">
        <v>7</v>
      </c>
      <c r="K46" s="13">
        <v>8</v>
      </c>
      <c r="L46" s="13">
        <v>9</v>
      </c>
      <c r="M46" s="13">
        <v>10</v>
      </c>
      <c r="N46" s="13">
        <v>11</v>
      </c>
      <c r="O46" s="13">
        <v>12</v>
      </c>
      <c r="P46" s="13">
        <v>13</v>
      </c>
    </row>
    <row r="47" spans="1:17" ht="24.95" customHeight="1" x14ac:dyDescent="0.2">
      <c r="A47" s="107" t="s">
        <v>40</v>
      </c>
      <c r="B47" s="107"/>
      <c r="C47" s="107"/>
      <c r="D47" s="56">
        <v>61.08</v>
      </c>
      <c r="E47" s="80" t="s">
        <v>405</v>
      </c>
      <c r="F47" s="80" t="s">
        <v>405</v>
      </c>
      <c r="G47" s="80" t="s">
        <v>405</v>
      </c>
      <c r="H47" s="80" t="s">
        <v>405</v>
      </c>
      <c r="I47" s="80" t="s">
        <v>405</v>
      </c>
      <c r="J47" s="80" t="s">
        <v>405</v>
      </c>
      <c r="K47" s="80" t="s">
        <v>405</v>
      </c>
      <c r="L47" s="80" t="s">
        <v>405</v>
      </c>
      <c r="M47" s="80" t="s">
        <v>405</v>
      </c>
      <c r="N47" s="80" t="s">
        <v>405</v>
      </c>
      <c r="O47" s="80" t="s">
        <v>405</v>
      </c>
      <c r="P47" s="56">
        <v>70</v>
      </c>
    </row>
    <row r="48" spans="1:17" ht="24.95" customHeight="1" x14ac:dyDescent="0.2">
      <c r="A48" s="107" t="s">
        <v>41</v>
      </c>
      <c r="B48" s="107"/>
      <c r="C48" s="107"/>
      <c r="D48" s="56">
        <v>53.66</v>
      </c>
      <c r="E48" s="56">
        <v>74.2</v>
      </c>
      <c r="F48" s="80" t="s">
        <v>405</v>
      </c>
      <c r="G48" s="56">
        <v>74.2</v>
      </c>
      <c r="H48" s="56">
        <v>43.46</v>
      </c>
      <c r="I48" s="56">
        <v>47.13</v>
      </c>
      <c r="J48" s="56">
        <v>63.6</v>
      </c>
      <c r="K48" s="56">
        <v>50.35</v>
      </c>
      <c r="L48" s="56">
        <v>39.75</v>
      </c>
      <c r="M48" s="56">
        <v>47.17</v>
      </c>
      <c r="N48" s="56">
        <v>47.43</v>
      </c>
      <c r="O48" s="56">
        <v>53.1</v>
      </c>
      <c r="P48" s="56">
        <v>62.5</v>
      </c>
    </row>
    <row r="49" spans="1:16" ht="24.95" customHeight="1" x14ac:dyDescent="0.2">
      <c r="A49" s="107" t="s">
        <v>42</v>
      </c>
      <c r="B49" s="107"/>
      <c r="C49" s="107"/>
      <c r="D49" s="56">
        <v>61.08</v>
      </c>
      <c r="E49" s="80" t="s">
        <v>405</v>
      </c>
      <c r="F49" s="80" t="s">
        <v>405</v>
      </c>
      <c r="G49" s="80" t="s">
        <v>405</v>
      </c>
      <c r="H49" s="160">
        <v>48.49</v>
      </c>
      <c r="I49" s="160">
        <v>48.49</v>
      </c>
      <c r="J49" s="160">
        <v>63.6</v>
      </c>
      <c r="K49" s="160">
        <v>54.31</v>
      </c>
      <c r="L49" s="160">
        <v>42.66</v>
      </c>
      <c r="M49" s="160">
        <v>50.89</v>
      </c>
      <c r="N49" s="160">
        <v>50.89</v>
      </c>
      <c r="O49" s="160">
        <v>57.01</v>
      </c>
      <c r="P49" s="56">
        <v>70</v>
      </c>
    </row>
    <row r="50" spans="1:16" ht="24.95" customHeight="1" x14ac:dyDescent="0.2">
      <c r="A50" s="107" t="s">
        <v>43</v>
      </c>
      <c r="B50" s="107"/>
      <c r="C50" s="107"/>
      <c r="D50" s="56">
        <v>61.08</v>
      </c>
      <c r="E50" s="80" t="s">
        <v>405</v>
      </c>
      <c r="F50" s="80" t="s">
        <v>405</v>
      </c>
      <c r="G50" s="80" t="s">
        <v>405</v>
      </c>
      <c r="H50" s="80" t="s">
        <v>405</v>
      </c>
      <c r="I50" s="80" t="s">
        <v>405</v>
      </c>
      <c r="J50" s="80" t="s">
        <v>405</v>
      </c>
      <c r="K50" s="80" t="s">
        <v>405</v>
      </c>
      <c r="L50" s="80" t="s">
        <v>405</v>
      </c>
      <c r="M50" s="80" t="s">
        <v>405</v>
      </c>
      <c r="N50" s="80" t="s">
        <v>405</v>
      </c>
      <c r="O50" s="80" t="s">
        <v>405</v>
      </c>
      <c r="P50" s="56">
        <v>70</v>
      </c>
    </row>
    <row r="51" spans="1:16" ht="24.95" customHeight="1" x14ac:dyDescent="0.2">
      <c r="A51" s="107" t="s">
        <v>44</v>
      </c>
      <c r="B51" s="107"/>
      <c r="C51" s="107"/>
      <c r="D51" s="56">
        <v>53.66</v>
      </c>
      <c r="E51" s="56">
        <v>74.2</v>
      </c>
      <c r="F51" s="80" t="s">
        <v>405</v>
      </c>
      <c r="G51" s="56">
        <v>74.2</v>
      </c>
      <c r="H51" s="56">
        <v>47.13</v>
      </c>
      <c r="I51" s="56">
        <v>47.13</v>
      </c>
      <c r="J51" s="56">
        <v>63.6</v>
      </c>
      <c r="K51" s="56">
        <v>50.35</v>
      </c>
      <c r="L51" s="56">
        <v>39.75</v>
      </c>
      <c r="M51" s="56">
        <v>47.17</v>
      </c>
      <c r="N51" s="56">
        <v>47.43</v>
      </c>
      <c r="O51" s="56">
        <v>53.1</v>
      </c>
      <c r="P51" s="56">
        <v>62.5</v>
      </c>
    </row>
    <row r="52" spans="1:16" ht="24.95" customHeight="1" x14ac:dyDescent="0.2">
      <c r="A52" s="107" t="s">
        <v>45</v>
      </c>
      <c r="B52" s="107"/>
      <c r="C52" s="107"/>
      <c r="D52" s="56">
        <v>61.08</v>
      </c>
      <c r="E52" s="80" t="s">
        <v>405</v>
      </c>
      <c r="F52" s="80" t="s">
        <v>405</v>
      </c>
      <c r="G52" s="80" t="s">
        <v>405</v>
      </c>
      <c r="H52" s="56">
        <v>48.49</v>
      </c>
      <c r="I52" s="56">
        <v>48.49</v>
      </c>
      <c r="J52" s="56">
        <v>63.6</v>
      </c>
      <c r="K52" s="56">
        <v>54.31</v>
      </c>
      <c r="L52" s="56">
        <v>42.66</v>
      </c>
      <c r="M52" s="56">
        <v>50.89</v>
      </c>
      <c r="N52" s="56">
        <v>50.89</v>
      </c>
      <c r="O52" s="56">
        <v>57.01</v>
      </c>
      <c r="P52" s="56">
        <v>62.5</v>
      </c>
    </row>
    <row r="53" spans="1:16" ht="24.95" customHeight="1" x14ac:dyDescent="0.2">
      <c r="A53" s="107" t="s">
        <v>46</v>
      </c>
      <c r="B53" s="107"/>
      <c r="C53" s="107"/>
      <c r="D53" s="56">
        <v>53.66</v>
      </c>
      <c r="E53" s="56">
        <v>74.2</v>
      </c>
      <c r="F53" s="80" t="s">
        <v>405</v>
      </c>
      <c r="G53" s="56">
        <v>74.2</v>
      </c>
      <c r="H53" s="56" t="s">
        <v>404</v>
      </c>
      <c r="I53" s="56">
        <v>47.57</v>
      </c>
      <c r="J53" s="56">
        <v>63.6</v>
      </c>
      <c r="K53" s="56">
        <v>53.29</v>
      </c>
      <c r="L53" s="56">
        <v>41.87</v>
      </c>
      <c r="M53" s="56">
        <v>49.94</v>
      </c>
      <c r="N53" s="56">
        <v>49.94</v>
      </c>
      <c r="O53" s="56">
        <v>55.95</v>
      </c>
      <c r="P53" s="56">
        <v>62.5</v>
      </c>
    </row>
    <row r="54" spans="1:16" ht="45" customHeight="1" x14ac:dyDescent="0.2">
      <c r="A54" s="108" t="s">
        <v>110</v>
      </c>
      <c r="B54" s="108"/>
      <c r="C54" s="108"/>
      <c r="D54" s="108"/>
      <c r="E54" s="108"/>
      <c r="F54" s="108"/>
      <c r="G54" s="108"/>
      <c r="H54" s="108"/>
      <c r="I54" s="108"/>
      <c r="J54" s="108"/>
      <c r="K54" s="17" t="s">
        <v>113</v>
      </c>
      <c r="L54" s="109" t="s">
        <v>111</v>
      </c>
      <c r="M54" s="110"/>
      <c r="N54" s="111">
        <v>0.6</v>
      </c>
      <c r="O54" s="111"/>
      <c r="P54" s="111"/>
    </row>
    <row r="55" spans="1:16" s="6" customFormat="1" ht="45" customHeight="1" x14ac:dyDescent="0.2">
      <c r="A55" s="108" t="s">
        <v>20</v>
      </c>
      <c r="B55" s="108"/>
      <c r="C55" s="108"/>
      <c r="D55" s="108"/>
      <c r="E55" s="108"/>
      <c r="F55" s="108"/>
      <c r="G55" s="108"/>
      <c r="H55" s="108"/>
      <c r="I55" s="108"/>
      <c r="J55" s="108"/>
      <c r="K55" s="18" t="s">
        <v>112</v>
      </c>
      <c r="L55" s="112" t="s">
        <v>21</v>
      </c>
      <c r="M55" s="113"/>
      <c r="N55" s="111">
        <v>0.15</v>
      </c>
      <c r="O55" s="111"/>
      <c r="P55" s="111"/>
    </row>
    <row r="56" spans="1:16" ht="15" customHeight="1" x14ac:dyDescent="0.2">
      <c r="A56" s="106"/>
      <c r="B56" s="106"/>
      <c r="C56" s="106"/>
      <c r="D56" s="106"/>
      <c r="E56" s="106"/>
      <c r="F56" s="106"/>
      <c r="G56" s="106"/>
      <c r="H56" s="106"/>
      <c r="I56" s="106"/>
      <c r="J56" s="106"/>
      <c r="K56" s="106"/>
      <c r="L56" s="106"/>
      <c r="M56" s="106"/>
      <c r="N56" s="106"/>
      <c r="O56" s="106"/>
      <c r="P56" s="106"/>
    </row>
  </sheetData>
  <sheetProtection selectLockedCells="1"/>
  <mergeCells count="76">
    <mergeCell ref="A10:C10"/>
    <mergeCell ref="A11:C11"/>
    <mergeCell ref="A12:C12"/>
    <mergeCell ref="A9:C9"/>
    <mergeCell ref="A1:P1"/>
    <mergeCell ref="A2:P2"/>
    <mergeCell ref="A3:P3"/>
    <mergeCell ref="A4:P4"/>
    <mergeCell ref="A5:C5"/>
    <mergeCell ref="D5:P5"/>
    <mergeCell ref="A6:C6"/>
    <mergeCell ref="A7:C7"/>
    <mergeCell ref="A8:C8"/>
    <mergeCell ref="N15:P15"/>
    <mergeCell ref="A17:P17"/>
    <mergeCell ref="A13:C13"/>
    <mergeCell ref="A14:C14"/>
    <mergeCell ref="A15:J15"/>
    <mergeCell ref="A16:J16"/>
    <mergeCell ref="L16:M16"/>
    <mergeCell ref="L15:M15"/>
    <mergeCell ref="N16:P16"/>
    <mergeCell ref="A18:C18"/>
    <mergeCell ref="D18:P18"/>
    <mergeCell ref="A19:C19"/>
    <mergeCell ref="A20:C20"/>
    <mergeCell ref="A21:C21"/>
    <mergeCell ref="A22:C22"/>
    <mergeCell ref="A23:C23"/>
    <mergeCell ref="A24:C24"/>
    <mergeCell ref="A25:C25"/>
    <mergeCell ref="A26:C26"/>
    <mergeCell ref="A27:C27"/>
    <mergeCell ref="A28:J28"/>
    <mergeCell ref="L28:M28"/>
    <mergeCell ref="N28:P28"/>
    <mergeCell ref="A29:J29"/>
    <mergeCell ref="L29:M29"/>
    <mergeCell ref="N29:P29"/>
    <mergeCell ref="A30:P30"/>
    <mergeCell ref="A31:C31"/>
    <mergeCell ref="D31:P31"/>
    <mergeCell ref="A32:C32"/>
    <mergeCell ref="A33:C33"/>
    <mergeCell ref="A34:C34"/>
    <mergeCell ref="A35:C35"/>
    <mergeCell ref="A36:C36"/>
    <mergeCell ref="A37:C37"/>
    <mergeCell ref="A38:C38"/>
    <mergeCell ref="A39:C39"/>
    <mergeCell ref="A40:C40"/>
    <mergeCell ref="A41:J41"/>
    <mergeCell ref="L41:M41"/>
    <mergeCell ref="N41:P41"/>
    <mergeCell ref="A42:J42"/>
    <mergeCell ref="L42:M42"/>
    <mergeCell ref="N42:P42"/>
    <mergeCell ref="A43:P43"/>
    <mergeCell ref="A44:C44"/>
    <mergeCell ref="D44:P44"/>
    <mergeCell ref="A45:C45"/>
    <mergeCell ref="A46:C46"/>
    <mergeCell ref="A47:C47"/>
    <mergeCell ref="A48:C48"/>
    <mergeCell ref="A49:C49"/>
    <mergeCell ref="A50:C50"/>
    <mergeCell ref="A51:C51"/>
    <mergeCell ref="A52:C52"/>
    <mergeCell ref="A53:C53"/>
    <mergeCell ref="A54:J54"/>
    <mergeCell ref="A56:P56"/>
    <mergeCell ref="L54:M54"/>
    <mergeCell ref="N54:P54"/>
    <mergeCell ref="A55:J55"/>
    <mergeCell ref="L55:M55"/>
    <mergeCell ref="N55:P55"/>
  </mergeCells>
  <pageMargins left="0.2" right="0.2" top="0.25" bottom="0.25" header="0.3" footer="0.3"/>
  <pageSetup scale="9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15"/>
  <sheetViews>
    <sheetView showGridLines="0" zoomScaleNormal="100" workbookViewId="0">
      <pane ySplit="2" topLeftCell="A3" activePane="bottomLeft" state="frozen"/>
      <selection pane="bottomLeft" activeCell="Q277" sqref="Q277"/>
    </sheetView>
  </sheetViews>
  <sheetFormatPr defaultRowHeight="14.25" outlineLevelRow="1" x14ac:dyDescent="0.2"/>
  <cols>
    <col min="1" max="2" width="18.7109375" style="3" customWidth="1"/>
    <col min="3" max="3" width="7.7109375" style="3" customWidth="1"/>
    <col min="4" max="10" width="11.7109375" style="3" customWidth="1"/>
    <col min="11" max="16384" width="9.140625" style="3"/>
  </cols>
  <sheetData>
    <row r="1" spans="1:11" ht="20.100000000000001" customHeight="1" x14ac:dyDescent="0.2">
      <c r="A1" s="141" t="str">
        <f>References!A1</f>
        <v>115-22 CENTRAL OFFICE, DISTRICT 5, DISTRICT 9, DISTRICT 10 AND DISTRICT 11 GENERAL MAINTENANCE CONTRACT  04/27/2021</v>
      </c>
      <c r="B1" s="141"/>
      <c r="C1" s="141"/>
      <c r="D1" s="141"/>
      <c r="E1" s="141"/>
      <c r="F1" s="141"/>
      <c r="G1" s="141"/>
      <c r="H1" s="141"/>
      <c r="I1" s="141"/>
      <c r="J1" s="141"/>
    </row>
    <row r="2" spans="1:11" ht="20.100000000000001" customHeight="1" x14ac:dyDescent="0.2">
      <c r="A2" s="141" t="s">
        <v>54</v>
      </c>
      <c r="B2" s="141"/>
      <c r="C2" s="141"/>
      <c r="D2" s="141"/>
      <c r="E2" s="141"/>
      <c r="F2" s="141"/>
      <c r="G2" s="141"/>
      <c r="H2" s="141"/>
      <c r="I2" s="141"/>
      <c r="J2" s="141"/>
    </row>
    <row r="3" spans="1:11" ht="19.5" customHeight="1" x14ac:dyDescent="0.2">
      <c r="A3" s="149" t="s">
        <v>0</v>
      </c>
      <c r="B3" s="149"/>
      <c r="C3" s="149"/>
      <c r="D3" s="150" t="str">
        <f>References!B3</f>
        <v xml:space="preserve">Robertson Construction Services, Inc. </v>
      </c>
      <c r="E3" s="150"/>
      <c r="F3" s="150"/>
      <c r="G3" s="150"/>
      <c r="H3" s="150"/>
      <c r="I3" s="150"/>
      <c r="J3" s="150"/>
    </row>
    <row r="4" spans="1:11" ht="78" customHeight="1" x14ac:dyDescent="0.2">
      <c r="A4" s="137" t="s">
        <v>30</v>
      </c>
      <c r="B4" s="137"/>
      <c r="C4" s="137"/>
      <c r="D4" s="20" t="s">
        <v>47</v>
      </c>
      <c r="E4" s="20" t="s">
        <v>48</v>
      </c>
      <c r="F4" s="20" t="s">
        <v>49</v>
      </c>
      <c r="G4" s="20" t="s">
        <v>50</v>
      </c>
      <c r="H4" s="20" t="s">
        <v>51</v>
      </c>
      <c r="I4" s="20" t="s">
        <v>52</v>
      </c>
      <c r="J4" s="20" t="s">
        <v>53</v>
      </c>
      <c r="K4" s="4"/>
    </row>
    <row r="5" spans="1:11" s="5" customFormat="1" ht="15" customHeight="1" x14ac:dyDescent="0.2">
      <c r="A5" s="145" t="s">
        <v>29</v>
      </c>
      <c r="B5" s="146"/>
      <c r="C5" s="147"/>
      <c r="D5" s="148" t="s">
        <v>34</v>
      </c>
      <c r="E5" s="148"/>
      <c r="F5" s="148"/>
      <c r="G5" s="148"/>
      <c r="H5" s="148"/>
      <c r="I5" s="148"/>
      <c r="J5" s="148"/>
    </row>
    <row r="6" spans="1:11" ht="15" hidden="1" customHeight="1" outlineLevel="1" x14ac:dyDescent="0.2">
      <c r="A6" s="123" t="s">
        <v>220</v>
      </c>
      <c r="B6" s="124"/>
      <c r="C6" s="14" t="s">
        <v>31</v>
      </c>
      <c r="D6" s="57">
        <v>55</v>
      </c>
      <c r="E6" s="57">
        <v>55</v>
      </c>
      <c r="F6" s="57">
        <v>55</v>
      </c>
      <c r="G6" s="57">
        <v>55</v>
      </c>
      <c r="H6" s="57">
        <v>55</v>
      </c>
      <c r="I6" s="57">
        <v>55</v>
      </c>
      <c r="J6" s="57">
        <v>55</v>
      </c>
    </row>
    <row r="7" spans="1:11" ht="15" hidden="1" customHeight="1" outlineLevel="1" x14ac:dyDescent="0.2">
      <c r="A7" s="125"/>
      <c r="B7" s="126"/>
      <c r="C7" s="14" t="s">
        <v>32</v>
      </c>
      <c r="D7" s="57">
        <v>440</v>
      </c>
      <c r="E7" s="57">
        <v>440</v>
      </c>
      <c r="F7" s="57">
        <v>440</v>
      </c>
      <c r="G7" s="57">
        <v>440</v>
      </c>
      <c r="H7" s="57">
        <v>440</v>
      </c>
      <c r="I7" s="57">
        <v>440</v>
      </c>
      <c r="J7" s="57">
        <v>440</v>
      </c>
    </row>
    <row r="8" spans="1:11" ht="15" hidden="1" customHeight="1" outlineLevel="1" x14ac:dyDescent="0.2">
      <c r="A8" s="127"/>
      <c r="B8" s="128"/>
      <c r="C8" s="14" t="s">
        <v>33</v>
      </c>
      <c r="D8" s="57">
        <v>2200</v>
      </c>
      <c r="E8" s="57">
        <v>2200</v>
      </c>
      <c r="F8" s="57">
        <v>2200</v>
      </c>
      <c r="G8" s="57">
        <v>2200</v>
      </c>
      <c r="H8" s="57">
        <v>2200</v>
      </c>
      <c r="I8" s="57">
        <v>2200</v>
      </c>
      <c r="J8" s="57">
        <v>2200</v>
      </c>
    </row>
    <row r="9" spans="1:11" ht="15" hidden="1" customHeight="1" outlineLevel="1" x14ac:dyDescent="0.2">
      <c r="A9" s="123" t="s">
        <v>221</v>
      </c>
      <c r="B9" s="124"/>
      <c r="C9" s="14" t="s">
        <v>31</v>
      </c>
      <c r="D9" s="58">
        <v>55</v>
      </c>
      <c r="E9" s="58">
        <v>55</v>
      </c>
      <c r="F9" s="58">
        <v>55</v>
      </c>
      <c r="G9" s="58">
        <v>55</v>
      </c>
      <c r="H9" s="58">
        <v>55</v>
      </c>
      <c r="I9" s="58">
        <v>55</v>
      </c>
      <c r="J9" s="58">
        <v>55</v>
      </c>
    </row>
    <row r="10" spans="1:11" ht="15" hidden="1" customHeight="1" outlineLevel="1" x14ac:dyDescent="0.2">
      <c r="A10" s="125"/>
      <c r="B10" s="126"/>
      <c r="C10" s="14" t="s">
        <v>32</v>
      </c>
      <c r="D10" s="58">
        <v>440</v>
      </c>
      <c r="E10" s="58">
        <v>440</v>
      </c>
      <c r="F10" s="58">
        <v>440</v>
      </c>
      <c r="G10" s="58">
        <v>440</v>
      </c>
      <c r="H10" s="58">
        <v>440</v>
      </c>
      <c r="I10" s="58">
        <v>440</v>
      </c>
      <c r="J10" s="58">
        <v>440</v>
      </c>
    </row>
    <row r="11" spans="1:11" ht="15" hidden="1" customHeight="1" outlineLevel="1" x14ac:dyDescent="0.2">
      <c r="A11" s="127"/>
      <c r="B11" s="128"/>
      <c r="C11" s="14" t="s">
        <v>33</v>
      </c>
      <c r="D11" s="58">
        <v>2200</v>
      </c>
      <c r="E11" s="58">
        <v>2200</v>
      </c>
      <c r="F11" s="58">
        <v>2200</v>
      </c>
      <c r="G11" s="58">
        <v>2200</v>
      </c>
      <c r="H11" s="58">
        <v>2200</v>
      </c>
      <c r="I11" s="58">
        <v>2200</v>
      </c>
      <c r="J11" s="58">
        <v>2200</v>
      </c>
    </row>
    <row r="12" spans="1:11" ht="15" hidden="1" customHeight="1" outlineLevel="1" x14ac:dyDescent="0.2">
      <c r="A12" s="123" t="s">
        <v>222</v>
      </c>
      <c r="B12" s="124"/>
      <c r="C12" s="14" t="s">
        <v>31</v>
      </c>
      <c r="D12" s="58">
        <v>55</v>
      </c>
      <c r="E12" s="58">
        <v>55</v>
      </c>
      <c r="F12" s="58">
        <v>55</v>
      </c>
      <c r="G12" s="58">
        <v>55</v>
      </c>
      <c r="H12" s="58">
        <v>55</v>
      </c>
      <c r="I12" s="58">
        <v>55</v>
      </c>
      <c r="J12" s="58">
        <v>55</v>
      </c>
    </row>
    <row r="13" spans="1:11" ht="15" hidden="1" customHeight="1" outlineLevel="1" x14ac:dyDescent="0.2">
      <c r="A13" s="125"/>
      <c r="B13" s="126"/>
      <c r="C13" s="14" t="s">
        <v>32</v>
      </c>
      <c r="D13" s="58">
        <v>440</v>
      </c>
      <c r="E13" s="58">
        <v>440</v>
      </c>
      <c r="F13" s="58">
        <v>440</v>
      </c>
      <c r="G13" s="58">
        <v>440</v>
      </c>
      <c r="H13" s="58">
        <v>440</v>
      </c>
      <c r="I13" s="58">
        <v>440</v>
      </c>
      <c r="J13" s="58">
        <v>440</v>
      </c>
    </row>
    <row r="14" spans="1:11" ht="15" hidden="1" customHeight="1" outlineLevel="1" x14ac:dyDescent="0.2">
      <c r="A14" s="127"/>
      <c r="B14" s="128"/>
      <c r="C14" s="14" t="s">
        <v>33</v>
      </c>
      <c r="D14" s="58">
        <v>2200</v>
      </c>
      <c r="E14" s="58">
        <v>2200</v>
      </c>
      <c r="F14" s="58">
        <v>2200</v>
      </c>
      <c r="G14" s="58">
        <v>2200</v>
      </c>
      <c r="H14" s="58">
        <v>2200</v>
      </c>
      <c r="I14" s="58">
        <v>2200</v>
      </c>
      <c r="J14" s="58">
        <v>2200</v>
      </c>
    </row>
    <row r="15" spans="1:11" ht="15" hidden="1" customHeight="1" outlineLevel="1" x14ac:dyDescent="0.2">
      <c r="A15" s="123" t="s">
        <v>223</v>
      </c>
      <c r="B15" s="124"/>
      <c r="C15" s="14" t="s">
        <v>31</v>
      </c>
      <c r="D15" s="57">
        <v>40</v>
      </c>
      <c r="E15" s="57">
        <v>40</v>
      </c>
      <c r="F15" s="57">
        <v>40</v>
      </c>
      <c r="G15" s="57">
        <v>40</v>
      </c>
      <c r="H15" s="57">
        <v>40</v>
      </c>
      <c r="I15" s="57">
        <v>40</v>
      </c>
      <c r="J15" s="57">
        <v>40</v>
      </c>
    </row>
    <row r="16" spans="1:11" ht="15" hidden="1" customHeight="1" outlineLevel="1" x14ac:dyDescent="0.2">
      <c r="A16" s="125"/>
      <c r="B16" s="126"/>
      <c r="C16" s="14" t="s">
        <v>32</v>
      </c>
      <c r="D16" s="57">
        <v>320</v>
      </c>
      <c r="E16" s="57">
        <v>320</v>
      </c>
      <c r="F16" s="57">
        <v>320</v>
      </c>
      <c r="G16" s="57">
        <v>320</v>
      </c>
      <c r="H16" s="57">
        <v>320</v>
      </c>
      <c r="I16" s="57">
        <v>320</v>
      </c>
      <c r="J16" s="57">
        <v>320</v>
      </c>
    </row>
    <row r="17" spans="1:10" ht="15" hidden="1" customHeight="1" outlineLevel="1" x14ac:dyDescent="0.2">
      <c r="A17" s="127"/>
      <c r="B17" s="128"/>
      <c r="C17" s="14" t="s">
        <v>33</v>
      </c>
      <c r="D17" s="57">
        <v>1600</v>
      </c>
      <c r="E17" s="57">
        <v>1600</v>
      </c>
      <c r="F17" s="57">
        <v>1600</v>
      </c>
      <c r="G17" s="57">
        <v>1600</v>
      </c>
      <c r="H17" s="57">
        <v>1600</v>
      </c>
      <c r="I17" s="57">
        <v>1600</v>
      </c>
      <c r="J17" s="57">
        <v>1600</v>
      </c>
    </row>
    <row r="18" spans="1:10" ht="15" hidden="1" customHeight="1" outlineLevel="1" x14ac:dyDescent="0.2">
      <c r="A18" s="123" t="s">
        <v>224</v>
      </c>
      <c r="B18" s="124"/>
      <c r="C18" s="14" t="s">
        <v>31</v>
      </c>
      <c r="D18" s="57">
        <v>70</v>
      </c>
      <c r="E18" s="57">
        <v>70</v>
      </c>
      <c r="F18" s="57">
        <v>70</v>
      </c>
      <c r="G18" s="57">
        <v>70</v>
      </c>
      <c r="H18" s="57">
        <v>70</v>
      </c>
      <c r="I18" s="57">
        <v>70</v>
      </c>
      <c r="J18" s="57">
        <v>70</v>
      </c>
    </row>
    <row r="19" spans="1:10" ht="15" hidden="1" customHeight="1" outlineLevel="1" x14ac:dyDescent="0.2">
      <c r="A19" s="125"/>
      <c r="B19" s="126"/>
      <c r="C19" s="14" t="s">
        <v>32</v>
      </c>
      <c r="D19" s="57">
        <v>560</v>
      </c>
      <c r="E19" s="57">
        <v>560</v>
      </c>
      <c r="F19" s="57">
        <v>560</v>
      </c>
      <c r="G19" s="57">
        <v>560</v>
      </c>
      <c r="H19" s="57">
        <v>560</v>
      </c>
      <c r="I19" s="57">
        <v>560</v>
      </c>
      <c r="J19" s="57">
        <v>560</v>
      </c>
    </row>
    <row r="20" spans="1:10" ht="15" hidden="1" customHeight="1" outlineLevel="1" x14ac:dyDescent="0.2">
      <c r="A20" s="127"/>
      <c r="B20" s="128"/>
      <c r="C20" s="14" t="s">
        <v>33</v>
      </c>
      <c r="D20" s="57">
        <v>2800</v>
      </c>
      <c r="E20" s="57">
        <v>2800</v>
      </c>
      <c r="F20" s="57">
        <v>2800</v>
      </c>
      <c r="G20" s="57">
        <v>2800</v>
      </c>
      <c r="H20" s="57">
        <v>2800</v>
      </c>
      <c r="I20" s="57">
        <v>2800</v>
      </c>
      <c r="J20" s="57">
        <v>2800</v>
      </c>
    </row>
    <row r="21" spans="1:10" ht="15" hidden="1" customHeight="1" outlineLevel="1" x14ac:dyDescent="0.2">
      <c r="A21" s="123" t="s">
        <v>225</v>
      </c>
      <c r="B21" s="124"/>
      <c r="C21" s="14" t="s">
        <v>31</v>
      </c>
      <c r="D21" s="57">
        <v>80</v>
      </c>
      <c r="E21" s="57">
        <v>80</v>
      </c>
      <c r="F21" s="57">
        <v>80</v>
      </c>
      <c r="G21" s="57">
        <v>80</v>
      </c>
      <c r="H21" s="57">
        <v>80</v>
      </c>
      <c r="I21" s="57">
        <v>80</v>
      </c>
      <c r="J21" s="57">
        <v>80</v>
      </c>
    </row>
    <row r="22" spans="1:10" ht="15" hidden="1" customHeight="1" outlineLevel="1" x14ac:dyDescent="0.2">
      <c r="A22" s="125"/>
      <c r="B22" s="126"/>
      <c r="C22" s="14" t="s">
        <v>32</v>
      </c>
      <c r="D22" s="57">
        <v>640</v>
      </c>
      <c r="E22" s="57">
        <v>640</v>
      </c>
      <c r="F22" s="57">
        <v>640</v>
      </c>
      <c r="G22" s="57">
        <v>640</v>
      </c>
      <c r="H22" s="57">
        <v>640</v>
      </c>
      <c r="I22" s="57">
        <v>640</v>
      </c>
      <c r="J22" s="57">
        <v>640</v>
      </c>
    </row>
    <row r="23" spans="1:10" ht="15" hidden="1" customHeight="1" outlineLevel="1" x14ac:dyDescent="0.2">
      <c r="A23" s="127"/>
      <c r="B23" s="128"/>
      <c r="C23" s="14" t="s">
        <v>33</v>
      </c>
      <c r="D23" s="57">
        <v>3200</v>
      </c>
      <c r="E23" s="57">
        <v>3200</v>
      </c>
      <c r="F23" s="57">
        <v>3200</v>
      </c>
      <c r="G23" s="57">
        <v>3200</v>
      </c>
      <c r="H23" s="57">
        <v>3200</v>
      </c>
      <c r="I23" s="57">
        <v>3200</v>
      </c>
      <c r="J23" s="57">
        <v>3200</v>
      </c>
    </row>
    <row r="24" spans="1:10" ht="15" hidden="1" customHeight="1" outlineLevel="1" x14ac:dyDescent="0.2">
      <c r="A24" s="123" t="s">
        <v>226</v>
      </c>
      <c r="B24" s="124"/>
      <c r="C24" s="14" t="s">
        <v>31</v>
      </c>
      <c r="D24" s="57">
        <v>90</v>
      </c>
      <c r="E24" s="57">
        <v>90</v>
      </c>
      <c r="F24" s="57">
        <v>90</v>
      </c>
      <c r="G24" s="57">
        <v>90</v>
      </c>
      <c r="H24" s="57">
        <v>90</v>
      </c>
      <c r="I24" s="57">
        <v>90</v>
      </c>
      <c r="J24" s="57">
        <v>90</v>
      </c>
    </row>
    <row r="25" spans="1:10" ht="15" hidden="1" customHeight="1" outlineLevel="1" x14ac:dyDescent="0.2">
      <c r="A25" s="125"/>
      <c r="B25" s="126"/>
      <c r="C25" s="14" t="s">
        <v>32</v>
      </c>
      <c r="D25" s="57">
        <v>720</v>
      </c>
      <c r="E25" s="57">
        <v>720</v>
      </c>
      <c r="F25" s="57">
        <v>720</v>
      </c>
      <c r="G25" s="57">
        <v>720</v>
      </c>
      <c r="H25" s="57">
        <v>720</v>
      </c>
      <c r="I25" s="57">
        <v>720</v>
      </c>
      <c r="J25" s="57">
        <v>720</v>
      </c>
    </row>
    <row r="26" spans="1:10" ht="15" hidden="1" customHeight="1" outlineLevel="1" x14ac:dyDescent="0.2">
      <c r="A26" s="127"/>
      <c r="B26" s="128"/>
      <c r="C26" s="14" t="s">
        <v>33</v>
      </c>
      <c r="D26" s="57">
        <v>3600</v>
      </c>
      <c r="E26" s="57">
        <v>3600</v>
      </c>
      <c r="F26" s="57">
        <v>3600</v>
      </c>
      <c r="G26" s="57">
        <v>3600</v>
      </c>
      <c r="H26" s="57">
        <v>3600</v>
      </c>
      <c r="I26" s="57">
        <v>3600</v>
      </c>
      <c r="J26" s="57">
        <v>3600</v>
      </c>
    </row>
    <row r="27" spans="1:10" ht="15" hidden="1" customHeight="1" outlineLevel="1" x14ac:dyDescent="0.2">
      <c r="A27" s="123" t="s">
        <v>227</v>
      </c>
      <c r="B27" s="124"/>
      <c r="C27" s="14" t="s">
        <v>31</v>
      </c>
      <c r="D27" s="57">
        <v>90</v>
      </c>
      <c r="E27" s="57">
        <v>90</v>
      </c>
      <c r="F27" s="57">
        <v>90</v>
      </c>
      <c r="G27" s="57">
        <v>90</v>
      </c>
      <c r="H27" s="57">
        <v>90</v>
      </c>
      <c r="I27" s="57">
        <v>90</v>
      </c>
      <c r="J27" s="57">
        <v>90</v>
      </c>
    </row>
    <row r="28" spans="1:10" ht="15" hidden="1" customHeight="1" outlineLevel="1" x14ac:dyDescent="0.2">
      <c r="A28" s="125"/>
      <c r="B28" s="126"/>
      <c r="C28" s="14" t="s">
        <v>32</v>
      </c>
      <c r="D28" s="57">
        <v>720</v>
      </c>
      <c r="E28" s="57">
        <v>720</v>
      </c>
      <c r="F28" s="57">
        <v>720</v>
      </c>
      <c r="G28" s="57">
        <v>720</v>
      </c>
      <c r="H28" s="57">
        <v>720</v>
      </c>
      <c r="I28" s="57">
        <v>720</v>
      </c>
      <c r="J28" s="57">
        <v>720</v>
      </c>
    </row>
    <row r="29" spans="1:10" ht="15" hidden="1" customHeight="1" outlineLevel="1" x14ac:dyDescent="0.2">
      <c r="A29" s="127"/>
      <c r="B29" s="128"/>
      <c r="C29" s="14" t="s">
        <v>33</v>
      </c>
      <c r="D29" s="57">
        <v>3600</v>
      </c>
      <c r="E29" s="57">
        <v>3600</v>
      </c>
      <c r="F29" s="57">
        <v>3600</v>
      </c>
      <c r="G29" s="57">
        <v>3600</v>
      </c>
      <c r="H29" s="57">
        <v>3600</v>
      </c>
      <c r="I29" s="57">
        <v>3600</v>
      </c>
      <c r="J29" s="57">
        <v>3600</v>
      </c>
    </row>
    <row r="30" spans="1:10" ht="15" hidden="1" customHeight="1" outlineLevel="1" x14ac:dyDescent="0.2">
      <c r="A30" s="123" t="s">
        <v>228</v>
      </c>
      <c r="B30" s="124"/>
      <c r="C30" s="14" t="s">
        <v>31</v>
      </c>
      <c r="D30" s="57">
        <v>90</v>
      </c>
      <c r="E30" s="57">
        <v>90</v>
      </c>
      <c r="F30" s="57">
        <v>90</v>
      </c>
      <c r="G30" s="57">
        <v>90</v>
      </c>
      <c r="H30" s="57">
        <v>90</v>
      </c>
      <c r="I30" s="57">
        <v>90</v>
      </c>
      <c r="J30" s="57">
        <v>90</v>
      </c>
    </row>
    <row r="31" spans="1:10" ht="15" hidden="1" customHeight="1" outlineLevel="1" x14ac:dyDescent="0.2">
      <c r="A31" s="125"/>
      <c r="B31" s="126"/>
      <c r="C31" s="14" t="s">
        <v>32</v>
      </c>
      <c r="D31" s="57">
        <v>720</v>
      </c>
      <c r="E31" s="57">
        <v>720</v>
      </c>
      <c r="F31" s="57">
        <v>720</v>
      </c>
      <c r="G31" s="57">
        <v>720</v>
      </c>
      <c r="H31" s="57">
        <v>720</v>
      </c>
      <c r="I31" s="57">
        <v>720</v>
      </c>
      <c r="J31" s="57">
        <v>720</v>
      </c>
    </row>
    <row r="32" spans="1:10" ht="15" hidden="1" customHeight="1" outlineLevel="1" x14ac:dyDescent="0.2">
      <c r="A32" s="127"/>
      <c r="B32" s="128"/>
      <c r="C32" s="14" t="s">
        <v>33</v>
      </c>
      <c r="D32" s="57">
        <v>3600</v>
      </c>
      <c r="E32" s="57">
        <v>3600</v>
      </c>
      <c r="F32" s="57">
        <v>3600</v>
      </c>
      <c r="G32" s="57">
        <v>3600</v>
      </c>
      <c r="H32" s="57">
        <v>3600</v>
      </c>
      <c r="I32" s="57">
        <v>3600</v>
      </c>
      <c r="J32" s="57">
        <v>3600</v>
      </c>
    </row>
    <row r="33" spans="1:10" ht="15" hidden="1" customHeight="1" outlineLevel="1" x14ac:dyDescent="0.2">
      <c r="A33" s="123" t="s">
        <v>229</v>
      </c>
      <c r="B33" s="124"/>
      <c r="C33" s="14" t="s">
        <v>31</v>
      </c>
      <c r="D33" s="57">
        <v>135</v>
      </c>
      <c r="E33" s="57">
        <v>135</v>
      </c>
      <c r="F33" s="57">
        <v>135</v>
      </c>
      <c r="G33" s="57">
        <v>135</v>
      </c>
      <c r="H33" s="57">
        <v>135</v>
      </c>
      <c r="I33" s="57">
        <v>135</v>
      </c>
      <c r="J33" s="57">
        <v>135</v>
      </c>
    </row>
    <row r="34" spans="1:10" ht="15" hidden="1" customHeight="1" outlineLevel="1" x14ac:dyDescent="0.2">
      <c r="A34" s="125"/>
      <c r="B34" s="126"/>
      <c r="C34" s="14" t="s">
        <v>32</v>
      </c>
      <c r="D34" s="57">
        <v>1100</v>
      </c>
      <c r="E34" s="57">
        <v>1100</v>
      </c>
      <c r="F34" s="57">
        <v>1100</v>
      </c>
      <c r="G34" s="57">
        <v>1100</v>
      </c>
      <c r="H34" s="57">
        <v>1100</v>
      </c>
      <c r="I34" s="57">
        <v>1100</v>
      </c>
      <c r="J34" s="57">
        <v>1100</v>
      </c>
    </row>
    <row r="35" spans="1:10" ht="15" hidden="1" customHeight="1" outlineLevel="1" x14ac:dyDescent="0.2">
      <c r="A35" s="127"/>
      <c r="B35" s="128"/>
      <c r="C35" s="14" t="s">
        <v>33</v>
      </c>
      <c r="D35" s="57">
        <v>5500</v>
      </c>
      <c r="E35" s="57">
        <v>5500</v>
      </c>
      <c r="F35" s="57">
        <v>5500</v>
      </c>
      <c r="G35" s="57">
        <v>5500</v>
      </c>
      <c r="H35" s="57">
        <v>5500</v>
      </c>
      <c r="I35" s="57">
        <v>5500</v>
      </c>
      <c r="J35" s="57">
        <v>5500</v>
      </c>
    </row>
    <row r="36" spans="1:10" ht="15" hidden="1" customHeight="1" outlineLevel="1" x14ac:dyDescent="0.2">
      <c r="A36" s="123" t="s">
        <v>230</v>
      </c>
      <c r="B36" s="124"/>
      <c r="C36" s="14" t="s">
        <v>31</v>
      </c>
      <c r="D36" s="57">
        <v>135</v>
      </c>
      <c r="E36" s="57">
        <v>135</v>
      </c>
      <c r="F36" s="57">
        <v>135</v>
      </c>
      <c r="G36" s="57">
        <v>135</v>
      </c>
      <c r="H36" s="57">
        <v>135</v>
      </c>
      <c r="I36" s="57">
        <v>135</v>
      </c>
      <c r="J36" s="57">
        <v>135</v>
      </c>
    </row>
    <row r="37" spans="1:10" ht="15" hidden="1" customHeight="1" outlineLevel="1" x14ac:dyDescent="0.2">
      <c r="A37" s="125"/>
      <c r="B37" s="126"/>
      <c r="C37" s="14" t="s">
        <v>32</v>
      </c>
      <c r="D37" s="57">
        <v>1100</v>
      </c>
      <c r="E37" s="57">
        <v>1100</v>
      </c>
      <c r="F37" s="57">
        <v>1100</v>
      </c>
      <c r="G37" s="57">
        <v>1100</v>
      </c>
      <c r="H37" s="57">
        <v>1100</v>
      </c>
      <c r="I37" s="57">
        <v>1100</v>
      </c>
      <c r="J37" s="57">
        <v>1100</v>
      </c>
    </row>
    <row r="38" spans="1:10" ht="15" hidden="1" customHeight="1" outlineLevel="1" x14ac:dyDescent="0.2">
      <c r="A38" s="127"/>
      <c r="B38" s="128"/>
      <c r="C38" s="14" t="s">
        <v>33</v>
      </c>
      <c r="D38" s="57">
        <v>5500</v>
      </c>
      <c r="E38" s="57">
        <v>5500</v>
      </c>
      <c r="F38" s="57">
        <v>5500</v>
      </c>
      <c r="G38" s="57">
        <v>5500</v>
      </c>
      <c r="H38" s="57">
        <v>5500</v>
      </c>
      <c r="I38" s="57">
        <v>5500</v>
      </c>
      <c r="J38" s="57">
        <v>5500</v>
      </c>
    </row>
    <row r="39" spans="1:10" ht="15" hidden="1" customHeight="1" outlineLevel="1" x14ac:dyDescent="0.2">
      <c r="A39" s="123" t="s">
        <v>231</v>
      </c>
      <c r="B39" s="124"/>
      <c r="C39" s="14" t="s">
        <v>31</v>
      </c>
      <c r="D39" s="57">
        <v>70</v>
      </c>
      <c r="E39" s="57">
        <v>70</v>
      </c>
      <c r="F39" s="57">
        <v>70</v>
      </c>
      <c r="G39" s="57">
        <v>70</v>
      </c>
      <c r="H39" s="57">
        <v>70</v>
      </c>
      <c r="I39" s="57">
        <v>70</v>
      </c>
      <c r="J39" s="57">
        <v>70</v>
      </c>
    </row>
    <row r="40" spans="1:10" ht="15" hidden="1" customHeight="1" outlineLevel="1" x14ac:dyDescent="0.2">
      <c r="A40" s="125"/>
      <c r="B40" s="126"/>
      <c r="C40" s="14" t="s">
        <v>32</v>
      </c>
      <c r="D40" s="57">
        <v>560</v>
      </c>
      <c r="E40" s="57">
        <v>560</v>
      </c>
      <c r="F40" s="57">
        <v>560</v>
      </c>
      <c r="G40" s="57">
        <v>560</v>
      </c>
      <c r="H40" s="57">
        <v>560</v>
      </c>
      <c r="I40" s="57">
        <v>560</v>
      </c>
      <c r="J40" s="57">
        <v>560</v>
      </c>
    </row>
    <row r="41" spans="1:10" ht="15" hidden="1" customHeight="1" outlineLevel="1" x14ac:dyDescent="0.2">
      <c r="A41" s="127"/>
      <c r="B41" s="128"/>
      <c r="C41" s="14" t="s">
        <v>33</v>
      </c>
      <c r="D41" s="57">
        <v>2800</v>
      </c>
      <c r="E41" s="57">
        <v>2800</v>
      </c>
      <c r="F41" s="57">
        <v>2800</v>
      </c>
      <c r="G41" s="57">
        <v>2800</v>
      </c>
      <c r="H41" s="57">
        <v>2800</v>
      </c>
      <c r="I41" s="57">
        <v>2800</v>
      </c>
      <c r="J41" s="57">
        <v>2800</v>
      </c>
    </row>
    <row r="42" spans="1:10" ht="15" hidden="1" customHeight="1" outlineLevel="1" x14ac:dyDescent="0.2">
      <c r="A42" s="123" t="s">
        <v>232</v>
      </c>
      <c r="B42" s="124"/>
      <c r="C42" s="14" t="s">
        <v>31</v>
      </c>
      <c r="D42" s="57">
        <v>60</v>
      </c>
      <c r="E42" s="57">
        <v>60</v>
      </c>
      <c r="F42" s="57">
        <v>60</v>
      </c>
      <c r="G42" s="57">
        <v>60</v>
      </c>
      <c r="H42" s="57">
        <v>60</v>
      </c>
      <c r="I42" s="57">
        <v>60</v>
      </c>
      <c r="J42" s="57">
        <v>60</v>
      </c>
    </row>
    <row r="43" spans="1:10" ht="15" hidden="1" customHeight="1" outlineLevel="1" x14ac:dyDescent="0.2">
      <c r="A43" s="125"/>
      <c r="B43" s="126"/>
      <c r="C43" s="14" t="s">
        <v>32</v>
      </c>
      <c r="D43" s="57">
        <v>480</v>
      </c>
      <c r="E43" s="57">
        <v>480</v>
      </c>
      <c r="F43" s="57">
        <v>480</v>
      </c>
      <c r="G43" s="57">
        <v>480</v>
      </c>
      <c r="H43" s="57">
        <v>480</v>
      </c>
      <c r="I43" s="57">
        <v>480</v>
      </c>
      <c r="J43" s="57">
        <v>480</v>
      </c>
    </row>
    <row r="44" spans="1:10" ht="15" hidden="1" customHeight="1" outlineLevel="1" x14ac:dyDescent="0.2">
      <c r="A44" s="127"/>
      <c r="B44" s="128"/>
      <c r="C44" s="14" t="s">
        <v>33</v>
      </c>
      <c r="D44" s="57">
        <v>2400</v>
      </c>
      <c r="E44" s="57">
        <v>2400</v>
      </c>
      <c r="F44" s="57">
        <v>2400</v>
      </c>
      <c r="G44" s="57">
        <v>2400</v>
      </c>
      <c r="H44" s="57">
        <v>2400</v>
      </c>
      <c r="I44" s="57">
        <v>2400</v>
      </c>
      <c r="J44" s="57">
        <v>2400</v>
      </c>
    </row>
    <row r="45" spans="1:10" ht="15" hidden="1" customHeight="1" outlineLevel="1" x14ac:dyDescent="0.2">
      <c r="A45" s="123" t="s">
        <v>233</v>
      </c>
      <c r="B45" s="124"/>
      <c r="C45" s="14" t="s">
        <v>31</v>
      </c>
      <c r="D45" s="57">
        <v>90</v>
      </c>
      <c r="E45" s="57">
        <v>90</v>
      </c>
      <c r="F45" s="57">
        <v>90</v>
      </c>
      <c r="G45" s="57">
        <v>90</v>
      </c>
      <c r="H45" s="57">
        <v>90</v>
      </c>
      <c r="I45" s="57">
        <v>90</v>
      </c>
      <c r="J45" s="57">
        <v>90</v>
      </c>
    </row>
    <row r="46" spans="1:10" ht="15" hidden="1" customHeight="1" outlineLevel="1" x14ac:dyDescent="0.2">
      <c r="A46" s="125"/>
      <c r="B46" s="126"/>
      <c r="C46" s="14" t="s">
        <v>32</v>
      </c>
      <c r="D46" s="57">
        <v>720</v>
      </c>
      <c r="E46" s="57">
        <v>720</v>
      </c>
      <c r="F46" s="57">
        <v>720</v>
      </c>
      <c r="G46" s="57">
        <v>720</v>
      </c>
      <c r="H46" s="57">
        <v>720</v>
      </c>
      <c r="I46" s="57">
        <v>720</v>
      </c>
      <c r="J46" s="57">
        <v>720</v>
      </c>
    </row>
    <row r="47" spans="1:10" ht="15" hidden="1" customHeight="1" outlineLevel="1" x14ac:dyDescent="0.2">
      <c r="A47" s="127"/>
      <c r="B47" s="128"/>
      <c r="C47" s="14" t="s">
        <v>33</v>
      </c>
      <c r="D47" s="57">
        <v>3600</v>
      </c>
      <c r="E47" s="57">
        <v>3600</v>
      </c>
      <c r="F47" s="57">
        <v>3600</v>
      </c>
      <c r="G47" s="57">
        <v>3600</v>
      </c>
      <c r="H47" s="57">
        <v>3600</v>
      </c>
      <c r="I47" s="57">
        <v>3600</v>
      </c>
      <c r="J47" s="57">
        <v>3600</v>
      </c>
    </row>
    <row r="48" spans="1:10" ht="15" hidden="1" customHeight="1" outlineLevel="1" x14ac:dyDescent="0.2">
      <c r="A48" s="123" t="s">
        <v>234</v>
      </c>
      <c r="B48" s="124"/>
      <c r="C48" s="14" t="s">
        <v>31</v>
      </c>
      <c r="D48" s="57">
        <v>80</v>
      </c>
      <c r="E48" s="57">
        <v>80</v>
      </c>
      <c r="F48" s="57">
        <v>80</v>
      </c>
      <c r="G48" s="57">
        <v>80</v>
      </c>
      <c r="H48" s="57">
        <v>80</v>
      </c>
      <c r="I48" s="57">
        <v>80</v>
      </c>
      <c r="J48" s="57">
        <v>80</v>
      </c>
    </row>
    <row r="49" spans="1:10" ht="15" hidden="1" customHeight="1" outlineLevel="1" x14ac:dyDescent="0.2">
      <c r="A49" s="125"/>
      <c r="B49" s="126"/>
      <c r="C49" s="14" t="s">
        <v>32</v>
      </c>
      <c r="D49" s="57">
        <v>640</v>
      </c>
      <c r="E49" s="57">
        <v>640</v>
      </c>
      <c r="F49" s="57">
        <v>640</v>
      </c>
      <c r="G49" s="57">
        <v>640</v>
      </c>
      <c r="H49" s="57">
        <v>640</v>
      </c>
      <c r="I49" s="57">
        <v>640</v>
      </c>
      <c r="J49" s="57">
        <v>640</v>
      </c>
    </row>
    <row r="50" spans="1:10" ht="15" hidden="1" customHeight="1" outlineLevel="1" x14ac:dyDescent="0.2">
      <c r="A50" s="127"/>
      <c r="B50" s="128"/>
      <c r="C50" s="14" t="s">
        <v>33</v>
      </c>
      <c r="D50" s="57">
        <v>3200</v>
      </c>
      <c r="E50" s="57">
        <v>3200</v>
      </c>
      <c r="F50" s="57">
        <v>3200</v>
      </c>
      <c r="G50" s="57">
        <v>3200</v>
      </c>
      <c r="H50" s="57">
        <v>3200</v>
      </c>
      <c r="I50" s="57">
        <v>3200</v>
      </c>
      <c r="J50" s="57">
        <v>3200</v>
      </c>
    </row>
    <row r="51" spans="1:10" ht="15" hidden="1" customHeight="1" outlineLevel="1" x14ac:dyDescent="0.2">
      <c r="A51" s="123" t="s">
        <v>235</v>
      </c>
      <c r="B51" s="124"/>
      <c r="C51" s="14" t="s">
        <v>31</v>
      </c>
      <c r="D51" s="57">
        <v>45</v>
      </c>
      <c r="E51" s="57">
        <v>45</v>
      </c>
      <c r="F51" s="57">
        <v>45</v>
      </c>
      <c r="G51" s="57">
        <v>45</v>
      </c>
      <c r="H51" s="57">
        <v>45</v>
      </c>
      <c r="I51" s="57">
        <v>45</v>
      </c>
      <c r="J51" s="57">
        <v>45</v>
      </c>
    </row>
    <row r="52" spans="1:10" ht="15" hidden="1" customHeight="1" outlineLevel="1" x14ac:dyDescent="0.2">
      <c r="A52" s="125"/>
      <c r="B52" s="126"/>
      <c r="C52" s="14" t="s">
        <v>32</v>
      </c>
      <c r="D52" s="57">
        <v>360</v>
      </c>
      <c r="E52" s="57">
        <v>360</v>
      </c>
      <c r="F52" s="57">
        <v>360</v>
      </c>
      <c r="G52" s="57">
        <v>360</v>
      </c>
      <c r="H52" s="57">
        <v>360</v>
      </c>
      <c r="I52" s="57">
        <v>360</v>
      </c>
      <c r="J52" s="57">
        <v>360</v>
      </c>
    </row>
    <row r="53" spans="1:10" ht="15" hidden="1" customHeight="1" outlineLevel="1" x14ac:dyDescent="0.2">
      <c r="A53" s="127"/>
      <c r="B53" s="128"/>
      <c r="C53" s="14" t="s">
        <v>33</v>
      </c>
      <c r="D53" s="57">
        <v>1800</v>
      </c>
      <c r="E53" s="57">
        <v>1800</v>
      </c>
      <c r="F53" s="57">
        <v>1800</v>
      </c>
      <c r="G53" s="57">
        <v>1800</v>
      </c>
      <c r="H53" s="57">
        <v>1800</v>
      </c>
      <c r="I53" s="57">
        <v>1800</v>
      </c>
      <c r="J53" s="57">
        <v>1800</v>
      </c>
    </row>
    <row r="54" spans="1:10" ht="15" hidden="1" customHeight="1" outlineLevel="1" x14ac:dyDescent="0.2">
      <c r="A54" s="123" t="s">
        <v>236</v>
      </c>
      <c r="B54" s="124"/>
      <c r="C54" s="14" t="s">
        <v>31</v>
      </c>
      <c r="D54" s="57">
        <v>70</v>
      </c>
      <c r="E54" s="57">
        <v>70</v>
      </c>
      <c r="F54" s="57">
        <v>70</v>
      </c>
      <c r="G54" s="57">
        <v>70</v>
      </c>
      <c r="H54" s="57">
        <v>70</v>
      </c>
      <c r="I54" s="57">
        <v>70</v>
      </c>
      <c r="J54" s="57">
        <v>70</v>
      </c>
    </row>
    <row r="55" spans="1:10" ht="15" hidden="1" customHeight="1" outlineLevel="1" x14ac:dyDescent="0.2">
      <c r="A55" s="125"/>
      <c r="B55" s="126"/>
      <c r="C55" s="14" t="s">
        <v>32</v>
      </c>
      <c r="D55" s="57">
        <v>560</v>
      </c>
      <c r="E55" s="57">
        <v>560</v>
      </c>
      <c r="F55" s="57">
        <v>560</v>
      </c>
      <c r="G55" s="57">
        <v>560</v>
      </c>
      <c r="H55" s="57">
        <v>560</v>
      </c>
      <c r="I55" s="57">
        <v>560</v>
      </c>
      <c r="J55" s="57">
        <v>560</v>
      </c>
    </row>
    <row r="56" spans="1:10" ht="15" hidden="1" customHeight="1" outlineLevel="1" x14ac:dyDescent="0.2">
      <c r="A56" s="127"/>
      <c r="B56" s="128"/>
      <c r="C56" s="14" t="s">
        <v>33</v>
      </c>
      <c r="D56" s="57">
        <v>2800</v>
      </c>
      <c r="E56" s="57">
        <v>2800</v>
      </c>
      <c r="F56" s="57">
        <v>2800</v>
      </c>
      <c r="G56" s="57">
        <v>2800</v>
      </c>
      <c r="H56" s="57">
        <v>2800</v>
      </c>
      <c r="I56" s="57">
        <v>2800</v>
      </c>
      <c r="J56" s="57">
        <v>2800</v>
      </c>
    </row>
    <row r="57" spans="1:10" ht="15" hidden="1" customHeight="1" outlineLevel="1" x14ac:dyDescent="0.2">
      <c r="A57" s="123" t="s">
        <v>237</v>
      </c>
      <c r="B57" s="124"/>
      <c r="C57" s="14" t="s">
        <v>31</v>
      </c>
      <c r="D57" s="57">
        <v>70</v>
      </c>
      <c r="E57" s="57">
        <v>70</v>
      </c>
      <c r="F57" s="57">
        <v>70</v>
      </c>
      <c r="G57" s="57">
        <v>70</v>
      </c>
      <c r="H57" s="57">
        <v>70</v>
      </c>
      <c r="I57" s="57">
        <v>70</v>
      </c>
      <c r="J57" s="57">
        <v>70</v>
      </c>
    </row>
    <row r="58" spans="1:10" ht="15" hidden="1" customHeight="1" outlineLevel="1" x14ac:dyDescent="0.2">
      <c r="A58" s="125"/>
      <c r="B58" s="126"/>
      <c r="C58" s="14" t="s">
        <v>32</v>
      </c>
      <c r="D58" s="57">
        <v>560</v>
      </c>
      <c r="E58" s="57">
        <v>560</v>
      </c>
      <c r="F58" s="57">
        <v>560</v>
      </c>
      <c r="G58" s="57">
        <v>560</v>
      </c>
      <c r="H58" s="57">
        <v>560</v>
      </c>
      <c r="I58" s="57">
        <v>560</v>
      </c>
      <c r="J58" s="57">
        <v>560</v>
      </c>
    </row>
    <row r="59" spans="1:10" ht="15" hidden="1" customHeight="1" outlineLevel="1" x14ac:dyDescent="0.2">
      <c r="A59" s="127"/>
      <c r="B59" s="128"/>
      <c r="C59" s="14" t="s">
        <v>33</v>
      </c>
      <c r="D59" s="57">
        <v>2800</v>
      </c>
      <c r="E59" s="57">
        <v>2800</v>
      </c>
      <c r="F59" s="57">
        <v>2800</v>
      </c>
      <c r="G59" s="57">
        <v>2800</v>
      </c>
      <c r="H59" s="57">
        <v>2800</v>
      </c>
      <c r="I59" s="57">
        <v>2800</v>
      </c>
      <c r="J59" s="57">
        <v>2800</v>
      </c>
    </row>
    <row r="60" spans="1:10" ht="15" hidden="1" customHeight="1" outlineLevel="1" x14ac:dyDescent="0.2">
      <c r="A60" s="123" t="s">
        <v>238</v>
      </c>
      <c r="B60" s="124"/>
      <c r="C60" s="14" t="s">
        <v>31</v>
      </c>
      <c r="D60" s="57">
        <v>80</v>
      </c>
      <c r="E60" s="57">
        <v>80</v>
      </c>
      <c r="F60" s="57">
        <v>80</v>
      </c>
      <c r="G60" s="57">
        <v>80</v>
      </c>
      <c r="H60" s="57">
        <v>80</v>
      </c>
      <c r="I60" s="57">
        <v>80</v>
      </c>
      <c r="J60" s="57">
        <v>80</v>
      </c>
    </row>
    <row r="61" spans="1:10" ht="15" hidden="1" customHeight="1" outlineLevel="1" x14ac:dyDescent="0.2">
      <c r="A61" s="125"/>
      <c r="B61" s="126"/>
      <c r="C61" s="14" t="s">
        <v>32</v>
      </c>
      <c r="D61" s="57">
        <v>640</v>
      </c>
      <c r="E61" s="57">
        <v>640</v>
      </c>
      <c r="F61" s="57">
        <v>640</v>
      </c>
      <c r="G61" s="57">
        <v>640</v>
      </c>
      <c r="H61" s="57">
        <v>640</v>
      </c>
      <c r="I61" s="57">
        <v>640</v>
      </c>
      <c r="J61" s="57">
        <v>640</v>
      </c>
    </row>
    <row r="62" spans="1:10" ht="15" hidden="1" customHeight="1" outlineLevel="1" x14ac:dyDescent="0.2">
      <c r="A62" s="127"/>
      <c r="B62" s="128"/>
      <c r="C62" s="14" t="s">
        <v>33</v>
      </c>
      <c r="D62" s="57">
        <v>3200</v>
      </c>
      <c r="E62" s="57">
        <v>3200</v>
      </c>
      <c r="F62" s="57">
        <v>3200</v>
      </c>
      <c r="G62" s="57">
        <v>3200</v>
      </c>
      <c r="H62" s="57">
        <v>3200</v>
      </c>
      <c r="I62" s="57">
        <v>3200</v>
      </c>
      <c r="J62" s="57">
        <v>3200</v>
      </c>
    </row>
    <row r="63" spans="1:10" ht="15" hidden="1" customHeight="1" outlineLevel="1" x14ac:dyDescent="0.2">
      <c r="A63" s="123" t="s">
        <v>239</v>
      </c>
      <c r="B63" s="124"/>
      <c r="C63" s="14" t="s">
        <v>31</v>
      </c>
      <c r="D63" s="57">
        <v>80</v>
      </c>
      <c r="E63" s="57">
        <v>80</v>
      </c>
      <c r="F63" s="57">
        <v>80</v>
      </c>
      <c r="G63" s="57">
        <v>80</v>
      </c>
      <c r="H63" s="57">
        <v>80</v>
      </c>
      <c r="I63" s="57">
        <v>80</v>
      </c>
      <c r="J63" s="57">
        <v>80</v>
      </c>
    </row>
    <row r="64" spans="1:10" ht="15" hidden="1" customHeight="1" outlineLevel="1" x14ac:dyDescent="0.2">
      <c r="A64" s="125"/>
      <c r="B64" s="126"/>
      <c r="C64" s="14" t="s">
        <v>32</v>
      </c>
      <c r="D64" s="57">
        <v>640</v>
      </c>
      <c r="E64" s="57">
        <v>640</v>
      </c>
      <c r="F64" s="57">
        <v>640</v>
      </c>
      <c r="G64" s="57">
        <v>640</v>
      </c>
      <c r="H64" s="57">
        <v>640</v>
      </c>
      <c r="I64" s="57">
        <v>640</v>
      </c>
      <c r="J64" s="57">
        <v>640</v>
      </c>
    </row>
    <row r="65" spans="1:10" ht="15" hidden="1" customHeight="1" outlineLevel="1" x14ac:dyDescent="0.2">
      <c r="A65" s="127"/>
      <c r="B65" s="128"/>
      <c r="C65" s="14" t="s">
        <v>33</v>
      </c>
      <c r="D65" s="57">
        <v>3200</v>
      </c>
      <c r="E65" s="57">
        <v>3200</v>
      </c>
      <c r="F65" s="57">
        <v>3200</v>
      </c>
      <c r="G65" s="57">
        <v>3200</v>
      </c>
      <c r="H65" s="57">
        <v>3200</v>
      </c>
      <c r="I65" s="57">
        <v>3200</v>
      </c>
      <c r="J65" s="57">
        <v>3200</v>
      </c>
    </row>
    <row r="66" spans="1:10" ht="15" hidden="1" customHeight="1" outlineLevel="1" x14ac:dyDescent="0.2">
      <c r="A66" s="123" t="s">
        <v>240</v>
      </c>
      <c r="B66" s="124"/>
      <c r="C66" s="14" t="s">
        <v>31</v>
      </c>
      <c r="D66" s="57">
        <v>80</v>
      </c>
      <c r="E66" s="57">
        <v>80</v>
      </c>
      <c r="F66" s="57">
        <v>80</v>
      </c>
      <c r="G66" s="57">
        <v>80</v>
      </c>
      <c r="H66" s="57">
        <v>80</v>
      </c>
      <c r="I66" s="57">
        <v>80</v>
      </c>
      <c r="J66" s="57">
        <v>80</v>
      </c>
    </row>
    <row r="67" spans="1:10" ht="15" hidden="1" customHeight="1" outlineLevel="1" x14ac:dyDescent="0.2">
      <c r="A67" s="125"/>
      <c r="B67" s="126"/>
      <c r="C67" s="14" t="s">
        <v>32</v>
      </c>
      <c r="D67" s="57">
        <v>640</v>
      </c>
      <c r="E67" s="57">
        <v>640</v>
      </c>
      <c r="F67" s="57">
        <v>640</v>
      </c>
      <c r="G67" s="57">
        <v>640</v>
      </c>
      <c r="H67" s="57">
        <v>640</v>
      </c>
      <c r="I67" s="57">
        <v>640</v>
      </c>
      <c r="J67" s="57">
        <v>640</v>
      </c>
    </row>
    <row r="68" spans="1:10" ht="15" hidden="1" customHeight="1" outlineLevel="1" x14ac:dyDescent="0.2">
      <c r="A68" s="127"/>
      <c r="B68" s="128"/>
      <c r="C68" s="14" t="s">
        <v>33</v>
      </c>
      <c r="D68" s="57">
        <v>3200</v>
      </c>
      <c r="E68" s="57">
        <v>3200</v>
      </c>
      <c r="F68" s="57">
        <v>3200</v>
      </c>
      <c r="G68" s="57">
        <v>3200</v>
      </c>
      <c r="H68" s="57">
        <v>3200</v>
      </c>
      <c r="I68" s="57">
        <v>3200</v>
      </c>
      <c r="J68" s="57">
        <v>3200</v>
      </c>
    </row>
    <row r="69" spans="1:10" ht="15" hidden="1" customHeight="1" outlineLevel="1" x14ac:dyDescent="0.2">
      <c r="A69" s="123" t="s">
        <v>241</v>
      </c>
      <c r="B69" s="124"/>
      <c r="C69" s="14" t="s">
        <v>31</v>
      </c>
      <c r="D69" s="57">
        <v>55</v>
      </c>
      <c r="E69" s="57">
        <v>55</v>
      </c>
      <c r="F69" s="57">
        <v>55</v>
      </c>
      <c r="G69" s="57">
        <v>55</v>
      </c>
      <c r="H69" s="57">
        <v>55</v>
      </c>
      <c r="I69" s="57">
        <v>55</v>
      </c>
      <c r="J69" s="57">
        <v>55</v>
      </c>
    </row>
    <row r="70" spans="1:10" ht="15" hidden="1" customHeight="1" outlineLevel="1" x14ac:dyDescent="0.2">
      <c r="A70" s="125"/>
      <c r="B70" s="126"/>
      <c r="C70" s="14" t="s">
        <v>32</v>
      </c>
      <c r="D70" s="57">
        <v>440</v>
      </c>
      <c r="E70" s="57">
        <v>440</v>
      </c>
      <c r="F70" s="57">
        <v>440</v>
      </c>
      <c r="G70" s="57">
        <v>440</v>
      </c>
      <c r="H70" s="57">
        <v>440</v>
      </c>
      <c r="I70" s="57">
        <v>440</v>
      </c>
      <c r="J70" s="57">
        <v>440</v>
      </c>
    </row>
    <row r="71" spans="1:10" ht="15" hidden="1" customHeight="1" outlineLevel="1" x14ac:dyDescent="0.2">
      <c r="A71" s="127"/>
      <c r="B71" s="128"/>
      <c r="C71" s="14" t="s">
        <v>33</v>
      </c>
      <c r="D71" s="57">
        <v>2200</v>
      </c>
      <c r="E71" s="57">
        <v>2200</v>
      </c>
      <c r="F71" s="57">
        <v>2200</v>
      </c>
      <c r="G71" s="57">
        <v>2200</v>
      </c>
      <c r="H71" s="57">
        <v>2200</v>
      </c>
      <c r="I71" s="57">
        <v>2200</v>
      </c>
      <c r="J71" s="57">
        <v>2200</v>
      </c>
    </row>
    <row r="72" spans="1:10" ht="15" hidden="1" customHeight="1" outlineLevel="1" x14ac:dyDescent="0.2">
      <c r="A72" s="123" t="s">
        <v>242</v>
      </c>
      <c r="B72" s="124"/>
      <c r="C72" s="14" t="s">
        <v>31</v>
      </c>
      <c r="D72" s="57">
        <v>60</v>
      </c>
      <c r="E72" s="57">
        <v>60</v>
      </c>
      <c r="F72" s="57">
        <v>60</v>
      </c>
      <c r="G72" s="57">
        <v>60</v>
      </c>
      <c r="H72" s="57">
        <v>60</v>
      </c>
      <c r="I72" s="57">
        <v>60</v>
      </c>
      <c r="J72" s="57">
        <v>60</v>
      </c>
    </row>
    <row r="73" spans="1:10" ht="15" hidden="1" customHeight="1" outlineLevel="1" x14ac:dyDescent="0.2">
      <c r="A73" s="125"/>
      <c r="B73" s="126"/>
      <c r="C73" s="14" t="s">
        <v>32</v>
      </c>
      <c r="D73" s="57">
        <v>480</v>
      </c>
      <c r="E73" s="57">
        <v>480</v>
      </c>
      <c r="F73" s="57">
        <v>480</v>
      </c>
      <c r="G73" s="57">
        <v>480</v>
      </c>
      <c r="H73" s="57">
        <v>480</v>
      </c>
      <c r="I73" s="57">
        <v>480</v>
      </c>
      <c r="J73" s="57">
        <v>480</v>
      </c>
    </row>
    <row r="74" spans="1:10" ht="15" hidden="1" customHeight="1" outlineLevel="1" x14ac:dyDescent="0.2">
      <c r="A74" s="127"/>
      <c r="B74" s="128"/>
      <c r="C74" s="14" t="s">
        <v>33</v>
      </c>
      <c r="D74" s="57">
        <v>2400</v>
      </c>
      <c r="E74" s="57">
        <v>2400</v>
      </c>
      <c r="F74" s="57">
        <v>2400</v>
      </c>
      <c r="G74" s="57">
        <v>2400</v>
      </c>
      <c r="H74" s="57">
        <v>2400</v>
      </c>
      <c r="I74" s="57">
        <v>2400</v>
      </c>
      <c r="J74" s="57">
        <v>2400</v>
      </c>
    </row>
    <row r="75" spans="1:10" ht="15" hidden="1" customHeight="1" outlineLevel="1" x14ac:dyDescent="0.2">
      <c r="A75" s="123" t="s">
        <v>243</v>
      </c>
      <c r="B75" s="124"/>
      <c r="C75" s="14" t="s">
        <v>31</v>
      </c>
      <c r="D75" s="57">
        <v>60</v>
      </c>
      <c r="E75" s="57">
        <v>60</v>
      </c>
      <c r="F75" s="57">
        <v>60</v>
      </c>
      <c r="G75" s="57">
        <v>60</v>
      </c>
      <c r="H75" s="57">
        <v>60</v>
      </c>
      <c r="I75" s="57">
        <v>60</v>
      </c>
      <c r="J75" s="57">
        <v>60</v>
      </c>
    </row>
    <row r="76" spans="1:10" ht="15" hidden="1" customHeight="1" outlineLevel="1" x14ac:dyDescent="0.2">
      <c r="A76" s="125"/>
      <c r="B76" s="126"/>
      <c r="C76" s="14" t="s">
        <v>32</v>
      </c>
      <c r="D76" s="57">
        <v>480</v>
      </c>
      <c r="E76" s="57">
        <v>480</v>
      </c>
      <c r="F76" s="57">
        <v>480</v>
      </c>
      <c r="G76" s="57">
        <v>480</v>
      </c>
      <c r="H76" s="57">
        <v>480</v>
      </c>
      <c r="I76" s="57">
        <v>480</v>
      </c>
      <c r="J76" s="57">
        <v>480</v>
      </c>
    </row>
    <row r="77" spans="1:10" ht="15" hidden="1" customHeight="1" outlineLevel="1" x14ac:dyDescent="0.2">
      <c r="A77" s="127"/>
      <c r="B77" s="128"/>
      <c r="C77" s="14" t="s">
        <v>33</v>
      </c>
      <c r="D77" s="57">
        <v>2400</v>
      </c>
      <c r="E77" s="57">
        <v>2400</v>
      </c>
      <c r="F77" s="57">
        <v>2400</v>
      </c>
      <c r="G77" s="57">
        <v>2400</v>
      </c>
      <c r="H77" s="57">
        <v>2400</v>
      </c>
      <c r="I77" s="57">
        <v>2400</v>
      </c>
      <c r="J77" s="57">
        <v>2400</v>
      </c>
    </row>
    <row r="78" spans="1:10" ht="15" hidden="1" customHeight="1" outlineLevel="1" x14ac:dyDescent="0.2">
      <c r="A78" s="123" t="s">
        <v>244</v>
      </c>
      <c r="B78" s="124"/>
      <c r="C78" s="14" t="s">
        <v>31</v>
      </c>
      <c r="D78" s="57">
        <v>60</v>
      </c>
      <c r="E78" s="57">
        <v>60</v>
      </c>
      <c r="F78" s="57">
        <v>60</v>
      </c>
      <c r="G78" s="57">
        <v>60</v>
      </c>
      <c r="H78" s="57">
        <v>60</v>
      </c>
      <c r="I78" s="57">
        <v>60</v>
      </c>
      <c r="J78" s="57">
        <v>60</v>
      </c>
    </row>
    <row r="79" spans="1:10" ht="15" hidden="1" customHeight="1" outlineLevel="1" x14ac:dyDescent="0.2">
      <c r="A79" s="125"/>
      <c r="B79" s="126"/>
      <c r="C79" s="14" t="s">
        <v>32</v>
      </c>
      <c r="D79" s="57">
        <v>480</v>
      </c>
      <c r="E79" s="57">
        <v>480</v>
      </c>
      <c r="F79" s="57">
        <v>480</v>
      </c>
      <c r="G79" s="57">
        <v>480</v>
      </c>
      <c r="H79" s="57">
        <v>480</v>
      </c>
      <c r="I79" s="57">
        <v>480</v>
      </c>
      <c r="J79" s="57">
        <v>480</v>
      </c>
    </row>
    <row r="80" spans="1:10" ht="15" hidden="1" customHeight="1" outlineLevel="1" x14ac:dyDescent="0.2">
      <c r="A80" s="127"/>
      <c r="B80" s="128"/>
      <c r="C80" s="14" t="s">
        <v>33</v>
      </c>
      <c r="D80" s="57">
        <v>2400</v>
      </c>
      <c r="E80" s="57">
        <v>2400</v>
      </c>
      <c r="F80" s="57">
        <v>2400</v>
      </c>
      <c r="G80" s="57">
        <v>2400</v>
      </c>
      <c r="H80" s="57">
        <v>2400</v>
      </c>
      <c r="I80" s="57">
        <v>2400</v>
      </c>
      <c r="J80" s="57">
        <v>2400</v>
      </c>
    </row>
    <row r="81" spans="1:10" ht="15" hidden="1" customHeight="1" outlineLevel="1" x14ac:dyDescent="0.2">
      <c r="A81" s="123" t="s">
        <v>245</v>
      </c>
      <c r="B81" s="124"/>
      <c r="C81" s="14" t="s">
        <v>31</v>
      </c>
      <c r="D81" s="57">
        <v>95</v>
      </c>
      <c r="E81" s="57">
        <v>95</v>
      </c>
      <c r="F81" s="57">
        <v>95</v>
      </c>
      <c r="G81" s="57">
        <v>95</v>
      </c>
      <c r="H81" s="57">
        <v>95</v>
      </c>
      <c r="I81" s="57">
        <v>95</v>
      </c>
      <c r="J81" s="57">
        <v>95</v>
      </c>
    </row>
    <row r="82" spans="1:10" ht="15" hidden="1" customHeight="1" outlineLevel="1" x14ac:dyDescent="0.2">
      <c r="A82" s="125"/>
      <c r="B82" s="126"/>
      <c r="C82" s="14" t="s">
        <v>32</v>
      </c>
      <c r="D82" s="57">
        <v>720</v>
      </c>
      <c r="E82" s="57">
        <v>720</v>
      </c>
      <c r="F82" s="57">
        <v>720</v>
      </c>
      <c r="G82" s="57">
        <v>720</v>
      </c>
      <c r="H82" s="57">
        <v>720</v>
      </c>
      <c r="I82" s="57">
        <v>720</v>
      </c>
      <c r="J82" s="57">
        <v>720</v>
      </c>
    </row>
    <row r="83" spans="1:10" ht="15" hidden="1" customHeight="1" outlineLevel="1" x14ac:dyDescent="0.2">
      <c r="A83" s="127"/>
      <c r="B83" s="128"/>
      <c r="C83" s="14" t="s">
        <v>33</v>
      </c>
      <c r="D83" s="57">
        <v>3800</v>
      </c>
      <c r="E83" s="57">
        <v>3800</v>
      </c>
      <c r="F83" s="57">
        <v>3800</v>
      </c>
      <c r="G83" s="57">
        <v>3800</v>
      </c>
      <c r="H83" s="57">
        <v>3800</v>
      </c>
      <c r="I83" s="57">
        <v>3800</v>
      </c>
      <c r="J83" s="57">
        <v>3800</v>
      </c>
    </row>
    <row r="84" spans="1:10" ht="15" hidden="1" customHeight="1" outlineLevel="1" x14ac:dyDescent="0.2">
      <c r="A84" s="123" t="s">
        <v>246</v>
      </c>
      <c r="B84" s="124"/>
      <c r="C84" s="14" t="s">
        <v>31</v>
      </c>
      <c r="D84" s="57">
        <v>95</v>
      </c>
      <c r="E84" s="57">
        <v>95</v>
      </c>
      <c r="F84" s="57">
        <v>95</v>
      </c>
      <c r="G84" s="57">
        <v>95</v>
      </c>
      <c r="H84" s="57">
        <v>95</v>
      </c>
      <c r="I84" s="57">
        <v>95</v>
      </c>
      <c r="J84" s="57">
        <v>95</v>
      </c>
    </row>
    <row r="85" spans="1:10" ht="15" hidden="1" customHeight="1" outlineLevel="1" x14ac:dyDescent="0.2">
      <c r="A85" s="125"/>
      <c r="B85" s="126"/>
      <c r="C85" s="14" t="s">
        <v>32</v>
      </c>
      <c r="D85" s="57">
        <v>720</v>
      </c>
      <c r="E85" s="57">
        <v>720</v>
      </c>
      <c r="F85" s="57">
        <v>720</v>
      </c>
      <c r="G85" s="57">
        <v>720</v>
      </c>
      <c r="H85" s="57">
        <v>720</v>
      </c>
      <c r="I85" s="57">
        <v>720</v>
      </c>
      <c r="J85" s="57">
        <v>720</v>
      </c>
    </row>
    <row r="86" spans="1:10" ht="15" hidden="1" customHeight="1" outlineLevel="1" x14ac:dyDescent="0.2">
      <c r="A86" s="127"/>
      <c r="B86" s="128"/>
      <c r="C86" s="14" t="s">
        <v>33</v>
      </c>
      <c r="D86" s="57">
        <v>3800</v>
      </c>
      <c r="E86" s="57">
        <v>3800</v>
      </c>
      <c r="F86" s="57">
        <v>3800</v>
      </c>
      <c r="G86" s="57">
        <v>3800</v>
      </c>
      <c r="H86" s="57">
        <v>3800</v>
      </c>
      <c r="I86" s="57">
        <v>3800</v>
      </c>
      <c r="J86" s="57">
        <v>3800</v>
      </c>
    </row>
    <row r="87" spans="1:10" ht="15" hidden="1" customHeight="1" outlineLevel="1" x14ac:dyDescent="0.2">
      <c r="A87" s="123" t="s">
        <v>247</v>
      </c>
      <c r="B87" s="124"/>
      <c r="C87" s="14" t="s">
        <v>31</v>
      </c>
      <c r="D87" s="57">
        <v>105</v>
      </c>
      <c r="E87" s="57">
        <v>105</v>
      </c>
      <c r="F87" s="57">
        <v>105</v>
      </c>
      <c r="G87" s="57">
        <v>105</v>
      </c>
      <c r="H87" s="57">
        <v>105</v>
      </c>
      <c r="I87" s="57">
        <v>105</v>
      </c>
      <c r="J87" s="57">
        <v>105</v>
      </c>
    </row>
    <row r="88" spans="1:10" ht="15" hidden="1" customHeight="1" outlineLevel="1" x14ac:dyDescent="0.2">
      <c r="A88" s="125"/>
      <c r="B88" s="126"/>
      <c r="C88" s="14" t="s">
        <v>32</v>
      </c>
      <c r="D88" s="57">
        <v>840</v>
      </c>
      <c r="E88" s="57">
        <v>840</v>
      </c>
      <c r="F88" s="57">
        <v>840</v>
      </c>
      <c r="G88" s="57">
        <v>840</v>
      </c>
      <c r="H88" s="57">
        <v>840</v>
      </c>
      <c r="I88" s="57">
        <v>840</v>
      </c>
      <c r="J88" s="57">
        <v>840</v>
      </c>
    </row>
    <row r="89" spans="1:10" ht="15" hidden="1" customHeight="1" outlineLevel="1" x14ac:dyDescent="0.2">
      <c r="A89" s="127"/>
      <c r="B89" s="128"/>
      <c r="C89" s="14" t="s">
        <v>33</v>
      </c>
      <c r="D89" s="57">
        <v>4200</v>
      </c>
      <c r="E89" s="57">
        <v>4200</v>
      </c>
      <c r="F89" s="57">
        <v>4200</v>
      </c>
      <c r="G89" s="57">
        <v>4200</v>
      </c>
      <c r="H89" s="57">
        <v>4200</v>
      </c>
      <c r="I89" s="57">
        <v>4200</v>
      </c>
      <c r="J89" s="57">
        <v>4200</v>
      </c>
    </row>
    <row r="90" spans="1:10" ht="15" hidden="1" customHeight="1" outlineLevel="1" x14ac:dyDescent="0.2">
      <c r="A90" s="123" t="s">
        <v>248</v>
      </c>
      <c r="B90" s="124"/>
      <c r="C90" s="14" t="s">
        <v>31</v>
      </c>
      <c r="D90" s="57">
        <v>60</v>
      </c>
      <c r="E90" s="57">
        <v>60</v>
      </c>
      <c r="F90" s="57">
        <v>60</v>
      </c>
      <c r="G90" s="57">
        <v>60</v>
      </c>
      <c r="H90" s="57">
        <v>60</v>
      </c>
      <c r="I90" s="57">
        <v>60</v>
      </c>
      <c r="J90" s="57">
        <v>60</v>
      </c>
    </row>
    <row r="91" spans="1:10" ht="15" hidden="1" customHeight="1" outlineLevel="1" x14ac:dyDescent="0.2">
      <c r="A91" s="125"/>
      <c r="B91" s="126"/>
      <c r="C91" s="14" t="s">
        <v>32</v>
      </c>
      <c r="D91" s="57">
        <v>480</v>
      </c>
      <c r="E91" s="57">
        <v>480</v>
      </c>
      <c r="F91" s="57">
        <v>480</v>
      </c>
      <c r="G91" s="57">
        <v>480</v>
      </c>
      <c r="H91" s="57">
        <v>480</v>
      </c>
      <c r="I91" s="57">
        <v>480</v>
      </c>
      <c r="J91" s="57">
        <v>480</v>
      </c>
    </row>
    <row r="92" spans="1:10" ht="15" hidden="1" customHeight="1" outlineLevel="1" x14ac:dyDescent="0.2">
      <c r="A92" s="127"/>
      <c r="B92" s="128"/>
      <c r="C92" s="14" t="s">
        <v>33</v>
      </c>
      <c r="D92" s="57">
        <v>2400</v>
      </c>
      <c r="E92" s="57">
        <v>2400</v>
      </c>
      <c r="F92" s="57">
        <v>2400</v>
      </c>
      <c r="G92" s="57">
        <v>2400</v>
      </c>
      <c r="H92" s="57">
        <v>2400</v>
      </c>
      <c r="I92" s="57">
        <v>2400</v>
      </c>
      <c r="J92" s="57">
        <v>2400</v>
      </c>
    </row>
    <row r="93" spans="1:10" ht="15" hidden="1" customHeight="1" outlineLevel="1" x14ac:dyDescent="0.2">
      <c r="A93" s="123" t="s">
        <v>249</v>
      </c>
      <c r="B93" s="124"/>
      <c r="C93" s="14" t="s">
        <v>31</v>
      </c>
      <c r="D93" s="57">
        <v>35</v>
      </c>
      <c r="E93" s="57">
        <v>35</v>
      </c>
      <c r="F93" s="57">
        <v>35</v>
      </c>
      <c r="G93" s="57">
        <v>35</v>
      </c>
      <c r="H93" s="57">
        <v>35</v>
      </c>
      <c r="I93" s="57">
        <v>35</v>
      </c>
      <c r="J93" s="57">
        <v>35</v>
      </c>
    </row>
    <row r="94" spans="1:10" ht="15" hidden="1" customHeight="1" outlineLevel="1" x14ac:dyDescent="0.2">
      <c r="A94" s="125"/>
      <c r="B94" s="126"/>
      <c r="C94" s="14" t="s">
        <v>32</v>
      </c>
      <c r="D94" s="57">
        <v>280</v>
      </c>
      <c r="E94" s="57">
        <v>280</v>
      </c>
      <c r="F94" s="57">
        <v>280</v>
      </c>
      <c r="G94" s="57">
        <v>280</v>
      </c>
      <c r="H94" s="57">
        <v>280</v>
      </c>
      <c r="I94" s="57">
        <v>280</v>
      </c>
      <c r="J94" s="57">
        <v>280</v>
      </c>
    </row>
    <row r="95" spans="1:10" ht="15" hidden="1" customHeight="1" outlineLevel="1" x14ac:dyDescent="0.2">
      <c r="A95" s="127"/>
      <c r="B95" s="128"/>
      <c r="C95" s="14" t="s">
        <v>33</v>
      </c>
      <c r="D95" s="57">
        <v>1400</v>
      </c>
      <c r="E95" s="57">
        <v>1400</v>
      </c>
      <c r="F95" s="57">
        <v>1400</v>
      </c>
      <c r="G95" s="57">
        <v>1400</v>
      </c>
      <c r="H95" s="57">
        <v>1400</v>
      </c>
      <c r="I95" s="57">
        <v>1400</v>
      </c>
      <c r="J95" s="57">
        <v>1400</v>
      </c>
    </row>
    <row r="96" spans="1:10" ht="15" hidden="1" customHeight="1" outlineLevel="1" x14ac:dyDescent="0.2">
      <c r="A96" s="123" t="s">
        <v>250</v>
      </c>
      <c r="B96" s="124"/>
      <c r="C96" s="14" t="s">
        <v>31</v>
      </c>
      <c r="D96" s="57">
        <v>35</v>
      </c>
      <c r="E96" s="57">
        <v>35</v>
      </c>
      <c r="F96" s="57">
        <v>35</v>
      </c>
      <c r="G96" s="57">
        <v>35</v>
      </c>
      <c r="H96" s="57">
        <v>35</v>
      </c>
      <c r="I96" s="57">
        <v>35</v>
      </c>
      <c r="J96" s="57">
        <v>35</v>
      </c>
    </row>
    <row r="97" spans="1:10" ht="15" hidden="1" customHeight="1" outlineLevel="1" x14ac:dyDescent="0.2">
      <c r="A97" s="125"/>
      <c r="B97" s="126"/>
      <c r="C97" s="14" t="s">
        <v>32</v>
      </c>
      <c r="D97" s="57">
        <v>280</v>
      </c>
      <c r="E97" s="57">
        <v>280</v>
      </c>
      <c r="F97" s="57">
        <v>280</v>
      </c>
      <c r="G97" s="57">
        <v>280</v>
      </c>
      <c r="H97" s="57">
        <v>280</v>
      </c>
      <c r="I97" s="57">
        <v>280</v>
      </c>
      <c r="J97" s="57">
        <v>280</v>
      </c>
    </row>
    <row r="98" spans="1:10" ht="15" hidden="1" customHeight="1" outlineLevel="1" x14ac:dyDescent="0.2">
      <c r="A98" s="127"/>
      <c r="B98" s="128"/>
      <c r="C98" s="14" t="s">
        <v>33</v>
      </c>
      <c r="D98" s="57">
        <v>1400</v>
      </c>
      <c r="E98" s="57">
        <v>1400</v>
      </c>
      <c r="F98" s="57">
        <v>1400</v>
      </c>
      <c r="G98" s="57">
        <v>1400</v>
      </c>
      <c r="H98" s="57">
        <v>1400</v>
      </c>
      <c r="I98" s="57">
        <v>1400</v>
      </c>
      <c r="J98" s="57">
        <v>1400</v>
      </c>
    </row>
    <row r="99" spans="1:10" ht="15" hidden="1" customHeight="1" outlineLevel="1" x14ac:dyDescent="0.2">
      <c r="A99" s="123" t="s">
        <v>251</v>
      </c>
      <c r="B99" s="124"/>
      <c r="C99" s="14" t="s">
        <v>31</v>
      </c>
      <c r="D99" s="57">
        <v>35</v>
      </c>
      <c r="E99" s="57">
        <v>35</v>
      </c>
      <c r="F99" s="57">
        <v>35</v>
      </c>
      <c r="G99" s="57">
        <v>35</v>
      </c>
      <c r="H99" s="57">
        <v>35</v>
      </c>
      <c r="I99" s="57">
        <v>35</v>
      </c>
      <c r="J99" s="57">
        <v>35</v>
      </c>
    </row>
    <row r="100" spans="1:10" ht="15" hidden="1" customHeight="1" outlineLevel="1" x14ac:dyDescent="0.2">
      <c r="A100" s="125"/>
      <c r="B100" s="126"/>
      <c r="C100" s="14" t="s">
        <v>32</v>
      </c>
      <c r="D100" s="57">
        <v>280</v>
      </c>
      <c r="E100" s="57">
        <v>280</v>
      </c>
      <c r="F100" s="57">
        <v>280</v>
      </c>
      <c r="G100" s="57">
        <v>280</v>
      </c>
      <c r="H100" s="57">
        <v>280</v>
      </c>
      <c r="I100" s="57">
        <v>280</v>
      </c>
      <c r="J100" s="57">
        <v>280</v>
      </c>
    </row>
    <row r="101" spans="1:10" ht="15" hidden="1" customHeight="1" outlineLevel="1" x14ac:dyDescent="0.2">
      <c r="A101" s="127"/>
      <c r="B101" s="128"/>
      <c r="C101" s="14" t="s">
        <v>33</v>
      </c>
      <c r="D101" s="57">
        <v>1400</v>
      </c>
      <c r="E101" s="57">
        <v>1400</v>
      </c>
      <c r="F101" s="57">
        <v>1400</v>
      </c>
      <c r="G101" s="57">
        <v>1400</v>
      </c>
      <c r="H101" s="57">
        <v>1400</v>
      </c>
      <c r="I101" s="57">
        <v>1400</v>
      </c>
      <c r="J101" s="57">
        <v>1400</v>
      </c>
    </row>
    <row r="102" spans="1:10" ht="15" hidden="1" customHeight="1" outlineLevel="1" x14ac:dyDescent="0.2">
      <c r="A102" s="123" t="s">
        <v>252</v>
      </c>
      <c r="B102" s="124"/>
      <c r="C102" s="14" t="s">
        <v>31</v>
      </c>
      <c r="D102" s="57">
        <v>65</v>
      </c>
      <c r="E102" s="57">
        <v>65</v>
      </c>
      <c r="F102" s="57">
        <v>65</v>
      </c>
      <c r="G102" s="57">
        <v>65</v>
      </c>
      <c r="H102" s="57">
        <v>65</v>
      </c>
      <c r="I102" s="57">
        <v>65</v>
      </c>
      <c r="J102" s="57">
        <v>65</v>
      </c>
    </row>
    <row r="103" spans="1:10" ht="15" hidden="1" customHeight="1" outlineLevel="1" x14ac:dyDescent="0.2">
      <c r="A103" s="125"/>
      <c r="B103" s="126"/>
      <c r="C103" s="14" t="s">
        <v>32</v>
      </c>
      <c r="D103" s="57">
        <v>520</v>
      </c>
      <c r="E103" s="57">
        <v>520</v>
      </c>
      <c r="F103" s="57">
        <v>520</v>
      </c>
      <c r="G103" s="57">
        <v>520</v>
      </c>
      <c r="H103" s="57">
        <v>520</v>
      </c>
      <c r="I103" s="57">
        <v>520</v>
      </c>
      <c r="J103" s="57">
        <v>520</v>
      </c>
    </row>
    <row r="104" spans="1:10" ht="15" hidden="1" customHeight="1" outlineLevel="1" x14ac:dyDescent="0.2">
      <c r="A104" s="127"/>
      <c r="B104" s="128"/>
      <c r="C104" s="14" t="s">
        <v>33</v>
      </c>
      <c r="D104" s="57">
        <v>2600</v>
      </c>
      <c r="E104" s="57">
        <v>2600</v>
      </c>
      <c r="F104" s="57">
        <v>2600</v>
      </c>
      <c r="G104" s="57">
        <v>2600</v>
      </c>
      <c r="H104" s="57">
        <v>2600</v>
      </c>
      <c r="I104" s="57">
        <v>2600</v>
      </c>
      <c r="J104" s="57">
        <v>2600</v>
      </c>
    </row>
    <row r="105" spans="1:10" ht="15" hidden="1" customHeight="1" outlineLevel="1" x14ac:dyDescent="0.2">
      <c r="A105" s="123" t="s">
        <v>253</v>
      </c>
      <c r="B105" s="124"/>
      <c r="C105" s="14" t="s">
        <v>31</v>
      </c>
      <c r="D105" s="57">
        <v>50</v>
      </c>
      <c r="E105" s="57">
        <v>50</v>
      </c>
      <c r="F105" s="57">
        <v>50</v>
      </c>
      <c r="G105" s="57">
        <v>50</v>
      </c>
      <c r="H105" s="57">
        <v>50</v>
      </c>
      <c r="I105" s="57">
        <v>50</v>
      </c>
      <c r="J105" s="57">
        <v>50</v>
      </c>
    </row>
    <row r="106" spans="1:10" ht="15" hidden="1" customHeight="1" outlineLevel="1" x14ac:dyDescent="0.2">
      <c r="A106" s="125"/>
      <c r="B106" s="126"/>
      <c r="C106" s="14" t="s">
        <v>32</v>
      </c>
      <c r="D106" s="57">
        <v>400</v>
      </c>
      <c r="E106" s="57">
        <v>400</v>
      </c>
      <c r="F106" s="57">
        <v>400</v>
      </c>
      <c r="G106" s="57">
        <v>400</v>
      </c>
      <c r="H106" s="57">
        <v>400</v>
      </c>
      <c r="I106" s="57">
        <v>400</v>
      </c>
      <c r="J106" s="57">
        <v>400</v>
      </c>
    </row>
    <row r="107" spans="1:10" ht="15" hidden="1" customHeight="1" outlineLevel="1" x14ac:dyDescent="0.2">
      <c r="A107" s="127"/>
      <c r="B107" s="128"/>
      <c r="C107" s="14" t="s">
        <v>33</v>
      </c>
      <c r="D107" s="57">
        <v>2000</v>
      </c>
      <c r="E107" s="57">
        <v>2000</v>
      </c>
      <c r="F107" s="57">
        <v>2000</v>
      </c>
      <c r="G107" s="57">
        <v>2000</v>
      </c>
      <c r="H107" s="57">
        <v>2000</v>
      </c>
      <c r="I107" s="57">
        <v>2000</v>
      </c>
      <c r="J107" s="57">
        <v>2000</v>
      </c>
    </row>
    <row r="108" spans="1:10" ht="15" hidden="1" customHeight="1" outlineLevel="1" x14ac:dyDescent="0.2">
      <c r="A108" s="123" t="s">
        <v>254</v>
      </c>
      <c r="B108" s="124"/>
      <c r="C108" s="14" t="s">
        <v>31</v>
      </c>
      <c r="D108" s="57">
        <v>165</v>
      </c>
      <c r="E108" s="57">
        <v>165</v>
      </c>
      <c r="F108" s="57">
        <v>165</v>
      </c>
      <c r="G108" s="57">
        <v>165</v>
      </c>
      <c r="H108" s="57">
        <v>165</v>
      </c>
      <c r="I108" s="57">
        <v>165</v>
      </c>
      <c r="J108" s="57">
        <v>165</v>
      </c>
    </row>
    <row r="109" spans="1:10" ht="15" hidden="1" customHeight="1" outlineLevel="1" x14ac:dyDescent="0.2">
      <c r="A109" s="125"/>
      <c r="B109" s="126"/>
      <c r="C109" s="14" t="s">
        <v>32</v>
      </c>
      <c r="D109" s="57">
        <v>1320</v>
      </c>
      <c r="E109" s="57">
        <v>1320</v>
      </c>
      <c r="F109" s="57">
        <v>1320</v>
      </c>
      <c r="G109" s="57">
        <v>1320</v>
      </c>
      <c r="H109" s="57">
        <v>1320</v>
      </c>
      <c r="I109" s="57">
        <v>1320</v>
      </c>
      <c r="J109" s="57">
        <v>1320</v>
      </c>
    </row>
    <row r="110" spans="1:10" ht="15" hidden="1" customHeight="1" outlineLevel="1" x14ac:dyDescent="0.2">
      <c r="A110" s="127"/>
      <c r="B110" s="128"/>
      <c r="C110" s="14" t="s">
        <v>33</v>
      </c>
      <c r="D110" s="57">
        <v>6600</v>
      </c>
      <c r="E110" s="57">
        <v>6600</v>
      </c>
      <c r="F110" s="57">
        <v>6600</v>
      </c>
      <c r="G110" s="57">
        <v>6600</v>
      </c>
      <c r="H110" s="57">
        <v>6600</v>
      </c>
      <c r="I110" s="57">
        <v>6600</v>
      </c>
      <c r="J110" s="57">
        <v>6600</v>
      </c>
    </row>
    <row r="111" spans="1:10" ht="15" hidden="1" customHeight="1" outlineLevel="1" x14ac:dyDescent="0.2">
      <c r="A111" s="123" t="s">
        <v>255</v>
      </c>
      <c r="B111" s="124"/>
      <c r="C111" s="14" t="s">
        <v>31</v>
      </c>
      <c r="D111" s="57">
        <v>25</v>
      </c>
      <c r="E111" s="57">
        <v>25</v>
      </c>
      <c r="F111" s="57">
        <v>25</v>
      </c>
      <c r="G111" s="57">
        <v>25</v>
      </c>
      <c r="H111" s="57">
        <v>25</v>
      </c>
      <c r="I111" s="57">
        <v>25</v>
      </c>
      <c r="J111" s="57">
        <v>25</v>
      </c>
    </row>
    <row r="112" spans="1:10" ht="15" hidden="1" customHeight="1" outlineLevel="1" x14ac:dyDescent="0.2">
      <c r="A112" s="125"/>
      <c r="B112" s="126"/>
      <c r="C112" s="14" t="s">
        <v>32</v>
      </c>
      <c r="D112" s="57">
        <v>200</v>
      </c>
      <c r="E112" s="57">
        <v>200</v>
      </c>
      <c r="F112" s="57">
        <v>200</v>
      </c>
      <c r="G112" s="57">
        <v>200</v>
      </c>
      <c r="H112" s="57">
        <v>200</v>
      </c>
      <c r="I112" s="57">
        <v>200</v>
      </c>
      <c r="J112" s="57">
        <v>200</v>
      </c>
    </row>
    <row r="113" spans="1:10" ht="15" hidden="1" customHeight="1" outlineLevel="1" x14ac:dyDescent="0.2">
      <c r="A113" s="127"/>
      <c r="B113" s="128"/>
      <c r="C113" s="14" t="s">
        <v>33</v>
      </c>
      <c r="D113" s="57">
        <v>1000</v>
      </c>
      <c r="E113" s="57">
        <v>1000</v>
      </c>
      <c r="F113" s="57">
        <v>1000</v>
      </c>
      <c r="G113" s="57">
        <v>1000</v>
      </c>
      <c r="H113" s="57">
        <v>1000</v>
      </c>
      <c r="I113" s="57">
        <v>1000</v>
      </c>
      <c r="J113" s="57">
        <v>1000</v>
      </c>
    </row>
    <row r="114" spans="1:10" ht="15" hidden="1" customHeight="1" outlineLevel="1" x14ac:dyDescent="0.2">
      <c r="A114" s="123" t="s">
        <v>256</v>
      </c>
      <c r="B114" s="124"/>
      <c r="C114" s="14" t="s">
        <v>31</v>
      </c>
      <c r="D114" s="57">
        <v>40</v>
      </c>
      <c r="E114" s="57">
        <v>40</v>
      </c>
      <c r="F114" s="57">
        <v>40</v>
      </c>
      <c r="G114" s="57">
        <v>40</v>
      </c>
      <c r="H114" s="57">
        <v>40</v>
      </c>
      <c r="I114" s="57">
        <v>40</v>
      </c>
      <c r="J114" s="57">
        <v>40</v>
      </c>
    </row>
    <row r="115" spans="1:10" ht="15" hidden="1" customHeight="1" outlineLevel="1" x14ac:dyDescent="0.2">
      <c r="A115" s="125"/>
      <c r="B115" s="126"/>
      <c r="C115" s="14" t="s">
        <v>32</v>
      </c>
      <c r="D115" s="57">
        <v>320</v>
      </c>
      <c r="E115" s="57">
        <v>320</v>
      </c>
      <c r="F115" s="57">
        <v>320</v>
      </c>
      <c r="G115" s="57">
        <v>320</v>
      </c>
      <c r="H115" s="57">
        <v>320</v>
      </c>
      <c r="I115" s="57">
        <v>320</v>
      </c>
      <c r="J115" s="57">
        <v>320</v>
      </c>
    </row>
    <row r="116" spans="1:10" ht="15" hidden="1" customHeight="1" outlineLevel="1" x14ac:dyDescent="0.2">
      <c r="A116" s="127"/>
      <c r="B116" s="128"/>
      <c r="C116" s="14" t="s">
        <v>33</v>
      </c>
      <c r="D116" s="57">
        <v>1600</v>
      </c>
      <c r="E116" s="57">
        <v>1600</v>
      </c>
      <c r="F116" s="57">
        <v>1600</v>
      </c>
      <c r="G116" s="57">
        <v>1600</v>
      </c>
      <c r="H116" s="57">
        <v>1600</v>
      </c>
      <c r="I116" s="57">
        <v>1600</v>
      </c>
      <c r="J116" s="57">
        <v>1600</v>
      </c>
    </row>
    <row r="117" spans="1:10" ht="15" hidden="1" customHeight="1" outlineLevel="1" x14ac:dyDescent="0.2">
      <c r="A117" s="123" t="s">
        <v>257</v>
      </c>
      <c r="B117" s="124"/>
      <c r="C117" s="14" t="s">
        <v>31</v>
      </c>
      <c r="D117" s="57">
        <v>40</v>
      </c>
      <c r="E117" s="57">
        <v>40</v>
      </c>
      <c r="F117" s="57">
        <v>40</v>
      </c>
      <c r="G117" s="57">
        <v>40</v>
      </c>
      <c r="H117" s="57">
        <v>40</v>
      </c>
      <c r="I117" s="57">
        <v>40</v>
      </c>
      <c r="J117" s="57">
        <v>40</v>
      </c>
    </row>
    <row r="118" spans="1:10" ht="15" hidden="1" customHeight="1" outlineLevel="1" x14ac:dyDescent="0.2">
      <c r="A118" s="125"/>
      <c r="B118" s="126"/>
      <c r="C118" s="14" t="s">
        <v>32</v>
      </c>
      <c r="D118" s="57">
        <v>320</v>
      </c>
      <c r="E118" s="57">
        <v>320</v>
      </c>
      <c r="F118" s="57">
        <v>320</v>
      </c>
      <c r="G118" s="57">
        <v>320</v>
      </c>
      <c r="H118" s="57">
        <v>320</v>
      </c>
      <c r="I118" s="57">
        <v>320</v>
      </c>
      <c r="J118" s="57">
        <v>320</v>
      </c>
    </row>
    <row r="119" spans="1:10" ht="15" hidden="1" customHeight="1" outlineLevel="1" x14ac:dyDescent="0.2">
      <c r="A119" s="127"/>
      <c r="B119" s="128"/>
      <c r="C119" s="14" t="s">
        <v>33</v>
      </c>
      <c r="D119" s="57">
        <v>1600</v>
      </c>
      <c r="E119" s="57">
        <v>1600</v>
      </c>
      <c r="F119" s="57">
        <v>1600</v>
      </c>
      <c r="G119" s="57">
        <v>1600</v>
      </c>
      <c r="H119" s="57">
        <v>1600</v>
      </c>
      <c r="I119" s="57">
        <v>1600</v>
      </c>
      <c r="J119" s="57">
        <v>1600</v>
      </c>
    </row>
    <row r="120" spans="1:10" ht="15" hidden="1" customHeight="1" outlineLevel="1" x14ac:dyDescent="0.2">
      <c r="A120" s="123" t="s">
        <v>258</v>
      </c>
      <c r="B120" s="124"/>
      <c r="C120" s="14" t="s">
        <v>31</v>
      </c>
      <c r="D120" s="57">
        <v>40</v>
      </c>
      <c r="E120" s="57">
        <v>40</v>
      </c>
      <c r="F120" s="57">
        <v>40</v>
      </c>
      <c r="G120" s="57">
        <v>40</v>
      </c>
      <c r="H120" s="57">
        <v>40</v>
      </c>
      <c r="I120" s="57">
        <v>40</v>
      </c>
      <c r="J120" s="57">
        <v>40</v>
      </c>
    </row>
    <row r="121" spans="1:10" ht="15" hidden="1" customHeight="1" outlineLevel="1" x14ac:dyDescent="0.2">
      <c r="A121" s="125"/>
      <c r="B121" s="126"/>
      <c r="C121" s="14" t="s">
        <v>32</v>
      </c>
      <c r="D121" s="57">
        <v>320</v>
      </c>
      <c r="E121" s="57">
        <v>320</v>
      </c>
      <c r="F121" s="57">
        <v>320</v>
      </c>
      <c r="G121" s="57">
        <v>320</v>
      </c>
      <c r="H121" s="57">
        <v>320</v>
      </c>
      <c r="I121" s="57">
        <v>320</v>
      </c>
      <c r="J121" s="57">
        <v>320</v>
      </c>
    </row>
    <row r="122" spans="1:10" ht="15" hidden="1" customHeight="1" outlineLevel="1" x14ac:dyDescent="0.2">
      <c r="A122" s="127"/>
      <c r="B122" s="128"/>
      <c r="C122" s="14" t="s">
        <v>33</v>
      </c>
      <c r="D122" s="57">
        <v>1600</v>
      </c>
      <c r="E122" s="57">
        <v>1600</v>
      </c>
      <c r="F122" s="57">
        <v>1600</v>
      </c>
      <c r="G122" s="57">
        <v>1600</v>
      </c>
      <c r="H122" s="57">
        <v>1600</v>
      </c>
      <c r="I122" s="57">
        <v>1600</v>
      </c>
      <c r="J122" s="57">
        <v>1600</v>
      </c>
    </row>
    <row r="123" spans="1:10" ht="15" hidden="1" customHeight="1" outlineLevel="1" x14ac:dyDescent="0.2">
      <c r="A123" s="123" t="s">
        <v>259</v>
      </c>
      <c r="B123" s="124"/>
      <c r="C123" s="14" t="s">
        <v>31</v>
      </c>
      <c r="D123" s="57">
        <v>40</v>
      </c>
      <c r="E123" s="57">
        <v>40</v>
      </c>
      <c r="F123" s="57">
        <v>40</v>
      </c>
      <c r="G123" s="57">
        <v>40</v>
      </c>
      <c r="H123" s="57">
        <v>40</v>
      </c>
      <c r="I123" s="57">
        <v>40</v>
      </c>
      <c r="J123" s="57">
        <v>40</v>
      </c>
    </row>
    <row r="124" spans="1:10" ht="15" hidden="1" customHeight="1" outlineLevel="1" x14ac:dyDescent="0.2">
      <c r="A124" s="125"/>
      <c r="B124" s="126"/>
      <c r="C124" s="14" t="s">
        <v>32</v>
      </c>
      <c r="D124" s="57">
        <v>320</v>
      </c>
      <c r="E124" s="57">
        <v>320</v>
      </c>
      <c r="F124" s="57">
        <v>320</v>
      </c>
      <c r="G124" s="57">
        <v>320</v>
      </c>
      <c r="H124" s="57">
        <v>320</v>
      </c>
      <c r="I124" s="57">
        <v>320</v>
      </c>
      <c r="J124" s="57">
        <v>320</v>
      </c>
    </row>
    <row r="125" spans="1:10" ht="15" hidden="1" customHeight="1" outlineLevel="1" x14ac:dyDescent="0.2">
      <c r="A125" s="127"/>
      <c r="B125" s="128"/>
      <c r="C125" s="14" t="s">
        <v>33</v>
      </c>
      <c r="D125" s="57">
        <v>1600</v>
      </c>
      <c r="E125" s="57">
        <v>1600</v>
      </c>
      <c r="F125" s="57">
        <v>1600</v>
      </c>
      <c r="G125" s="57">
        <v>1600</v>
      </c>
      <c r="H125" s="57">
        <v>1600</v>
      </c>
      <c r="I125" s="57">
        <v>1600</v>
      </c>
      <c r="J125" s="57">
        <v>1600</v>
      </c>
    </row>
    <row r="126" spans="1:10" ht="15" hidden="1" customHeight="1" outlineLevel="1" x14ac:dyDescent="0.2">
      <c r="A126" s="123" t="s">
        <v>260</v>
      </c>
      <c r="B126" s="124"/>
      <c r="C126" s="14" t="s">
        <v>31</v>
      </c>
      <c r="D126" s="57">
        <v>40</v>
      </c>
      <c r="E126" s="57">
        <v>40</v>
      </c>
      <c r="F126" s="57">
        <v>40</v>
      </c>
      <c r="G126" s="57">
        <v>40</v>
      </c>
      <c r="H126" s="57">
        <v>40</v>
      </c>
      <c r="I126" s="57">
        <v>40</v>
      </c>
      <c r="J126" s="57">
        <v>40</v>
      </c>
    </row>
    <row r="127" spans="1:10" ht="15" hidden="1" customHeight="1" outlineLevel="1" x14ac:dyDescent="0.2">
      <c r="A127" s="125"/>
      <c r="B127" s="126"/>
      <c r="C127" s="14" t="s">
        <v>32</v>
      </c>
      <c r="D127" s="57">
        <v>320</v>
      </c>
      <c r="E127" s="57">
        <v>320</v>
      </c>
      <c r="F127" s="57">
        <v>320</v>
      </c>
      <c r="G127" s="57">
        <v>320</v>
      </c>
      <c r="H127" s="57">
        <v>320</v>
      </c>
      <c r="I127" s="57">
        <v>320</v>
      </c>
      <c r="J127" s="57">
        <v>320</v>
      </c>
    </row>
    <row r="128" spans="1:10" ht="15" hidden="1" customHeight="1" outlineLevel="1" x14ac:dyDescent="0.2">
      <c r="A128" s="127"/>
      <c r="B128" s="128"/>
      <c r="C128" s="14" t="s">
        <v>33</v>
      </c>
      <c r="D128" s="57">
        <v>1600</v>
      </c>
      <c r="E128" s="57">
        <v>1600</v>
      </c>
      <c r="F128" s="57">
        <v>1600</v>
      </c>
      <c r="G128" s="57">
        <v>1600</v>
      </c>
      <c r="H128" s="57">
        <v>1600</v>
      </c>
      <c r="I128" s="57">
        <v>1600</v>
      </c>
      <c r="J128" s="57">
        <v>1600</v>
      </c>
    </row>
    <row r="129" spans="1:10" ht="15" hidden="1" customHeight="1" outlineLevel="1" x14ac:dyDescent="0.2">
      <c r="A129" s="123" t="s">
        <v>261</v>
      </c>
      <c r="B129" s="124"/>
      <c r="C129" s="14" t="s">
        <v>31</v>
      </c>
      <c r="D129" s="57">
        <v>40</v>
      </c>
      <c r="E129" s="57">
        <v>40</v>
      </c>
      <c r="F129" s="57">
        <v>40</v>
      </c>
      <c r="G129" s="57">
        <v>40</v>
      </c>
      <c r="H129" s="57">
        <v>40</v>
      </c>
      <c r="I129" s="57">
        <v>40</v>
      </c>
      <c r="J129" s="57">
        <v>40</v>
      </c>
    </row>
    <row r="130" spans="1:10" ht="15" hidden="1" customHeight="1" outlineLevel="1" x14ac:dyDescent="0.2">
      <c r="A130" s="125"/>
      <c r="B130" s="126"/>
      <c r="C130" s="14" t="s">
        <v>32</v>
      </c>
      <c r="D130" s="57">
        <v>320</v>
      </c>
      <c r="E130" s="57">
        <v>320</v>
      </c>
      <c r="F130" s="57">
        <v>320</v>
      </c>
      <c r="G130" s="57">
        <v>320</v>
      </c>
      <c r="H130" s="57">
        <v>320</v>
      </c>
      <c r="I130" s="57">
        <v>320</v>
      </c>
      <c r="J130" s="57">
        <v>320</v>
      </c>
    </row>
    <row r="131" spans="1:10" ht="15" hidden="1" customHeight="1" outlineLevel="1" x14ac:dyDescent="0.2">
      <c r="A131" s="127"/>
      <c r="B131" s="128"/>
      <c r="C131" s="14" t="s">
        <v>33</v>
      </c>
      <c r="D131" s="57">
        <v>1600</v>
      </c>
      <c r="E131" s="57">
        <v>1600</v>
      </c>
      <c r="F131" s="57">
        <v>1600</v>
      </c>
      <c r="G131" s="57">
        <v>1600</v>
      </c>
      <c r="H131" s="57">
        <v>1600</v>
      </c>
      <c r="I131" s="57">
        <v>1600</v>
      </c>
      <c r="J131" s="57">
        <v>1600</v>
      </c>
    </row>
    <row r="132" spans="1:10" ht="15" hidden="1" customHeight="1" outlineLevel="1" x14ac:dyDescent="0.2">
      <c r="A132" s="123" t="s">
        <v>256</v>
      </c>
      <c r="B132" s="124"/>
      <c r="C132" s="14" t="s">
        <v>31</v>
      </c>
      <c r="D132" s="57">
        <v>40</v>
      </c>
      <c r="E132" s="57">
        <v>40</v>
      </c>
      <c r="F132" s="57">
        <v>40</v>
      </c>
      <c r="G132" s="57">
        <v>40</v>
      </c>
      <c r="H132" s="57">
        <v>40</v>
      </c>
      <c r="I132" s="57">
        <v>40</v>
      </c>
      <c r="J132" s="57">
        <v>40</v>
      </c>
    </row>
    <row r="133" spans="1:10" ht="15" hidden="1" customHeight="1" outlineLevel="1" x14ac:dyDescent="0.2">
      <c r="A133" s="125"/>
      <c r="B133" s="126"/>
      <c r="C133" s="14" t="s">
        <v>32</v>
      </c>
      <c r="D133" s="57">
        <v>320</v>
      </c>
      <c r="E133" s="57">
        <v>320</v>
      </c>
      <c r="F133" s="57">
        <v>320</v>
      </c>
      <c r="G133" s="57">
        <v>320</v>
      </c>
      <c r="H133" s="57">
        <v>320</v>
      </c>
      <c r="I133" s="57">
        <v>320</v>
      </c>
      <c r="J133" s="57">
        <v>320</v>
      </c>
    </row>
    <row r="134" spans="1:10" ht="15" hidden="1" customHeight="1" outlineLevel="1" x14ac:dyDescent="0.2">
      <c r="A134" s="127"/>
      <c r="B134" s="128"/>
      <c r="C134" s="14" t="s">
        <v>33</v>
      </c>
      <c r="D134" s="57">
        <v>1600</v>
      </c>
      <c r="E134" s="57">
        <v>1600</v>
      </c>
      <c r="F134" s="57">
        <v>1600</v>
      </c>
      <c r="G134" s="57">
        <v>1600</v>
      </c>
      <c r="H134" s="57">
        <v>1600</v>
      </c>
      <c r="I134" s="57">
        <v>1600</v>
      </c>
      <c r="J134" s="57">
        <v>1600</v>
      </c>
    </row>
    <row r="135" spans="1:10" ht="15" hidden="1" customHeight="1" outlineLevel="1" x14ac:dyDescent="0.2">
      <c r="A135" s="123" t="s">
        <v>262</v>
      </c>
      <c r="B135" s="124"/>
      <c r="C135" s="14" t="s">
        <v>31</v>
      </c>
      <c r="D135" s="57">
        <v>20</v>
      </c>
      <c r="E135" s="57">
        <v>20</v>
      </c>
      <c r="F135" s="57">
        <v>20</v>
      </c>
      <c r="G135" s="57">
        <v>20</v>
      </c>
      <c r="H135" s="57">
        <v>20</v>
      </c>
      <c r="I135" s="57">
        <v>20</v>
      </c>
      <c r="J135" s="57">
        <v>20</v>
      </c>
    </row>
    <row r="136" spans="1:10" ht="15" hidden="1" customHeight="1" outlineLevel="1" x14ac:dyDescent="0.2">
      <c r="A136" s="125"/>
      <c r="B136" s="126"/>
      <c r="C136" s="14" t="s">
        <v>32</v>
      </c>
      <c r="D136" s="57">
        <v>160</v>
      </c>
      <c r="E136" s="57">
        <v>160</v>
      </c>
      <c r="F136" s="57">
        <v>160</v>
      </c>
      <c r="G136" s="57">
        <v>160</v>
      </c>
      <c r="H136" s="57">
        <v>160</v>
      </c>
      <c r="I136" s="57">
        <v>160</v>
      </c>
      <c r="J136" s="57">
        <v>160</v>
      </c>
    </row>
    <row r="137" spans="1:10" ht="15" hidden="1" customHeight="1" outlineLevel="1" x14ac:dyDescent="0.2">
      <c r="A137" s="127"/>
      <c r="B137" s="128"/>
      <c r="C137" s="14" t="s">
        <v>33</v>
      </c>
      <c r="D137" s="57">
        <v>800</v>
      </c>
      <c r="E137" s="57">
        <v>800</v>
      </c>
      <c r="F137" s="57">
        <v>800</v>
      </c>
      <c r="G137" s="57">
        <v>800</v>
      </c>
      <c r="H137" s="57">
        <v>800</v>
      </c>
      <c r="I137" s="57">
        <v>800</v>
      </c>
      <c r="J137" s="57">
        <v>800</v>
      </c>
    </row>
    <row r="138" spans="1:10" ht="15" hidden="1" customHeight="1" outlineLevel="1" x14ac:dyDescent="0.2">
      <c r="A138" s="123" t="s">
        <v>263</v>
      </c>
      <c r="B138" s="124"/>
      <c r="C138" s="14" t="s">
        <v>31</v>
      </c>
      <c r="D138" s="57">
        <v>20</v>
      </c>
      <c r="E138" s="57">
        <v>20</v>
      </c>
      <c r="F138" s="57">
        <v>20</v>
      </c>
      <c r="G138" s="57">
        <v>20</v>
      </c>
      <c r="H138" s="57">
        <v>20</v>
      </c>
      <c r="I138" s="57">
        <v>20</v>
      </c>
      <c r="J138" s="57">
        <v>20</v>
      </c>
    </row>
    <row r="139" spans="1:10" ht="15" hidden="1" customHeight="1" outlineLevel="1" x14ac:dyDescent="0.2">
      <c r="A139" s="125"/>
      <c r="B139" s="126"/>
      <c r="C139" s="14" t="s">
        <v>32</v>
      </c>
      <c r="D139" s="57">
        <v>160</v>
      </c>
      <c r="E139" s="57">
        <v>160</v>
      </c>
      <c r="F139" s="57">
        <v>160</v>
      </c>
      <c r="G139" s="57">
        <v>160</v>
      </c>
      <c r="H139" s="57">
        <v>160</v>
      </c>
      <c r="I139" s="57">
        <v>160</v>
      </c>
      <c r="J139" s="57">
        <v>160</v>
      </c>
    </row>
    <row r="140" spans="1:10" ht="15" hidden="1" customHeight="1" outlineLevel="1" x14ac:dyDescent="0.2">
      <c r="A140" s="127"/>
      <c r="B140" s="128"/>
      <c r="C140" s="14" t="s">
        <v>33</v>
      </c>
      <c r="D140" s="57">
        <v>800</v>
      </c>
      <c r="E140" s="57">
        <v>800</v>
      </c>
      <c r="F140" s="57">
        <v>800</v>
      </c>
      <c r="G140" s="57">
        <v>800</v>
      </c>
      <c r="H140" s="57">
        <v>800</v>
      </c>
      <c r="I140" s="57">
        <v>800</v>
      </c>
      <c r="J140" s="57">
        <v>800</v>
      </c>
    </row>
    <row r="141" spans="1:10" ht="15" hidden="1" customHeight="1" outlineLevel="1" x14ac:dyDescent="0.2">
      <c r="A141" s="123" t="s">
        <v>264</v>
      </c>
      <c r="B141" s="124"/>
      <c r="C141" s="14" t="s">
        <v>31</v>
      </c>
      <c r="D141" s="57">
        <v>35</v>
      </c>
      <c r="E141" s="57">
        <v>35</v>
      </c>
      <c r="F141" s="57">
        <v>35</v>
      </c>
      <c r="G141" s="57">
        <v>35</v>
      </c>
      <c r="H141" s="57">
        <v>35</v>
      </c>
      <c r="I141" s="57">
        <v>35</v>
      </c>
      <c r="J141" s="57">
        <v>35</v>
      </c>
    </row>
    <row r="142" spans="1:10" ht="15" hidden="1" customHeight="1" outlineLevel="1" x14ac:dyDescent="0.2">
      <c r="A142" s="125"/>
      <c r="B142" s="126"/>
      <c r="C142" s="14" t="s">
        <v>32</v>
      </c>
      <c r="D142" s="57">
        <v>280</v>
      </c>
      <c r="E142" s="57">
        <v>280</v>
      </c>
      <c r="F142" s="57">
        <v>280</v>
      </c>
      <c r="G142" s="57">
        <v>280</v>
      </c>
      <c r="H142" s="57">
        <v>280</v>
      </c>
      <c r="I142" s="57">
        <v>280</v>
      </c>
      <c r="J142" s="57">
        <v>280</v>
      </c>
    </row>
    <row r="143" spans="1:10" ht="15" hidden="1" customHeight="1" outlineLevel="1" x14ac:dyDescent="0.2">
      <c r="A143" s="127"/>
      <c r="B143" s="128"/>
      <c r="C143" s="14" t="s">
        <v>33</v>
      </c>
      <c r="D143" s="57">
        <v>1400</v>
      </c>
      <c r="E143" s="57">
        <v>1400</v>
      </c>
      <c r="F143" s="57">
        <v>1400</v>
      </c>
      <c r="G143" s="57">
        <v>1400</v>
      </c>
      <c r="H143" s="57">
        <v>1400</v>
      </c>
      <c r="I143" s="57">
        <v>1400</v>
      </c>
      <c r="J143" s="57">
        <v>1400</v>
      </c>
    </row>
    <row r="144" spans="1:10" ht="15" hidden="1" customHeight="1" outlineLevel="1" x14ac:dyDescent="0.2">
      <c r="A144" s="123" t="s">
        <v>265</v>
      </c>
      <c r="B144" s="124"/>
      <c r="C144" s="14" t="s">
        <v>31</v>
      </c>
      <c r="D144" s="57">
        <v>35</v>
      </c>
      <c r="E144" s="57">
        <v>35</v>
      </c>
      <c r="F144" s="57">
        <v>35</v>
      </c>
      <c r="G144" s="57">
        <v>35</v>
      </c>
      <c r="H144" s="57">
        <v>35</v>
      </c>
      <c r="I144" s="57">
        <v>35</v>
      </c>
      <c r="J144" s="57">
        <v>35</v>
      </c>
    </row>
    <row r="145" spans="1:10" ht="15" hidden="1" customHeight="1" outlineLevel="1" x14ac:dyDescent="0.2">
      <c r="A145" s="125"/>
      <c r="B145" s="126"/>
      <c r="C145" s="14" t="s">
        <v>32</v>
      </c>
      <c r="D145" s="57">
        <v>280</v>
      </c>
      <c r="E145" s="57">
        <v>280</v>
      </c>
      <c r="F145" s="57">
        <v>280</v>
      </c>
      <c r="G145" s="57">
        <v>280</v>
      </c>
      <c r="H145" s="57">
        <v>280</v>
      </c>
      <c r="I145" s="57">
        <v>280</v>
      </c>
      <c r="J145" s="57">
        <v>280</v>
      </c>
    </row>
    <row r="146" spans="1:10" ht="15" hidden="1" customHeight="1" outlineLevel="1" x14ac:dyDescent="0.2">
      <c r="A146" s="127"/>
      <c r="B146" s="128"/>
      <c r="C146" s="14" t="s">
        <v>33</v>
      </c>
      <c r="D146" s="57">
        <v>1400</v>
      </c>
      <c r="E146" s="57">
        <v>1400</v>
      </c>
      <c r="F146" s="57">
        <v>1400</v>
      </c>
      <c r="G146" s="57">
        <v>1400</v>
      </c>
      <c r="H146" s="57">
        <v>1400</v>
      </c>
      <c r="I146" s="57">
        <v>1400</v>
      </c>
      <c r="J146" s="57">
        <v>1400</v>
      </c>
    </row>
    <row r="147" spans="1:10" ht="15" hidden="1" customHeight="1" outlineLevel="1" x14ac:dyDescent="0.2">
      <c r="A147" s="123" t="s">
        <v>266</v>
      </c>
      <c r="B147" s="124"/>
      <c r="C147" s="14" t="s">
        <v>31</v>
      </c>
      <c r="D147" s="57">
        <v>25</v>
      </c>
      <c r="E147" s="57">
        <v>25</v>
      </c>
      <c r="F147" s="57">
        <v>25</v>
      </c>
      <c r="G147" s="57">
        <v>25</v>
      </c>
      <c r="H147" s="57">
        <v>25</v>
      </c>
      <c r="I147" s="57">
        <v>25</v>
      </c>
      <c r="J147" s="57">
        <v>25</v>
      </c>
    </row>
    <row r="148" spans="1:10" ht="15" hidden="1" customHeight="1" outlineLevel="1" x14ac:dyDescent="0.2">
      <c r="A148" s="125"/>
      <c r="B148" s="126"/>
      <c r="C148" s="14" t="s">
        <v>32</v>
      </c>
      <c r="D148" s="57">
        <v>200</v>
      </c>
      <c r="E148" s="57">
        <v>200</v>
      </c>
      <c r="F148" s="57">
        <v>200</v>
      </c>
      <c r="G148" s="57">
        <v>200</v>
      </c>
      <c r="H148" s="57">
        <v>200</v>
      </c>
      <c r="I148" s="57">
        <v>200</v>
      </c>
      <c r="J148" s="57">
        <v>200</v>
      </c>
    </row>
    <row r="149" spans="1:10" ht="15" hidden="1" customHeight="1" outlineLevel="1" x14ac:dyDescent="0.2">
      <c r="A149" s="127"/>
      <c r="B149" s="128"/>
      <c r="C149" s="14" t="s">
        <v>33</v>
      </c>
      <c r="D149" s="57">
        <v>1000</v>
      </c>
      <c r="E149" s="57">
        <v>1000</v>
      </c>
      <c r="F149" s="57">
        <v>1000</v>
      </c>
      <c r="G149" s="57">
        <v>1000</v>
      </c>
      <c r="H149" s="57">
        <v>1000</v>
      </c>
      <c r="I149" s="57">
        <v>1000</v>
      </c>
      <c r="J149" s="57">
        <v>1000</v>
      </c>
    </row>
    <row r="150" spans="1:10" ht="15" hidden="1" customHeight="1" outlineLevel="1" x14ac:dyDescent="0.2">
      <c r="A150" s="123" t="s">
        <v>267</v>
      </c>
      <c r="B150" s="124"/>
      <c r="C150" s="14" t="s">
        <v>31</v>
      </c>
      <c r="D150" s="57">
        <v>20</v>
      </c>
      <c r="E150" s="57">
        <v>20</v>
      </c>
      <c r="F150" s="57">
        <v>20</v>
      </c>
      <c r="G150" s="57">
        <v>20</v>
      </c>
      <c r="H150" s="57">
        <v>20</v>
      </c>
      <c r="I150" s="57">
        <v>20</v>
      </c>
      <c r="J150" s="57">
        <v>20</v>
      </c>
    </row>
    <row r="151" spans="1:10" ht="15" hidden="1" customHeight="1" outlineLevel="1" x14ac:dyDescent="0.2">
      <c r="A151" s="125"/>
      <c r="B151" s="126"/>
      <c r="C151" s="14" t="s">
        <v>32</v>
      </c>
      <c r="D151" s="57">
        <v>160</v>
      </c>
      <c r="E151" s="57">
        <v>160</v>
      </c>
      <c r="F151" s="57">
        <v>160</v>
      </c>
      <c r="G151" s="57">
        <v>160</v>
      </c>
      <c r="H151" s="57">
        <v>160</v>
      </c>
      <c r="I151" s="57">
        <v>160</v>
      </c>
      <c r="J151" s="57">
        <v>160</v>
      </c>
    </row>
    <row r="152" spans="1:10" ht="15" hidden="1" customHeight="1" outlineLevel="1" x14ac:dyDescent="0.2">
      <c r="A152" s="127"/>
      <c r="B152" s="128"/>
      <c r="C152" s="14" t="s">
        <v>33</v>
      </c>
      <c r="D152" s="57">
        <v>800</v>
      </c>
      <c r="E152" s="57">
        <v>800</v>
      </c>
      <c r="F152" s="57">
        <v>800</v>
      </c>
      <c r="G152" s="57">
        <v>800</v>
      </c>
      <c r="H152" s="57">
        <v>800</v>
      </c>
      <c r="I152" s="57">
        <v>800</v>
      </c>
      <c r="J152" s="57">
        <v>800</v>
      </c>
    </row>
    <row r="153" spans="1:10" ht="15" hidden="1" customHeight="1" outlineLevel="1" x14ac:dyDescent="0.2">
      <c r="A153" s="123" t="s">
        <v>268</v>
      </c>
      <c r="B153" s="124"/>
      <c r="C153" s="14" t="s">
        <v>31</v>
      </c>
      <c r="D153" s="57">
        <v>70</v>
      </c>
      <c r="E153" s="57">
        <v>70</v>
      </c>
      <c r="F153" s="57">
        <v>70</v>
      </c>
      <c r="G153" s="57">
        <v>70</v>
      </c>
      <c r="H153" s="57">
        <v>70</v>
      </c>
      <c r="I153" s="57">
        <v>70</v>
      </c>
      <c r="J153" s="57">
        <v>70</v>
      </c>
    </row>
    <row r="154" spans="1:10" ht="15" hidden="1" customHeight="1" outlineLevel="1" x14ac:dyDescent="0.2">
      <c r="A154" s="125"/>
      <c r="B154" s="126"/>
      <c r="C154" s="14" t="s">
        <v>32</v>
      </c>
      <c r="D154" s="57">
        <v>560</v>
      </c>
      <c r="E154" s="57">
        <v>560</v>
      </c>
      <c r="F154" s="57">
        <v>560</v>
      </c>
      <c r="G154" s="57">
        <v>560</v>
      </c>
      <c r="H154" s="57">
        <v>560</v>
      </c>
      <c r="I154" s="57">
        <v>560</v>
      </c>
      <c r="J154" s="57">
        <v>560</v>
      </c>
    </row>
    <row r="155" spans="1:10" ht="15" hidden="1" customHeight="1" outlineLevel="1" x14ac:dyDescent="0.2">
      <c r="A155" s="127"/>
      <c r="B155" s="128"/>
      <c r="C155" s="14" t="s">
        <v>33</v>
      </c>
      <c r="D155" s="57">
        <v>2800</v>
      </c>
      <c r="E155" s="57">
        <v>2800</v>
      </c>
      <c r="F155" s="57">
        <v>2800</v>
      </c>
      <c r="G155" s="57">
        <v>2800</v>
      </c>
      <c r="H155" s="57">
        <v>2800</v>
      </c>
      <c r="I155" s="57">
        <v>2800</v>
      </c>
      <c r="J155" s="57">
        <v>2800</v>
      </c>
    </row>
    <row r="156" spans="1:10" ht="15" hidden="1" customHeight="1" outlineLevel="1" x14ac:dyDescent="0.2">
      <c r="A156" s="123" t="s">
        <v>269</v>
      </c>
      <c r="B156" s="124"/>
      <c r="C156" s="14" t="s">
        <v>31</v>
      </c>
      <c r="D156" s="57">
        <v>35</v>
      </c>
      <c r="E156" s="57">
        <v>35</v>
      </c>
      <c r="F156" s="57">
        <v>35</v>
      </c>
      <c r="G156" s="57">
        <v>35</v>
      </c>
      <c r="H156" s="57">
        <v>35</v>
      </c>
      <c r="I156" s="57">
        <v>35</v>
      </c>
      <c r="J156" s="57">
        <v>35</v>
      </c>
    </row>
    <row r="157" spans="1:10" ht="15" hidden="1" customHeight="1" outlineLevel="1" x14ac:dyDescent="0.2">
      <c r="A157" s="125"/>
      <c r="B157" s="126"/>
      <c r="C157" s="14" t="s">
        <v>32</v>
      </c>
      <c r="D157" s="57">
        <v>280</v>
      </c>
      <c r="E157" s="57">
        <v>280</v>
      </c>
      <c r="F157" s="57">
        <v>280</v>
      </c>
      <c r="G157" s="57">
        <v>280</v>
      </c>
      <c r="H157" s="57">
        <v>280</v>
      </c>
      <c r="I157" s="57">
        <v>280</v>
      </c>
      <c r="J157" s="57">
        <v>280</v>
      </c>
    </row>
    <row r="158" spans="1:10" ht="15" hidden="1" customHeight="1" outlineLevel="1" x14ac:dyDescent="0.2">
      <c r="A158" s="127"/>
      <c r="B158" s="128"/>
      <c r="C158" s="14" t="s">
        <v>33</v>
      </c>
      <c r="D158" s="57">
        <v>1400</v>
      </c>
      <c r="E158" s="57">
        <v>1400</v>
      </c>
      <c r="F158" s="57">
        <v>1400</v>
      </c>
      <c r="G158" s="57">
        <v>1400</v>
      </c>
      <c r="H158" s="57">
        <v>1400</v>
      </c>
      <c r="I158" s="57">
        <v>1400</v>
      </c>
      <c r="J158" s="57">
        <v>1400</v>
      </c>
    </row>
    <row r="159" spans="1:10" ht="15" hidden="1" customHeight="1" outlineLevel="1" x14ac:dyDescent="0.2">
      <c r="A159" s="123" t="s">
        <v>270</v>
      </c>
      <c r="B159" s="124"/>
      <c r="C159" s="14" t="s">
        <v>31</v>
      </c>
      <c r="D159" s="57">
        <v>25</v>
      </c>
      <c r="E159" s="57">
        <v>25</v>
      </c>
      <c r="F159" s="57">
        <v>25</v>
      </c>
      <c r="G159" s="57">
        <v>25</v>
      </c>
      <c r="H159" s="57">
        <v>25</v>
      </c>
      <c r="I159" s="57">
        <v>25</v>
      </c>
      <c r="J159" s="57">
        <v>25</v>
      </c>
    </row>
    <row r="160" spans="1:10" ht="15" hidden="1" customHeight="1" outlineLevel="1" x14ac:dyDescent="0.2">
      <c r="A160" s="125"/>
      <c r="B160" s="126"/>
      <c r="C160" s="14" t="s">
        <v>32</v>
      </c>
      <c r="D160" s="57">
        <v>200</v>
      </c>
      <c r="E160" s="57">
        <v>200</v>
      </c>
      <c r="F160" s="57">
        <v>200</v>
      </c>
      <c r="G160" s="57">
        <v>200</v>
      </c>
      <c r="H160" s="57">
        <v>200</v>
      </c>
      <c r="I160" s="57">
        <v>200</v>
      </c>
      <c r="J160" s="57">
        <v>200</v>
      </c>
    </row>
    <row r="161" spans="1:10" ht="15" hidden="1" customHeight="1" outlineLevel="1" x14ac:dyDescent="0.2">
      <c r="A161" s="127"/>
      <c r="B161" s="128"/>
      <c r="C161" s="14" t="s">
        <v>33</v>
      </c>
      <c r="D161" s="57">
        <v>1000</v>
      </c>
      <c r="E161" s="57">
        <v>1000</v>
      </c>
      <c r="F161" s="57">
        <v>1000</v>
      </c>
      <c r="G161" s="57">
        <v>1000</v>
      </c>
      <c r="H161" s="57">
        <v>1000</v>
      </c>
      <c r="I161" s="57">
        <v>1000</v>
      </c>
      <c r="J161" s="57">
        <v>1000</v>
      </c>
    </row>
    <row r="162" spans="1:10" ht="15" hidden="1" customHeight="1" outlineLevel="1" x14ac:dyDescent="0.2">
      <c r="A162" s="123" t="s">
        <v>271</v>
      </c>
      <c r="B162" s="124"/>
      <c r="C162" s="14" t="s">
        <v>31</v>
      </c>
      <c r="D162" s="57">
        <v>40</v>
      </c>
      <c r="E162" s="57">
        <v>40</v>
      </c>
      <c r="F162" s="57">
        <v>40</v>
      </c>
      <c r="G162" s="57">
        <v>40</v>
      </c>
      <c r="H162" s="57">
        <v>40</v>
      </c>
      <c r="I162" s="57">
        <v>40</v>
      </c>
      <c r="J162" s="57">
        <v>40</v>
      </c>
    </row>
    <row r="163" spans="1:10" ht="15" hidden="1" customHeight="1" outlineLevel="1" x14ac:dyDescent="0.2">
      <c r="A163" s="125"/>
      <c r="B163" s="126"/>
      <c r="C163" s="14" t="s">
        <v>32</v>
      </c>
      <c r="D163" s="57">
        <v>320</v>
      </c>
      <c r="E163" s="57">
        <v>320</v>
      </c>
      <c r="F163" s="57">
        <v>320</v>
      </c>
      <c r="G163" s="57">
        <v>320</v>
      </c>
      <c r="H163" s="57">
        <v>320</v>
      </c>
      <c r="I163" s="57">
        <v>320</v>
      </c>
      <c r="J163" s="57">
        <v>320</v>
      </c>
    </row>
    <row r="164" spans="1:10" ht="15" hidden="1" customHeight="1" outlineLevel="1" x14ac:dyDescent="0.2">
      <c r="A164" s="127"/>
      <c r="B164" s="128"/>
      <c r="C164" s="14" t="s">
        <v>33</v>
      </c>
      <c r="D164" s="57">
        <v>1600</v>
      </c>
      <c r="E164" s="57">
        <v>1600</v>
      </c>
      <c r="F164" s="57">
        <v>1600</v>
      </c>
      <c r="G164" s="57">
        <v>1600</v>
      </c>
      <c r="H164" s="57">
        <v>1600</v>
      </c>
      <c r="I164" s="57">
        <v>1600</v>
      </c>
      <c r="J164" s="57">
        <v>1600</v>
      </c>
    </row>
    <row r="165" spans="1:10" ht="15" hidden="1" customHeight="1" outlineLevel="1" x14ac:dyDescent="0.2">
      <c r="A165" s="123" t="s">
        <v>272</v>
      </c>
      <c r="B165" s="124"/>
      <c r="C165" s="14" t="s">
        <v>31</v>
      </c>
      <c r="D165" s="57">
        <v>25</v>
      </c>
      <c r="E165" s="57">
        <v>25</v>
      </c>
      <c r="F165" s="57">
        <v>25</v>
      </c>
      <c r="G165" s="57">
        <v>25</v>
      </c>
      <c r="H165" s="57">
        <v>25</v>
      </c>
      <c r="I165" s="57">
        <v>25</v>
      </c>
      <c r="J165" s="57">
        <v>25</v>
      </c>
    </row>
    <row r="166" spans="1:10" ht="15" hidden="1" customHeight="1" outlineLevel="1" x14ac:dyDescent="0.2">
      <c r="A166" s="125"/>
      <c r="B166" s="126"/>
      <c r="C166" s="14" t="s">
        <v>32</v>
      </c>
      <c r="D166" s="57">
        <v>200</v>
      </c>
      <c r="E166" s="57">
        <v>200</v>
      </c>
      <c r="F166" s="57">
        <v>200</v>
      </c>
      <c r="G166" s="57">
        <v>200</v>
      </c>
      <c r="H166" s="57">
        <v>200</v>
      </c>
      <c r="I166" s="57">
        <v>200</v>
      </c>
      <c r="J166" s="57">
        <v>200</v>
      </c>
    </row>
    <row r="167" spans="1:10" ht="15" hidden="1" customHeight="1" outlineLevel="1" x14ac:dyDescent="0.2">
      <c r="A167" s="127"/>
      <c r="B167" s="128"/>
      <c r="C167" s="14" t="s">
        <v>33</v>
      </c>
      <c r="D167" s="57">
        <v>1000</v>
      </c>
      <c r="E167" s="57">
        <v>1000</v>
      </c>
      <c r="F167" s="57">
        <v>1000</v>
      </c>
      <c r="G167" s="57">
        <v>1000</v>
      </c>
      <c r="H167" s="57">
        <v>1000</v>
      </c>
      <c r="I167" s="57">
        <v>1000</v>
      </c>
      <c r="J167" s="57">
        <v>1000</v>
      </c>
    </row>
    <row r="168" spans="1:10" ht="15" hidden="1" customHeight="1" outlineLevel="1" x14ac:dyDescent="0.2">
      <c r="A168" s="123" t="s">
        <v>273</v>
      </c>
      <c r="B168" s="124"/>
      <c r="C168" s="14" t="s">
        <v>31</v>
      </c>
      <c r="D168" s="57">
        <v>50</v>
      </c>
      <c r="E168" s="57">
        <v>50</v>
      </c>
      <c r="F168" s="57">
        <v>50</v>
      </c>
      <c r="G168" s="57">
        <v>50</v>
      </c>
      <c r="H168" s="57">
        <v>50</v>
      </c>
      <c r="I168" s="57">
        <v>50</v>
      </c>
      <c r="J168" s="57">
        <v>50</v>
      </c>
    </row>
    <row r="169" spans="1:10" ht="15" hidden="1" customHeight="1" outlineLevel="1" x14ac:dyDescent="0.2">
      <c r="A169" s="125"/>
      <c r="B169" s="126"/>
      <c r="C169" s="14" t="s">
        <v>32</v>
      </c>
      <c r="D169" s="57">
        <v>400</v>
      </c>
      <c r="E169" s="57">
        <v>400</v>
      </c>
      <c r="F169" s="57">
        <v>400</v>
      </c>
      <c r="G169" s="57">
        <v>400</v>
      </c>
      <c r="H169" s="57">
        <v>400</v>
      </c>
      <c r="I169" s="57">
        <v>400</v>
      </c>
      <c r="J169" s="57">
        <v>400</v>
      </c>
    </row>
    <row r="170" spans="1:10" ht="15" hidden="1" customHeight="1" outlineLevel="1" x14ac:dyDescent="0.2">
      <c r="A170" s="127"/>
      <c r="B170" s="128"/>
      <c r="C170" s="14" t="s">
        <v>33</v>
      </c>
      <c r="D170" s="57">
        <v>2000</v>
      </c>
      <c r="E170" s="57">
        <v>2000</v>
      </c>
      <c r="F170" s="57">
        <v>2000</v>
      </c>
      <c r="G170" s="57">
        <v>2000</v>
      </c>
      <c r="H170" s="57">
        <v>2000</v>
      </c>
      <c r="I170" s="57">
        <v>2000</v>
      </c>
      <c r="J170" s="57">
        <v>2000</v>
      </c>
    </row>
    <row r="171" spans="1:10" ht="15" hidden="1" customHeight="1" outlineLevel="1" x14ac:dyDescent="0.2">
      <c r="A171" s="123" t="s">
        <v>274</v>
      </c>
      <c r="B171" s="124"/>
      <c r="C171" s="14" t="s">
        <v>31</v>
      </c>
      <c r="D171" s="57">
        <v>40</v>
      </c>
      <c r="E171" s="57">
        <v>40</v>
      </c>
      <c r="F171" s="57">
        <v>40</v>
      </c>
      <c r="G171" s="57">
        <v>40</v>
      </c>
      <c r="H171" s="57">
        <v>40</v>
      </c>
      <c r="I171" s="57">
        <v>40</v>
      </c>
      <c r="J171" s="57">
        <v>40</v>
      </c>
    </row>
    <row r="172" spans="1:10" ht="15" hidden="1" customHeight="1" outlineLevel="1" x14ac:dyDescent="0.2">
      <c r="A172" s="125"/>
      <c r="B172" s="126"/>
      <c r="C172" s="14" t="s">
        <v>32</v>
      </c>
      <c r="D172" s="57">
        <v>320</v>
      </c>
      <c r="E172" s="57">
        <v>320</v>
      </c>
      <c r="F172" s="57">
        <v>320</v>
      </c>
      <c r="G172" s="57">
        <v>320</v>
      </c>
      <c r="H172" s="57">
        <v>320</v>
      </c>
      <c r="I172" s="57">
        <v>320</v>
      </c>
      <c r="J172" s="57">
        <v>320</v>
      </c>
    </row>
    <row r="173" spans="1:10" ht="15" hidden="1" customHeight="1" outlineLevel="1" x14ac:dyDescent="0.2">
      <c r="A173" s="127"/>
      <c r="B173" s="128"/>
      <c r="C173" s="14" t="s">
        <v>33</v>
      </c>
      <c r="D173" s="57">
        <v>1600</v>
      </c>
      <c r="E173" s="57">
        <v>1600</v>
      </c>
      <c r="F173" s="57">
        <v>1600</v>
      </c>
      <c r="G173" s="57">
        <v>1600</v>
      </c>
      <c r="H173" s="57">
        <v>1600</v>
      </c>
      <c r="I173" s="57">
        <v>1600</v>
      </c>
      <c r="J173" s="57">
        <v>1600</v>
      </c>
    </row>
    <row r="174" spans="1:10" ht="15" hidden="1" customHeight="1" outlineLevel="1" x14ac:dyDescent="0.2">
      <c r="A174" s="123" t="s">
        <v>275</v>
      </c>
      <c r="B174" s="124"/>
      <c r="C174" s="14" t="s">
        <v>31</v>
      </c>
      <c r="D174" s="57">
        <v>50</v>
      </c>
      <c r="E174" s="57">
        <v>50</v>
      </c>
      <c r="F174" s="57">
        <v>50</v>
      </c>
      <c r="G174" s="57">
        <v>50</v>
      </c>
      <c r="H174" s="57">
        <v>50</v>
      </c>
      <c r="I174" s="57">
        <v>50</v>
      </c>
      <c r="J174" s="57">
        <v>50</v>
      </c>
    </row>
    <row r="175" spans="1:10" ht="15" hidden="1" customHeight="1" outlineLevel="1" x14ac:dyDescent="0.2">
      <c r="A175" s="125"/>
      <c r="B175" s="126"/>
      <c r="C175" s="14" t="s">
        <v>32</v>
      </c>
      <c r="D175" s="57">
        <v>400</v>
      </c>
      <c r="E175" s="57">
        <v>400</v>
      </c>
      <c r="F175" s="57">
        <v>400</v>
      </c>
      <c r="G175" s="57">
        <v>400</v>
      </c>
      <c r="H175" s="57">
        <v>400</v>
      </c>
      <c r="I175" s="57">
        <v>400</v>
      </c>
      <c r="J175" s="57">
        <v>400</v>
      </c>
    </row>
    <row r="176" spans="1:10" ht="15" hidden="1" customHeight="1" outlineLevel="1" x14ac:dyDescent="0.2">
      <c r="A176" s="127"/>
      <c r="B176" s="128"/>
      <c r="C176" s="14" t="s">
        <v>33</v>
      </c>
      <c r="D176" s="57">
        <v>2000</v>
      </c>
      <c r="E176" s="57">
        <v>2000</v>
      </c>
      <c r="F176" s="57">
        <v>2000</v>
      </c>
      <c r="G176" s="57">
        <v>2000</v>
      </c>
      <c r="H176" s="57">
        <v>2000</v>
      </c>
      <c r="I176" s="57">
        <v>2000</v>
      </c>
      <c r="J176" s="57">
        <v>2000</v>
      </c>
    </row>
    <row r="177" spans="1:10" ht="15" hidden="1" customHeight="1" outlineLevel="1" x14ac:dyDescent="0.2">
      <c r="A177" s="123" t="s">
        <v>276</v>
      </c>
      <c r="B177" s="124"/>
      <c r="C177" s="14" t="s">
        <v>31</v>
      </c>
      <c r="D177" s="57">
        <v>20</v>
      </c>
      <c r="E177" s="57">
        <v>20</v>
      </c>
      <c r="F177" s="57">
        <v>20</v>
      </c>
      <c r="G177" s="57">
        <v>20</v>
      </c>
      <c r="H177" s="57">
        <v>20</v>
      </c>
      <c r="I177" s="57">
        <v>20</v>
      </c>
      <c r="J177" s="57">
        <v>20</v>
      </c>
    </row>
    <row r="178" spans="1:10" ht="15" hidden="1" customHeight="1" outlineLevel="1" x14ac:dyDescent="0.2">
      <c r="A178" s="125"/>
      <c r="B178" s="126"/>
      <c r="C178" s="14" t="s">
        <v>32</v>
      </c>
      <c r="D178" s="57">
        <v>160</v>
      </c>
      <c r="E178" s="57">
        <v>160</v>
      </c>
      <c r="F178" s="57">
        <v>160</v>
      </c>
      <c r="G178" s="57">
        <v>160</v>
      </c>
      <c r="H178" s="57">
        <v>160</v>
      </c>
      <c r="I178" s="57">
        <v>160</v>
      </c>
      <c r="J178" s="57">
        <v>160</v>
      </c>
    </row>
    <row r="179" spans="1:10" ht="15" hidden="1" customHeight="1" outlineLevel="1" x14ac:dyDescent="0.2">
      <c r="A179" s="127"/>
      <c r="B179" s="128"/>
      <c r="C179" s="14" t="s">
        <v>33</v>
      </c>
      <c r="D179" s="57">
        <v>800</v>
      </c>
      <c r="E179" s="57">
        <v>800</v>
      </c>
      <c r="F179" s="57">
        <v>800</v>
      </c>
      <c r="G179" s="57">
        <v>800</v>
      </c>
      <c r="H179" s="57">
        <v>800</v>
      </c>
      <c r="I179" s="57">
        <v>800</v>
      </c>
      <c r="J179" s="57">
        <v>800</v>
      </c>
    </row>
    <row r="180" spans="1:10" ht="15" hidden="1" customHeight="1" outlineLevel="1" x14ac:dyDescent="0.2">
      <c r="A180" s="123" t="s">
        <v>277</v>
      </c>
      <c r="B180" s="124"/>
      <c r="C180" s="14" t="s">
        <v>31</v>
      </c>
      <c r="D180" s="57">
        <v>20</v>
      </c>
      <c r="E180" s="57">
        <v>20</v>
      </c>
      <c r="F180" s="57">
        <v>20</v>
      </c>
      <c r="G180" s="57">
        <v>20</v>
      </c>
      <c r="H180" s="57">
        <v>20</v>
      </c>
      <c r="I180" s="57">
        <v>20</v>
      </c>
      <c r="J180" s="57">
        <v>20</v>
      </c>
    </row>
    <row r="181" spans="1:10" ht="15" hidden="1" customHeight="1" outlineLevel="1" x14ac:dyDescent="0.2">
      <c r="A181" s="125"/>
      <c r="B181" s="126"/>
      <c r="C181" s="14" t="s">
        <v>32</v>
      </c>
      <c r="D181" s="57">
        <v>160</v>
      </c>
      <c r="E181" s="57">
        <v>160</v>
      </c>
      <c r="F181" s="57">
        <v>160</v>
      </c>
      <c r="G181" s="57">
        <v>160</v>
      </c>
      <c r="H181" s="57">
        <v>160</v>
      </c>
      <c r="I181" s="57">
        <v>160</v>
      </c>
      <c r="J181" s="57">
        <v>160</v>
      </c>
    </row>
    <row r="182" spans="1:10" ht="15" hidden="1" customHeight="1" outlineLevel="1" x14ac:dyDescent="0.2">
      <c r="A182" s="127"/>
      <c r="B182" s="128"/>
      <c r="C182" s="14" t="s">
        <v>33</v>
      </c>
      <c r="D182" s="57">
        <v>800</v>
      </c>
      <c r="E182" s="57">
        <v>800</v>
      </c>
      <c r="F182" s="57">
        <v>800</v>
      </c>
      <c r="G182" s="57">
        <v>800</v>
      </c>
      <c r="H182" s="57">
        <v>800</v>
      </c>
      <c r="I182" s="57">
        <v>800</v>
      </c>
      <c r="J182" s="57">
        <v>800</v>
      </c>
    </row>
    <row r="183" spans="1:10" ht="15" hidden="1" customHeight="1" outlineLevel="1" x14ac:dyDescent="0.2">
      <c r="A183" s="123" t="s">
        <v>278</v>
      </c>
      <c r="B183" s="124"/>
      <c r="C183" s="14" t="s">
        <v>31</v>
      </c>
      <c r="D183" s="57">
        <v>20</v>
      </c>
      <c r="E183" s="57">
        <v>20</v>
      </c>
      <c r="F183" s="57">
        <v>20</v>
      </c>
      <c r="G183" s="57">
        <v>20</v>
      </c>
      <c r="H183" s="57">
        <v>20</v>
      </c>
      <c r="I183" s="57">
        <v>20</v>
      </c>
      <c r="J183" s="57">
        <v>20</v>
      </c>
    </row>
    <row r="184" spans="1:10" ht="15" hidden="1" customHeight="1" outlineLevel="1" x14ac:dyDescent="0.2">
      <c r="A184" s="125"/>
      <c r="B184" s="126"/>
      <c r="C184" s="14" t="s">
        <v>32</v>
      </c>
      <c r="D184" s="57">
        <v>160</v>
      </c>
      <c r="E184" s="57">
        <v>160</v>
      </c>
      <c r="F184" s="57">
        <v>160</v>
      </c>
      <c r="G184" s="57">
        <v>160</v>
      </c>
      <c r="H184" s="57">
        <v>160</v>
      </c>
      <c r="I184" s="57">
        <v>160</v>
      </c>
      <c r="J184" s="57">
        <v>160</v>
      </c>
    </row>
    <row r="185" spans="1:10" ht="15" hidden="1" customHeight="1" outlineLevel="1" x14ac:dyDescent="0.2">
      <c r="A185" s="127"/>
      <c r="B185" s="128"/>
      <c r="C185" s="14" t="s">
        <v>33</v>
      </c>
      <c r="D185" s="57">
        <v>800</v>
      </c>
      <c r="E185" s="57">
        <v>800</v>
      </c>
      <c r="F185" s="57">
        <v>800</v>
      </c>
      <c r="G185" s="57">
        <v>800</v>
      </c>
      <c r="H185" s="57">
        <v>800</v>
      </c>
      <c r="I185" s="57">
        <v>800</v>
      </c>
      <c r="J185" s="57">
        <v>800</v>
      </c>
    </row>
    <row r="186" spans="1:10" ht="15" hidden="1" customHeight="1" outlineLevel="1" x14ac:dyDescent="0.2">
      <c r="A186" s="123" t="s">
        <v>279</v>
      </c>
      <c r="B186" s="124"/>
      <c r="C186" s="14" t="s">
        <v>31</v>
      </c>
      <c r="D186" s="57">
        <v>20</v>
      </c>
      <c r="E186" s="57">
        <v>20</v>
      </c>
      <c r="F186" s="57">
        <v>20</v>
      </c>
      <c r="G186" s="57">
        <v>20</v>
      </c>
      <c r="H186" s="57">
        <v>20</v>
      </c>
      <c r="I186" s="57">
        <v>20</v>
      </c>
      <c r="J186" s="57">
        <v>20</v>
      </c>
    </row>
    <row r="187" spans="1:10" ht="15" hidden="1" customHeight="1" outlineLevel="1" x14ac:dyDescent="0.2">
      <c r="A187" s="125"/>
      <c r="B187" s="126"/>
      <c r="C187" s="14" t="s">
        <v>32</v>
      </c>
      <c r="D187" s="57">
        <v>160</v>
      </c>
      <c r="E187" s="57">
        <v>160</v>
      </c>
      <c r="F187" s="57">
        <v>160</v>
      </c>
      <c r="G187" s="57">
        <v>160</v>
      </c>
      <c r="H187" s="57">
        <v>160</v>
      </c>
      <c r="I187" s="57">
        <v>160</v>
      </c>
      <c r="J187" s="57">
        <v>160</v>
      </c>
    </row>
    <row r="188" spans="1:10" ht="15" hidden="1" customHeight="1" outlineLevel="1" x14ac:dyDescent="0.2">
      <c r="A188" s="127"/>
      <c r="B188" s="128"/>
      <c r="C188" s="14" t="s">
        <v>33</v>
      </c>
      <c r="D188" s="57">
        <v>800</v>
      </c>
      <c r="E188" s="57">
        <v>800</v>
      </c>
      <c r="F188" s="57">
        <v>800</v>
      </c>
      <c r="G188" s="57">
        <v>800</v>
      </c>
      <c r="H188" s="57">
        <v>800</v>
      </c>
      <c r="I188" s="57">
        <v>800</v>
      </c>
      <c r="J188" s="57">
        <v>800</v>
      </c>
    </row>
    <row r="189" spans="1:10" ht="15" hidden="1" customHeight="1" outlineLevel="1" x14ac:dyDescent="0.2">
      <c r="A189" s="123" t="s">
        <v>280</v>
      </c>
      <c r="B189" s="124"/>
      <c r="C189" s="14" t="s">
        <v>31</v>
      </c>
      <c r="D189" s="57">
        <v>20</v>
      </c>
      <c r="E189" s="57">
        <v>20</v>
      </c>
      <c r="F189" s="57">
        <v>20</v>
      </c>
      <c r="G189" s="57">
        <v>20</v>
      </c>
      <c r="H189" s="57">
        <v>20</v>
      </c>
      <c r="I189" s="57">
        <v>20</v>
      </c>
      <c r="J189" s="57">
        <v>20</v>
      </c>
    </row>
    <row r="190" spans="1:10" ht="15" hidden="1" customHeight="1" outlineLevel="1" x14ac:dyDescent="0.2">
      <c r="A190" s="125"/>
      <c r="B190" s="126"/>
      <c r="C190" s="14" t="s">
        <v>32</v>
      </c>
      <c r="D190" s="57">
        <v>160</v>
      </c>
      <c r="E190" s="57">
        <v>160</v>
      </c>
      <c r="F190" s="57">
        <v>160</v>
      </c>
      <c r="G190" s="57">
        <v>160</v>
      </c>
      <c r="H190" s="57">
        <v>160</v>
      </c>
      <c r="I190" s="57">
        <v>160</v>
      </c>
      <c r="J190" s="57">
        <v>160</v>
      </c>
    </row>
    <row r="191" spans="1:10" ht="15" hidden="1" customHeight="1" outlineLevel="1" x14ac:dyDescent="0.2">
      <c r="A191" s="127"/>
      <c r="B191" s="128"/>
      <c r="C191" s="14" t="s">
        <v>33</v>
      </c>
      <c r="D191" s="57">
        <v>800</v>
      </c>
      <c r="E191" s="57">
        <v>800</v>
      </c>
      <c r="F191" s="57">
        <v>800</v>
      </c>
      <c r="G191" s="57">
        <v>800</v>
      </c>
      <c r="H191" s="57">
        <v>800</v>
      </c>
      <c r="I191" s="57">
        <v>800</v>
      </c>
      <c r="J191" s="57">
        <v>800</v>
      </c>
    </row>
    <row r="192" spans="1:10" ht="15" hidden="1" customHeight="1" outlineLevel="1" x14ac:dyDescent="0.2">
      <c r="A192" s="123" t="s">
        <v>281</v>
      </c>
      <c r="B192" s="124"/>
      <c r="C192" s="14" t="s">
        <v>31</v>
      </c>
      <c r="D192" s="57">
        <v>20</v>
      </c>
      <c r="E192" s="57">
        <v>20</v>
      </c>
      <c r="F192" s="57">
        <v>20</v>
      </c>
      <c r="G192" s="57">
        <v>20</v>
      </c>
      <c r="H192" s="57">
        <v>20</v>
      </c>
      <c r="I192" s="57">
        <v>20</v>
      </c>
      <c r="J192" s="57">
        <v>20</v>
      </c>
    </row>
    <row r="193" spans="1:10" ht="15" hidden="1" customHeight="1" outlineLevel="1" x14ac:dyDescent="0.2">
      <c r="A193" s="125"/>
      <c r="B193" s="126"/>
      <c r="C193" s="14" t="s">
        <v>32</v>
      </c>
      <c r="D193" s="57">
        <v>160</v>
      </c>
      <c r="E193" s="57">
        <v>160</v>
      </c>
      <c r="F193" s="57">
        <v>160</v>
      </c>
      <c r="G193" s="57">
        <v>160</v>
      </c>
      <c r="H193" s="57">
        <v>160</v>
      </c>
      <c r="I193" s="57">
        <v>160</v>
      </c>
      <c r="J193" s="57">
        <v>160</v>
      </c>
    </row>
    <row r="194" spans="1:10" ht="15" hidden="1" customHeight="1" outlineLevel="1" x14ac:dyDescent="0.2">
      <c r="A194" s="127"/>
      <c r="B194" s="128"/>
      <c r="C194" s="14" t="s">
        <v>33</v>
      </c>
      <c r="D194" s="57">
        <v>800</v>
      </c>
      <c r="E194" s="57">
        <v>800</v>
      </c>
      <c r="F194" s="57">
        <v>800</v>
      </c>
      <c r="G194" s="57">
        <v>800</v>
      </c>
      <c r="H194" s="57">
        <v>800</v>
      </c>
      <c r="I194" s="57">
        <v>800</v>
      </c>
      <c r="J194" s="57">
        <v>800</v>
      </c>
    </row>
    <row r="195" spans="1:10" ht="15" hidden="1" customHeight="1" outlineLevel="1" x14ac:dyDescent="0.2">
      <c r="A195" s="123" t="s">
        <v>282</v>
      </c>
      <c r="B195" s="124"/>
      <c r="C195" s="14" t="s">
        <v>31</v>
      </c>
      <c r="D195" s="57">
        <v>20</v>
      </c>
      <c r="E195" s="57">
        <v>20</v>
      </c>
      <c r="F195" s="57">
        <v>20</v>
      </c>
      <c r="G195" s="57">
        <v>20</v>
      </c>
      <c r="H195" s="57">
        <v>20</v>
      </c>
      <c r="I195" s="57">
        <v>20</v>
      </c>
      <c r="J195" s="57">
        <v>20</v>
      </c>
    </row>
    <row r="196" spans="1:10" ht="15" hidden="1" customHeight="1" outlineLevel="1" x14ac:dyDescent="0.2">
      <c r="A196" s="125"/>
      <c r="B196" s="126"/>
      <c r="C196" s="14" t="s">
        <v>32</v>
      </c>
      <c r="D196" s="57">
        <v>160</v>
      </c>
      <c r="E196" s="57">
        <v>160</v>
      </c>
      <c r="F196" s="57">
        <v>160</v>
      </c>
      <c r="G196" s="57">
        <v>160</v>
      </c>
      <c r="H196" s="57">
        <v>160</v>
      </c>
      <c r="I196" s="57">
        <v>160</v>
      </c>
      <c r="J196" s="57">
        <v>160</v>
      </c>
    </row>
    <row r="197" spans="1:10" ht="15" hidden="1" customHeight="1" outlineLevel="1" x14ac:dyDescent="0.2">
      <c r="A197" s="127"/>
      <c r="B197" s="128"/>
      <c r="C197" s="14" t="s">
        <v>33</v>
      </c>
      <c r="D197" s="57">
        <v>800</v>
      </c>
      <c r="E197" s="57">
        <v>800</v>
      </c>
      <c r="F197" s="57">
        <v>800</v>
      </c>
      <c r="G197" s="57">
        <v>800</v>
      </c>
      <c r="H197" s="57">
        <v>800</v>
      </c>
      <c r="I197" s="57">
        <v>800</v>
      </c>
      <c r="J197" s="57">
        <v>800</v>
      </c>
    </row>
    <row r="198" spans="1:10" ht="15" hidden="1" customHeight="1" outlineLevel="1" x14ac:dyDescent="0.2">
      <c r="A198" s="123" t="s">
        <v>283</v>
      </c>
      <c r="B198" s="124"/>
      <c r="C198" s="14" t="s">
        <v>31</v>
      </c>
      <c r="D198" s="57">
        <v>20</v>
      </c>
      <c r="E198" s="57">
        <v>20</v>
      </c>
      <c r="F198" s="57">
        <v>20</v>
      </c>
      <c r="G198" s="57">
        <v>20</v>
      </c>
      <c r="H198" s="57">
        <v>20</v>
      </c>
      <c r="I198" s="57">
        <v>20</v>
      </c>
      <c r="J198" s="57">
        <v>20</v>
      </c>
    </row>
    <row r="199" spans="1:10" ht="15" hidden="1" customHeight="1" outlineLevel="1" x14ac:dyDescent="0.2">
      <c r="A199" s="125"/>
      <c r="B199" s="126"/>
      <c r="C199" s="14" t="s">
        <v>32</v>
      </c>
      <c r="D199" s="57">
        <v>160</v>
      </c>
      <c r="E199" s="57">
        <v>160</v>
      </c>
      <c r="F199" s="57">
        <v>160</v>
      </c>
      <c r="G199" s="57">
        <v>160</v>
      </c>
      <c r="H199" s="57">
        <v>160</v>
      </c>
      <c r="I199" s="57">
        <v>160</v>
      </c>
      <c r="J199" s="57">
        <v>160</v>
      </c>
    </row>
    <row r="200" spans="1:10" ht="15" hidden="1" customHeight="1" outlineLevel="1" x14ac:dyDescent="0.2">
      <c r="A200" s="127"/>
      <c r="B200" s="128"/>
      <c r="C200" s="14" t="s">
        <v>33</v>
      </c>
      <c r="D200" s="57">
        <v>800</v>
      </c>
      <c r="E200" s="57">
        <v>800</v>
      </c>
      <c r="F200" s="57">
        <v>800</v>
      </c>
      <c r="G200" s="57">
        <v>800</v>
      </c>
      <c r="H200" s="57">
        <v>800</v>
      </c>
      <c r="I200" s="57">
        <v>800</v>
      </c>
      <c r="J200" s="57">
        <v>800</v>
      </c>
    </row>
    <row r="201" spans="1:10" ht="15" hidden="1" customHeight="1" outlineLevel="1" x14ac:dyDescent="0.2">
      <c r="A201" s="123" t="s">
        <v>284</v>
      </c>
      <c r="B201" s="124"/>
      <c r="C201" s="14" t="s">
        <v>31</v>
      </c>
      <c r="D201" s="57">
        <v>20</v>
      </c>
      <c r="E201" s="57">
        <v>20</v>
      </c>
      <c r="F201" s="57">
        <v>20</v>
      </c>
      <c r="G201" s="57">
        <v>20</v>
      </c>
      <c r="H201" s="57">
        <v>20</v>
      </c>
      <c r="I201" s="57">
        <v>20</v>
      </c>
      <c r="J201" s="57">
        <v>20</v>
      </c>
    </row>
    <row r="202" spans="1:10" ht="15" hidden="1" customHeight="1" outlineLevel="1" x14ac:dyDescent="0.2">
      <c r="A202" s="125"/>
      <c r="B202" s="126"/>
      <c r="C202" s="14" t="s">
        <v>32</v>
      </c>
      <c r="D202" s="57">
        <v>160</v>
      </c>
      <c r="E202" s="57">
        <v>160</v>
      </c>
      <c r="F202" s="57">
        <v>160</v>
      </c>
      <c r="G202" s="57">
        <v>160</v>
      </c>
      <c r="H202" s="57">
        <v>160</v>
      </c>
      <c r="I202" s="57">
        <v>160</v>
      </c>
      <c r="J202" s="57">
        <v>160</v>
      </c>
    </row>
    <row r="203" spans="1:10" ht="15" hidden="1" customHeight="1" outlineLevel="1" x14ac:dyDescent="0.2">
      <c r="A203" s="127"/>
      <c r="B203" s="128"/>
      <c r="C203" s="14" t="s">
        <v>33</v>
      </c>
      <c r="D203" s="57">
        <v>800</v>
      </c>
      <c r="E203" s="57">
        <v>800</v>
      </c>
      <c r="F203" s="57">
        <v>800</v>
      </c>
      <c r="G203" s="57">
        <v>800</v>
      </c>
      <c r="H203" s="57">
        <v>800</v>
      </c>
      <c r="I203" s="57">
        <v>800</v>
      </c>
      <c r="J203" s="57">
        <v>800</v>
      </c>
    </row>
    <row r="204" spans="1:10" ht="15" hidden="1" customHeight="1" outlineLevel="1" x14ac:dyDescent="0.2">
      <c r="A204" s="123" t="s">
        <v>285</v>
      </c>
      <c r="B204" s="124"/>
      <c r="C204" s="14" t="s">
        <v>31</v>
      </c>
      <c r="D204" s="57">
        <v>20</v>
      </c>
      <c r="E204" s="57">
        <v>20</v>
      </c>
      <c r="F204" s="57">
        <v>20</v>
      </c>
      <c r="G204" s="57">
        <v>20</v>
      </c>
      <c r="H204" s="57">
        <v>20</v>
      </c>
      <c r="I204" s="57">
        <v>20</v>
      </c>
      <c r="J204" s="57">
        <v>20</v>
      </c>
    </row>
    <row r="205" spans="1:10" ht="15" hidden="1" customHeight="1" outlineLevel="1" x14ac:dyDescent="0.2">
      <c r="A205" s="125"/>
      <c r="B205" s="126"/>
      <c r="C205" s="14" t="s">
        <v>32</v>
      </c>
      <c r="D205" s="57">
        <v>160</v>
      </c>
      <c r="E205" s="57">
        <v>160</v>
      </c>
      <c r="F205" s="57">
        <v>160</v>
      </c>
      <c r="G205" s="57">
        <v>160</v>
      </c>
      <c r="H205" s="57">
        <v>160</v>
      </c>
      <c r="I205" s="57">
        <v>160</v>
      </c>
      <c r="J205" s="57">
        <v>160</v>
      </c>
    </row>
    <row r="206" spans="1:10" ht="15" hidden="1" customHeight="1" outlineLevel="1" x14ac:dyDescent="0.2">
      <c r="A206" s="127"/>
      <c r="B206" s="128"/>
      <c r="C206" s="14" t="s">
        <v>33</v>
      </c>
      <c r="D206" s="57">
        <v>800</v>
      </c>
      <c r="E206" s="57">
        <v>800</v>
      </c>
      <c r="F206" s="57">
        <v>800</v>
      </c>
      <c r="G206" s="57">
        <v>800</v>
      </c>
      <c r="H206" s="57">
        <v>800</v>
      </c>
      <c r="I206" s="57">
        <v>800</v>
      </c>
      <c r="J206" s="57">
        <v>800</v>
      </c>
    </row>
    <row r="207" spans="1:10" ht="15" hidden="1" customHeight="1" outlineLevel="1" x14ac:dyDescent="0.2">
      <c r="A207" s="123" t="s">
        <v>286</v>
      </c>
      <c r="B207" s="124"/>
      <c r="C207" s="14" t="s">
        <v>31</v>
      </c>
      <c r="D207" s="57">
        <v>44</v>
      </c>
      <c r="E207" s="57">
        <v>44</v>
      </c>
      <c r="F207" s="57">
        <v>44</v>
      </c>
      <c r="G207" s="57">
        <v>44</v>
      </c>
      <c r="H207" s="57">
        <v>44</v>
      </c>
      <c r="I207" s="57">
        <v>44</v>
      </c>
      <c r="J207" s="57">
        <v>44</v>
      </c>
    </row>
    <row r="208" spans="1:10" ht="15" hidden="1" customHeight="1" outlineLevel="1" x14ac:dyDescent="0.2">
      <c r="A208" s="125"/>
      <c r="B208" s="126"/>
      <c r="C208" s="14" t="s">
        <v>32</v>
      </c>
      <c r="D208" s="57">
        <v>352</v>
      </c>
      <c r="E208" s="57">
        <v>352</v>
      </c>
      <c r="F208" s="57">
        <v>352</v>
      </c>
      <c r="G208" s="57">
        <v>352</v>
      </c>
      <c r="H208" s="57">
        <v>352</v>
      </c>
      <c r="I208" s="57">
        <v>352</v>
      </c>
      <c r="J208" s="57">
        <v>352</v>
      </c>
    </row>
    <row r="209" spans="1:11" ht="15" hidden="1" customHeight="1" outlineLevel="1" x14ac:dyDescent="0.2">
      <c r="A209" s="127"/>
      <c r="B209" s="128"/>
      <c r="C209" s="14" t="s">
        <v>33</v>
      </c>
      <c r="D209" s="57">
        <v>1760</v>
      </c>
      <c r="E209" s="57">
        <v>1760</v>
      </c>
      <c r="F209" s="57">
        <v>1760</v>
      </c>
      <c r="G209" s="57">
        <v>1760</v>
      </c>
      <c r="H209" s="57">
        <v>1760</v>
      </c>
      <c r="I209" s="57">
        <v>1760</v>
      </c>
      <c r="J209" s="57">
        <v>1760</v>
      </c>
    </row>
    <row r="210" spans="1:11" ht="15" customHeight="1" collapsed="1" x14ac:dyDescent="0.2">
      <c r="A210" s="119" t="s">
        <v>406</v>
      </c>
      <c r="B210" s="144"/>
      <c r="C210" s="120"/>
      <c r="D210" s="136"/>
      <c r="E210" s="136"/>
      <c r="F210" s="136"/>
      <c r="G210" s="136"/>
      <c r="H210" s="136"/>
      <c r="I210" s="136"/>
      <c r="J210" s="136"/>
    </row>
    <row r="211" spans="1:11" ht="19.5" customHeight="1" x14ac:dyDescent="0.2">
      <c r="A211" s="149" t="s">
        <v>0</v>
      </c>
      <c r="B211" s="149"/>
      <c r="C211" s="149"/>
      <c r="D211" s="150" t="str">
        <f>References!B10</f>
        <v>Rockwood Builders, Ltd.</v>
      </c>
      <c r="E211" s="150"/>
      <c r="F211" s="150"/>
      <c r="G211" s="150"/>
      <c r="H211" s="150"/>
      <c r="I211" s="150"/>
      <c r="J211" s="150"/>
    </row>
    <row r="212" spans="1:11" ht="78" customHeight="1" x14ac:dyDescent="0.2">
      <c r="A212" s="137" t="s">
        <v>30</v>
      </c>
      <c r="B212" s="137"/>
      <c r="C212" s="137"/>
      <c r="D212" s="20" t="s">
        <v>47</v>
      </c>
      <c r="E212" s="20" t="s">
        <v>48</v>
      </c>
      <c r="F212" s="20" t="s">
        <v>49</v>
      </c>
      <c r="G212" s="20" t="s">
        <v>50</v>
      </c>
      <c r="H212" s="20" t="s">
        <v>51</v>
      </c>
      <c r="I212" s="20" t="s">
        <v>52</v>
      </c>
      <c r="J212" s="20" t="s">
        <v>53</v>
      </c>
      <c r="K212" s="4"/>
    </row>
    <row r="213" spans="1:11" s="5" customFormat="1" ht="15" customHeight="1" x14ac:dyDescent="0.2">
      <c r="A213" s="145" t="s">
        <v>29</v>
      </c>
      <c r="B213" s="146"/>
      <c r="C213" s="147"/>
      <c r="D213" s="148" t="s">
        <v>34</v>
      </c>
      <c r="E213" s="148"/>
      <c r="F213" s="148"/>
      <c r="G213" s="148"/>
      <c r="H213" s="148"/>
      <c r="I213" s="148"/>
      <c r="J213" s="148"/>
    </row>
    <row r="214" spans="1:11" ht="15" hidden="1" customHeight="1" outlineLevel="1" x14ac:dyDescent="0.2">
      <c r="A214" s="123" t="s">
        <v>318</v>
      </c>
      <c r="B214" s="124"/>
      <c r="C214" s="62" t="s">
        <v>31</v>
      </c>
      <c r="D214" s="63">
        <v>45</v>
      </c>
      <c r="E214" s="63">
        <v>45</v>
      </c>
      <c r="F214" s="63">
        <v>45</v>
      </c>
      <c r="G214" s="63">
        <v>45</v>
      </c>
      <c r="H214" s="63">
        <v>45</v>
      </c>
      <c r="I214" s="63">
        <v>45</v>
      </c>
      <c r="J214" s="63">
        <v>45</v>
      </c>
    </row>
    <row r="215" spans="1:11" ht="15" hidden="1" customHeight="1" outlineLevel="1" x14ac:dyDescent="0.2">
      <c r="A215" s="125"/>
      <c r="B215" s="126"/>
      <c r="C215" s="62" t="s">
        <v>32</v>
      </c>
      <c r="D215" s="63">
        <v>250</v>
      </c>
      <c r="E215" s="63">
        <v>250</v>
      </c>
      <c r="F215" s="63">
        <v>250</v>
      </c>
      <c r="G215" s="63">
        <v>250</v>
      </c>
      <c r="H215" s="63">
        <v>250</v>
      </c>
      <c r="I215" s="63">
        <v>250</v>
      </c>
      <c r="J215" s="63">
        <v>250</v>
      </c>
    </row>
    <row r="216" spans="1:11" ht="15" hidden="1" customHeight="1" outlineLevel="1" x14ac:dyDescent="0.2">
      <c r="A216" s="127"/>
      <c r="B216" s="128"/>
      <c r="C216" s="62" t="s">
        <v>33</v>
      </c>
      <c r="D216" s="63">
        <v>1250</v>
      </c>
      <c r="E216" s="63">
        <v>1250</v>
      </c>
      <c r="F216" s="63">
        <v>1250</v>
      </c>
      <c r="G216" s="63">
        <v>1250</v>
      </c>
      <c r="H216" s="63">
        <v>1250</v>
      </c>
      <c r="I216" s="63">
        <v>1250</v>
      </c>
      <c r="J216" s="63">
        <v>1250</v>
      </c>
    </row>
    <row r="217" spans="1:11" ht="15" hidden="1" customHeight="1" outlineLevel="1" x14ac:dyDescent="0.2">
      <c r="A217" s="123" t="s">
        <v>319</v>
      </c>
      <c r="B217" s="124"/>
      <c r="C217" s="62" t="s">
        <v>31</v>
      </c>
      <c r="D217" s="63">
        <v>110</v>
      </c>
      <c r="E217" s="63">
        <v>110</v>
      </c>
      <c r="F217" s="63">
        <v>110</v>
      </c>
      <c r="G217" s="63">
        <v>110</v>
      </c>
      <c r="H217" s="63">
        <v>110</v>
      </c>
      <c r="I217" s="63">
        <v>110</v>
      </c>
      <c r="J217" s="63">
        <v>110</v>
      </c>
    </row>
    <row r="218" spans="1:11" ht="15" hidden="1" customHeight="1" outlineLevel="1" x14ac:dyDescent="0.2">
      <c r="A218" s="125"/>
      <c r="B218" s="126"/>
      <c r="C218" s="62" t="s">
        <v>32</v>
      </c>
      <c r="D218" s="63">
        <v>850</v>
      </c>
      <c r="E218" s="63">
        <v>850</v>
      </c>
      <c r="F218" s="63">
        <v>850</v>
      </c>
      <c r="G218" s="63">
        <v>850</v>
      </c>
      <c r="H218" s="63">
        <v>850</v>
      </c>
      <c r="I218" s="63">
        <v>850</v>
      </c>
      <c r="J218" s="63">
        <v>850</v>
      </c>
    </row>
    <row r="219" spans="1:11" ht="15" hidden="1" customHeight="1" outlineLevel="1" x14ac:dyDescent="0.2">
      <c r="A219" s="127"/>
      <c r="B219" s="128"/>
      <c r="C219" s="62" t="s">
        <v>33</v>
      </c>
      <c r="D219" s="63">
        <v>3900</v>
      </c>
      <c r="E219" s="63">
        <v>3900</v>
      </c>
      <c r="F219" s="63">
        <v>3900</v>
      </c>
      <c r="G219" s="63">
        <v>3900</v>
      </c>
      <c r="H219" s="63">
        <v>3900</v>
      </c>
      <c r="I219" s="63">
        <v>3900</v>
      </c>
      <c r="J219" s="63">
        <v>3900</v>
      </c>
    </row>
    <row r="220" spans="1:11" ht="15" hidden="1" customHeight="1" outlineLevel="1" x14ac:dyDescent="0.2">
      <c r="A220" s="123" t="s">
        <v>320</v>
      </c>
      <c r="B220" s="124"/>
      <c r="C220" s="62" t="s">
        <v>31</v>
      </c>
      <c r="D220" s="63">
        <v>125</v>
      </c>
      <c r="E220" s="63">
        <v>125</v>
      </c>
      <c r="F220" s="63">
        <v>125</v>
      </c>
      <c r="G220" s="63">
        <v>125</v>
      </c>
      <c r="H220" s="63">
        <v>125</v>
      </c>
      <c r="I220" s="63">
        <v>125</v>
      </c>
      <c r="J220" s="63">
        <v>125</v>
      </c>
    </row>
    <row r="221" spans="1:11" ht="15" hidden="1" customHeight="1" outlineLevel="1" x14ac:dyDescent="0.2">
      <c r="A221" s="125"/>
      <c r="B221" s="126"/>
      <c r="C221" s="62" t="s">
        <v>32</v>
      </c>
      <c r="D221" s="63">
        <v>950</v>
      </c>
      <c r="E221" s="63">
        <v>950</v>
      </c>
      <c r="F221" s="63">
        <v>950</v>
      </c>
      <c r="G221" s="63">
        <v>950</v>
      </c>
      <c r="H221" s="63">
        <v>950</v>
      </c>
      <c r="I221" s="63">
        <v>950</v>
      </c>
      <c r="J221" s="63">
        <v>950</v>
      </c>
    </row>
    <row r="222" spans="1:11" ht="15" hidden="1" customHeight="1" outlineLevel="1" x14ac:dyDescent="0.2">
      <c r="A222" s="127"/>
      <c r="B222" s="128"/>
      <c r="C222" s="62" t="s">
        <v>33</v>
      </c>
      <c r="D222" s="63">
        <v>4500</v>
      </c>
      <c r="E222" s="63">
        <v>4500</v>
      </c>
      <c r="F222" s="63">
        <v>4500</v>
      </c>
      <c r="G222" s="63">
        <v>4500</v>
      </c>
      <c r="H222" s="63">
        <v>4500</v>
      </c>
      <c r="I222" s="63">
        <v>4500</v>
      </c>
      <c r="J222" s="63">
        <v>4500</v>
      </c>
    </row>
    <row r="223" spans="1:11" ht="15" hidden="1" customHeight="1" outlineLevel="1" x14ac:dyDescent="0.2">
      <c r="A223" s="123" t="s">
        <v>321</v>
      </c>
      <c r="B223" s="124"/>
      <c r="C223" s="62" t="s">
        <v>31</v>
      </c>
      <c r="D223" s="63">
        <v>100</v>
      </c>
      <c r="E223" s="63">
        <v>100</v>
      </c>
      <c r="F223" s="63">
        <v>100</v>
      </c>
      <c r="G223" s="63">
        <v>100</v>
      </c>
      <c r="H223" s="63">
        <v>100</v>
      </c>
      <c r="I223" s="63">
        <v>100</v>
      </c>
      <c r="J223" s="63">
        <v>100</v>
      </c>
    </row>
    <row r="224" spans="1:11" ht="15" hidden="1" customHeight="1" outlineLevel="1" x14ac:dyDescent="0.2">
      <c r="A224" s="125"/>
      <c r="B224" s="126"/>
      <c r="C224" s="62" t="s">
        <v>32</v>
      </c>
      <c r="D224" s="63">
        <v>550</v>
      </c>
      <c r="E224" s="63">
        <v>550</v>
      </c>
      <c r="F224" s="63">
        <v>550</v>
      </c>
      <c r="G224" s="63">
        <v>550</v>
      </c>
      <c r="H224" s="63">
        <v>550</v>
      </c>
      <c r="I224" s="63">
        <v>550</v>
      </c>
      <c r="J224" s="63">
        <v>550</v>
      </c>
    </row>
    <row r="225" spans="1:10" ht="15" hidden="1" customHeight="1" outlineLevel="1" x14ac:dyDescent="0.2">
      <c r="A225" s="127"/>
      <c r="B225" s="128"/>
      <c r="C225" s="62" t="s">
        <v>33</v>
      </c>
      <c r="D225" s="63">
        <v>2650</v>
      </c>
      <c r="E225" s="63">
        <v>2650</v>
      </c>
      <c r="F225" s="63">
        <v>2650</v>
      </c>
      <c r="G225" s="63">
        <v>2650</v>
      </c>
      <c r="H225" s="63">
        <v>2650</v>
      </c>
      <c r="I225" s="63">
        <v>2650</v>
      </c>
      <c r="J225" s="63">
        <v>2650</v>
      </c>
    </row>
    <row r="226" spans="1:10" ht="15" hidden="1" customHeight="1" outlineLevel="1" x14ac:dyDescent="0.2">
      <c r="A226" s="123" t="s">
        <v>322</v>
      </c>
      <c r="B226" s="124"/>
      <c r="C226" s="62" t="s">
        <v>31</v>
      </c>
      <c r="D226" s="63">
        <v>75</v>
      </c>
      <c r="E226" s="63">
        <v>75</v>
      </c>
      <c r="F226" s="63">
        <v>75</v>
      </c>
      <c r="G226" s="63">
        <v>75</v>
      </c>
      <c r="H226" s="63">
        <v>75</v>
      </c>
      <c r="I226" s="63">
        <v>75</v>
      </c>
      <c r="J226" s="63">
        <v>75</v>
      </c>
    </row>
    <row r="227" spans="1:10" ht="15" hidden="1" customHeight="1" outlineLevel="1" x14ac:dyDescent="0.2">
      <c r="A227" s="125"/>
      <c r="B227" s="126"/>
      <c r="C227" s="62" t="s">
        <v>32</v>
      </c>
      <c r="D227" s="63">
        <v>390</v>
      </c>
      <c r="E227" s="63">
        <v>390</v>
      </c>
      <c r="F227" s="63">
        <v>390</v>
      </c>
      <c r="G227" s="63">
        <v>390</v>
      </c>
      <c r="H227" s="63">
        <v>390</v>
      </c>
      <c r="I227" s="63">
        <v>390</v>
      </c>
      <c r="J227" s="63">
        <v>390</v>
      </c>
    </row>
    <row r="228" spans="1:10" ht="15" hidden="1" customHeight="1" outlineLevel="1" x14ac:dyDescent="0.2">
      <c r="A228" s="127"/>
      <c r="B228" s="128"/>
      <c r="C228" s="62" t="s">
        <v>33</v>
      </c>
      <c r="D228" s="63">
        <v>1950</v>
      </c>
      <c r="E228" s="63">
        <v>1950</v>
      </c>
      <c r="F228" s="63">
        <v>1950</v>
      </c>
      <c r="G228" s="63">
        <v>1950</v>
      </c>
      <c r="H228" s="63">
        <v>1950</v>
      </c>
      <c r="I228" s="63">
        <v>1950</v>
      </c>
      <c r="J228" s="63">
        <v>1950</v>
      </c>
    </row>
    <row r="229" spans="1:10" ht="15" hidden="1" customHeight="1" outlineLevel="1" x14ac:dyDescent="0.2">
      <c r="A229" s="123" t="s">
        <v>323</v>
      </c>
      <c r="B229" s="124"/>
      <c r="C229" s="62" t="s">
        <v>31</v>
      </c>
      <c r="D229" s="63">
        <v>80</v>
      </c>
      <c r="E229" s="63">
        <v>80</v>
      </c>
      <c r="F229" s="63">
        <v>80</v>
      </c>
      <c r="G229" s="63">
        <v>80</v>
      </c>
      <c r="H229" s="63">
        <v>80</v>
      </c>
      <c r="I229" s="63">
        <v>80</v>
      </c>
      <c r="J229" s="63">
        <v>80</v>
      </c>
    </row>
    <row r="230" spans="1:10" ht="15" hidden="1" customHeight="1" outlineLevel="1" x14ac:dyDescent="0.2">
      <c r="A230" s="125"/>
      <c r="B230" s="126"/>
      <c r="C230" s="62" t="s">
        <v>32</v>
      </c>
      <c r="D230" s="63">
        <v>400</v>
      </c>
      <c r="E230" s="63">
        <v>400</v>
      </c>
      <c r="F230" s="63">
        <v>400</v>
      </c>
      <c r="G230" s="63">
        <v>400</v>
      </c>
      <c r="H230" s="63">
        <v>400</v>
      </c>
      <c r="I230" s="63">
        <v>400</v>
      </c>
      <c r="J230" s="63">
        <v>400</v>
      </c>
    </row>
    <row r="231" spans="1:10" ht="15" hidden="1" customHeight="1" outlineLevel="1" x14ac:dyDescent="0.2">
      <c r="A231" s="127"/>
      <c r="B231" s="128"/>
      <c r="C231" s="62" t="s">
        <v>33</v>
      </c>
      <c r="D231" s="63">
        <v>2000</v>
      </c>
      <c r="E231" s="63">
        <v>2000</v>
      </c>
      <c r="F231" s="63">
        <v>2000</v>
      </c>
      <c r="G231" s="63">
        <v>2000</v>
      </c>
      <c r="H231" s="63">
        <v>2000</v>
      </c>
      <c r="I231" s="63">
        <v>2000</v>
      </c>
      <c r="J231" s="63">
        <v>2000</v>
      </c>
    </row>
    <row r="232" spans="1:10" ht="15" hidden="1" customHeight="1" outlineLevel="1" x14ac:dyDescent="0.2">
      <c r="A232" s="123" t="s">
        <v>324</v>
      </c>
      <c r="B232" s="124"/>
      <c r="C232" s="62" t="s">
        <v>31</v>
      </c>
      <c r="D232" s="63">
        <v>300</v>
      </c>
      <c r="E232" s="63">
        <v>300</v>
      </c>
      <c r="F232" s="63">
        <v>300</v>
      </c>
      <c r="G232" s="63">
        <v>300</v>
      </c>
      <c r="H232" s="63">
        <v>300</v>
      </c>
      <c r="I232" s="63">
        <v>300</v>
      </c>
      <c r="J232" s="63">
        <v>300</v>
      </c>
    </row>
    <row r="233" spans="1:10" ht="15" hidden="1" customHeight="1" outlineLevel="1" x14ac:dyDescent="0.2">
      <c r="A233" s="125"/>
      <c r="B233" s="126"/>
      <c r="C233" s="62" t="s">
        <v>32</v>
      </c>
      <c r="D233" s="63">
        <v>1000</v>
      </c>
      <c r="E233" s="63">
        <v>1000</v>
      </c>
      <c r="F233" s="63">
        <v>1000</v>
      </c>
      <c r="G233" s="63">
        <v>1000</v>
      </c>
      <c r="H233" s="63">
        <v>1000</v>
      </c>
      <c r="I233" s="63">
        <v>1000</v>
      </c>
      <c r="J233" s="63">
        <v>1000</v>
      </c>
    </row>
    <row r="234" spans="1:10" ht="15" hidden="1" customHeight="1" outlineLevel="1" x14ac:dyDescent="0.2">
      <c r="A234" s="127"/>
      <c r="B234" s="128"/>
      <c r="C234" s="62" t="s">
        <v>33</v>
      </c>
      <c r="D234" s="63">
        <v>5000</v>
      </c>
      <c r="E234" s="63">
        <v>5000</v>
      </c>
      <c r="F234" s="63">
        <v>5000</v>
      </c>
      <c r="G234" s="63">
        <v>5000</v>
      </c>
      <c r="H234" s="63">
        <v>5000</v>
      </c>
      <c r="I234" s="63">
        <v>5000</v>
      </c>
      <c r="J234" s="63">
        <v>5000</v>
      </c>
    </row>
    <row r="235" spans="1:10" ht="15" hidden="1" customHeight="1" outlineLevel="1" x14ac:dyDescent="0.2">
      <c r="A235" s="123" t="s">
        <v>325</v>
      </c>
      <c r="B235" s="124"/>
      <c r="C235" s="62" t="s">
        <v>31</v>
      </c>
      <c r="D235" s="63">
        <v>75</v>
      </c>
      <c r="E235" s="63">
        <v>75</v>
      </c>
      <c r="F235" s="63">
        <v>75</v>
      </c>
      <c r="G235" s="63">
        <v>75</v>
      </c>
      <c r="H235" s="63">
        <v>75</v>
      </c>
      <c r="I235" s="63">
        <v>75</v>
      </c>
      <c r="J235" s="63">
        <v>75</v>
      </c>
    </row>
    <row r="236" spans="1:10" ht="15" hidden="1" customHeight="1" outlineLevel="1" x14ac:dyDescent="0.2">
      <c r="A236" s="125"/>
      <c r="B236" s="126"/>
      <c r="C236" s="62" t="s">
        <v>32</v>
      </c>
      <c r="D236" s="63">
        <v>250</v>
      </c>
      <c r="E236" s="63">
        <v>250</v>
      </c>
      <c r="F236" s="63">
        <v>250</v>
      </c>
      <c r="G236" s="63">
        <v>250</v>
      </c>
      <c r="H236" s="63">
        <v>250</v>
      </c>
      <c r="I236" s="63">
        <v>250</v>
      </c>
      <c r="J236" s="63">
        <v>250</v>
      </c>
    </row>
    <row r="237" spans="1:10" ht="15" hidden="1" customHeight="1" outlineLevel="1" x14ac:dyDescent="0.2">
      <c r="A237" s="127"/>
      <c r="B237" s="128"/>
      <c r="C237" s="62" t="s">
        <v>33</v>
      </c>
      <c r="D237" s="63">
        <v>1000</v>
      </c>
      <c r="E237" s="63">
        <v>1000</v>
      </c>
      <c r="F237" s="63">
        <v>1000</v>
      </c>
      <c r="G237" s="63">
        <v>1000</v>
      </c>
      <c r="H237" s="63">
        <v>1000</v>
      </c>
      <c r="I237" s="63">
        <v>1000</v>
      </c>
      <c r="J237" s="63">
        <v>1000</v>
      </c>
    </row>
    <row r="238" spans="1:10" ht="15" hidden="1" customHeight="1" outlineLevel="1" x14ac:dyDescent="0.2">
      <c r="A238" s="123" t="s">
        <v>326</v>
      </c>
      <c r="B238" s="124"/>
      <c r="C238" s="62" t="s">
        <v>31</v>
      </c>
      <c r="D238" s="63">
        <v>55</v>
      </c>
      <c r="E238" s="63">
        <v>55</v>
      </c>
      <c r="F238" s="63">
        <v>55</v>
      </c>
      <c r="G238" s="63">
        <v>55</v>
      </c>
      <c r="H238" s="63">
        <v>55</v>
      </c>
      <c r="I238" s="63">
        <v>55</v>
      </c>
      <c r="J238" s="63">
        <v>55</v>
      </c>
    </row>
    <row r="239" spans="1:10" ht="15" hidden="1" customHeight="1" outlineLevel="1" x14ac:dyDescent="0.2">
      <c r="A239" s="125"/>
      <c r="B239" s="126"/>
      <c r="C239" s="62" t="s">
        <v>32</v>
      </c>
      <c r="D239" s="63">
        <v>120</v>
      </c>
      <c r="E239" s="63">
        <v>120</v>
      </c>
      <c r="F239" s="63">
        <v>120</v>
      </c>
      <c r="G239" s="63">
        <v>120</v>
      </c>
      <c r="H239" s="63">
        <v>120</v>
      </c>
      <c r="I239" s="63">
        <v>120</v>
      </c>
      <c r="J239" s="63">
        <v>120</v>
      </c>
    </row>
    <row r="240" spans="1:10" ht="15" hidden="1" customHeight="1" outlineLevel="1" x14ac:dyDescent="0.2">
      <c r="A240" s="127"/>
      <c r="B240" s="128"/>
      <c r="C240" s="62" t="s">
        <v>33</v>
      </c>
      <c r="D240" s="63">
        <v>450</v>
      </c>
      <c r="E240" s="63">
        <v>450</v>
      </c>
      <c r="F240" s="63">
        <v>450</v>
      </c>
      <c r="G240" s="63">
        <v>450</v>
      </c>
      <c r="H240" s="63">
        <v>450</v>
      </c>
      <c r="I240" s="63">
        <v>450</v>
      </c>
      <c r="J240" s="63">
        <v>450</v>
      </c>
    </row>
    <row r="241" spans="1:11" ht="15" hidden="1" customHeight="1" outlineLevel="1" x14ac:dyDescent="0.2">
      <c r="A241" s="123" t="s">
        <v>327</v>
      </c>
      <c r="B241" s="124"/>
      <c r="C241" s="62" t="s">
        <v>31</v>
      </c>
      <c r="D241" s="63">
        <v>175</v>
      </c>
      <c r="E241" s="63">
        <v>175</v>
      </c>
      <c r="F241" s="63">
        <v>175</v>
      </c>
      <c r="G241" s="63">
        <v>175</v>
      </c>
      <c r="H241" s="63">
        <v>175</v>
      </c>
      <c r="I241" s="63">
        <v>175</v>
      </c>
      <c r="J241" s="63">
        <v>175</v>
      </c>
    </row>
    <row r="242" spans="1:11" ht="15" hidden="1" customHeight="1" outlineLevel="1" x14ac:dyDescent="0.2">
      <c r="A242" s="125"/>
      <c r="B242" s="126"/>
      <c r="C242" s="62" t="s">
        <v>32</v>
      </c>
      <c r="D242" s="63">
        <v>800</v>
      </c>
      <c r="E242" s="63">
        <v>800</v>
      </c>
      <c r="F242" s="63">
        <v>800</v>
      </c>
      <c r="G242" s="63">
        <v>800</v>
      </c>
      <c r="H242" s="63">
        <v>800</v>
      </c>
      <c r="I242" s="63">
        <v>800</v>
      </c>
      <c r="J242" s="63">
        <v>800</v>
      </c>
    </row>
    <row r="243" spans="1:11" ht="15" hidden="1" customHeight="1" outlineLevel="1" x14ac:dyDescent="0.2">
      <c r="A243" s="127"/>
      <c r="B243" s="128"/>
      <c r="C243" s="62" t="s">
        <v>33</v>
      </c>
      <c r="D243" s="63">
        <v>3950</v>
      </c>
      <c r="E243" s="63">
        <v>3950</v>
      </c>
      <c r="F243" s="63">
        <v>3950</v>
      </c>
      <c r="G243" s="63">
        <v>3950</v>
      </c>
      <c r="H243" s="63">
        <v>3950</v>
      </c>
      <c r="I243" s="63">
        <v>3950</v>
      </c>
      <c r="J243" s="63">
        <v>3950</v>
      </c>
    </row>
    <row r="244" spans="1:11" ht="15" hidden="1" customHeight="1" outlineLevel="1" x14ac:dyDescent="0.2">
      <c r="A244" s="123" t="s">
        <v>328</v>
      </c>
      <c r="B244" s="124"/>
      <c r="C244" s="62" t="s">
        <v>31</v>
      </c>
      <c r="D244" s="63">
        <v>150</v>
      </c>
      <c r="E244" s="63">
        <v>150</v>
      </c>
      <c r="F244" s="63">
        <v>150</v>
      </c>
      <c r="G244" s="63">
        <v>150</v>
      </c>
      <c r="H244" s="63">
        <v>150</v>
      </c>
      <c r="I244" s="63">
        <v>150</v>
      </c>
      <c r="J244" s="63">
        <v>150</v>
      </c>
    </row>
    <row r="245" spans="1:11" ht="15" hidden="1" customHeight="1" outlineLevel="1" x14ac:dyDescent="0.2">
      <c r="A245" s="125"/>
      <c r="B245" s="126"/>
      <c r="C245" s="62" t="s">
        <v>32</v>
      </c>
      <c r="D245" s="63">
        <v>450</v>
      </c>
      <c r="E245" s="63">
        <v>450</v>
      </c>
      <c r="F245" s="63">
        <v>450</v>
      </c>
      <c r="G245" s="63">
        <v>450</v>
      </c>
      <c r="H245" s="63">
        <v>450</v>
      </c>
      <c r="I245" s="63">
        <v>450</v>
      </c>
      <c r="J245" s="63">
        <v>450</v>
      </c>
    </row>
    <row r="246" spans="1:11" ht="15" hidden="1" customHeight="1" outlineLevel="1" x14ac:dyDescent="0.2">
      <c r="A246" s="127"/>
      <c r="B246" s="128"/>
      <c r="C246" s="62" t="s">
        <v>33</v>
      </c>
      <c r="D246" s="63">
        <v>2000</v>
      </c>
      <c r="E246" s="63">
        <v>2000</v>
      </c>
      <c r="F246" s="63">
        <v>2000</v>
      </c>
      <c r="G246" s="63">
        <v>2000</v>
      </c>
      <c r="H246" s="63">
        <v>2000</v>
      </c>
      <c r="I246" s="63">
        <v>2000</v>
      </c>
      <c r="J246" s="63">
        <v>2000</v>
      </c>
    </row>
    <row r="247" spans="1:11" ht="15" customHeight="1" collapsed="1" x14ac:dyDescent="0.2">
      <c r="A247" s="119" t="s">
        <v>406</v>
      </c>
      <c r="B247" s="144"/>
      <c r="C247" s="120"/>
      <c r="D247" s="136"/>
      <c r="E247" s="136"/>
      <c r="F247" s="136"/>
      <c r="G247" s="136"/>
      <c r="H247" s="136"/>
      <c r="I247" s="136"/>
      <c r="J247" s="136"/>
    </row>
    <row r="248" spans="1:11" ht="19.5" customHeight="1" x14ac:dyDescent="0.2">
      <c r="A248" s="149" t="s">
        <v>0</v>
      </c>
      <c r="B248" s="149"/>
      <c r="C248" s="149"/>
      <c r="D248" s="150" t="str">
        <f>References!B18</f>
        <v>Setterlin Building Company</v>
      </c>
      <c r="E248" s="150"/>
      <c r="F248" s="150"/>
      <c r="G248" s="150"/>
      <c r="H248" s="150"/>
      <c r="I248" s="150"/>
      <c r="J248" s="150"/>
    </row>
    <row r="249" spans="1:11" ht="78" customHeight="1" x14ac:dyDescent="0.2">
      <c r="A249" s="137" t="s">
        <v>30</v>
      </c>
      <c r="B249" s="137"/>
      <c r="C249" s="137"/>
      <c r="D249" s="20" t="s">
        <v>47</v>
      </c>
      <c r="E249" s="20" t="s">
        <v>48</v>
      </c>
      <c r="F249" s="20" t="s">
        <v>49</v>
      </c>
      <c r="G249" s="20" t="s">
        <v>50</v>
      </c>
      <c r="H249" s="20" t="s">
        <v>51</v>
      </c>
      <c r="I249" s="20" t="s">
        <v>52</v>
      </c>
      <c r="J249" s="20" t="s">
        <v>53</v>
      </c>
      <c r="K249" s="4"/>
    </row>
    <row r="250" spans="1:11" s="5" customFormat="1" ht="15" customHeight="1" x14ac:dyDescent="0.2">
      <c r="A250" s="145" t="s">
        <v>29</v>
      </c>
      <c r="B250" s="146"/>
      <c r="C250" s="147"/>
      <c r="D250" s="148" t="s">
        <v>34</v>
      </c>
      <c r="E250" s="148"/>
      <c r="F250" s="148"/>
      <c r="G250" s="148"/>
      <c r="H250" s="148"/>
      <c r="I250" s="148"/>
      <c r="J250" s="148"/>
    </row>
    <row r="251" spans="1:11" ht="15" customHeight="1" x14ac:dyDescent="0.2">
      <c r="A251" s="142" t="s">
        <v>362</v>
      </c>
      <c r="B251" s="129"/>
      <c r="C251" s="14" t="s">
        <v>31</v>
      </c>
      <c r="D251" s="50"/>
      <c r="E251" s="50"/>
      <c r="F251" s="50"/>
      <c r="G251" s="50"/>
      <c r="H251" s="50"/>
      <c r="I251" s="50"/>
      <c r="J251" s="51"/>
    </row>
    <row r="252" spans="1:11" ht="15" customHeight="1" x14ac:dyDescent="0.2">
      <c r="A252" s="130"/>
      <c r="B252" s="131"/>
      <c r="C252" s="14" t="s">
        <v>32</v>
      </c>
      <c r="D252" s="50"/>
      <c r="E252" s="50"/>
      <c r="F252" s="50"/>
      <c r="G252" s="50"/>
      <c r="H252" s="50"/>
      <c r="I252" s="50"/>
      <c r="J252" s="51"/>
    </row>
    <row r="253" spans="1:11" ht="15" customHeight="1" x14ac:dyDescent="0.2">
      <c r="A253" s="132"/>
      <c r="B253" s="133"/>
      <c r="C253" s="14" t="s">
        <v>33</v>
      </c>
      <c r="D253" s="50"/>
      <c r="E253" s="50"/>
      <c r="F253" s="50"/>
      <c r="G253" s="50"/>
      <c r="H253" s="50"/>
      <c r="I253" s="50"/>
      <c r="J253" s="51"/>
    </row>
    <row r="254" spans="1:11" ht="15" customHeight="1" x14ac:dyDescent="0.2">
      <c r="A254" s="136"/>
      <c r="B254" s="136"/>
      <c r="C254" s="136"/>
      <c r="D254" s="136"/>
      <c r="E254" s="136"/>
      <c r="F254" s="136"/>
      <c r="G254" s="136"/>
      <c r="H254" s="136"/>
      <c r="I254" s="136"/>
      <c r="J254" s="136"/>
    </row>
    <row r="255" spans="1:11" ht="19.5" customHeight="1" x14ac:dyDescent="0.2">
      <c r="A255" s="149" t="s">
        <v>0</v>
      </c>
      <c r="B255" s="149"/>
      <c r="C255" s="149"/>
      <c r="D255" s="150" t="str">
        <f>References!B25</f>
        <v>SUNRUSH CONSTRUCTION COMPANY INC</v>
      </c>
      <c r="E255" s="150"/>
      <c r="F255" s="150"/>
      <c r="G255" s="150"/>
      <c r="H255" s="150"/>
      <c r="I255" s="150"/>
      <c r="J255" s="150"/>
    </row>
    <row r="256" spans="1:11" ht="78" customHeight="1" x14ac:dyDescent="0.2">
      <c r="A256" s="137" t="s">
        <v>30</v>
      </c>
      <c r="B256" s="137"/>
      <c r="C256" s="137"/>
      <c r="D256" s="20" t="s">
        <v>47</v>
      </c>
      <c r="E256" s="20" t="s">
        <v>48</v>
      </c>
      <c r="F256" s="20" t="s">
        <v>49</v>
      </c>
      <c r="G256" s="20" t="s">
        <v>50</v>
      </c>
      <c r="H256" s="20" t="s">
        <v>51</v>
      </c>
      <c r="I256" s="20" t="s">
        <v>52</v>
      </c>
      <c r="J256" s="20" t="s">
        <v>53</v>
      </c>
      <c r="K256" s="4"/>
    </row>
    <row r="257" spans="1:10" s="5" customFormat="1" ht="15" customHeight="1" x14ac:dyDescent="0.2">
      <c r="A257" s="145" t="s">
        <v>29</v>
      </c>
      <c r="B257" s="146"/>
      <c r="C257" s="147"/>
      <c r="D257" s="148" t="s">
        <v>34</v>
      </c>
      <c r="E257" s="148"/>
      <c r="F257" s="148"/>
      <c r="G257" s="148"/>
      <c r="H257" s="148"/>
      <c r="I257" s="148"/>
      <c r="J257" s="148"/>
    </row>
    <row r="258" spans="1:10" ht="15" hidden="1" customHeight="1" outlineLevel="1" x14ac:dyDescent="0.2">
      <c r="A258" s="123" t="s">
        <v>386</v>
      </c>
      <c r="B258" s="124"/>
      <c r="C258" s="14" t="s">
        <v>31</v>
      </c>
      <c r="D258" s="63">
        <v>8.75</v>
      </c>
      <c r="E258" s="63">
        <v>8.75</v>
      </c>
      <c r="F258" s="63">
        <v>8.75</v>
      </c>
      <c r="G258" s="63">
        <v>8.75</v>
      </c>
      <c r="H258" s="63">
        <v>8.75</v>
      </c>
      <c r="I258" s="63">
        <v>8.75</v>
      </c>
      <c r="J258" s="82">
        <v>8.75</v>
      </c>
    </row>
    <row r="259" spans="1:10" ht="15" hidden="1" customHeight="1" outlineLevel="1" x14ac:dyDescent="0.2">
      <c r="A259" s="125"/>
      <c r="B259" s="126"/>
      <c r="C259" s="14" t="s">
        <v>32</v>
      </c>
      <c r="D259" s="63">
        <v>70</v>
      </c>
      <c r="E259" s="63">
        <v>70</v>
      </c>
      <c r="F259" s="63">
        <v>70</v>
      </c>
      <c r="G259" s="63">
        <v>70</v>
      </c>
      <c r="H259" s="63">
        <v>70</v>
      </c>
      <c r="I259" s="63">
        <v>70</v>
      </c>
      <c r="J259" s="82">
        <v>70</v>
      </c>
    </row>
    <row r="260" spans="1:10" ht="15" hidden="1" customHeight="1" outlineLevel="1" x14ac:dyDescent="0.2">
      <c r="A260" s="127"/>
      <c r="B260" s="128"/>
      <c r="C260" s="14" t="s">
        <v>33</v>
      </c>
      <c r="D260" s="63">
        <v>350</v>
      </c>
      <c r="E260" s="63">
        <v>350</v>
      </c>
      <c r="F260" s="63">
        <v>350</v>
      </c>
      <c r="G260" s="63">
        <v>350</v>
      </c>
      <c r="H260" s="63">
        <v>350</v>
      </c>
      <c r="I260" s="63">
        <v>350</v>
      </c>
      <c r="J260" s="82">
        <v>350</v>
      </c>
    </row>
    <row r="261" spans="1:10" ht="15" hidden="1" customHeight="1" outlineLevel="1" x14ac:dyDescent="0.2">
      <c r="A261" s="123" t="s">
        <v>387</v>
      </c>
      <c r="B261" s="124"/>
      <c r="C261" s="14" t="s">
        <v>31</v>
      </c>
      <c r="D261" s="70">
        <v>0</v>
      </c>
      <c r="E261" s="70">
        <v>50.88</v>
      </c>
      <c r="F261" s="161">
        <v>50.88</v>
      </c>
      <c r="G261" s="70">
        <v>0</v>
      </c>
      <c r="H261" s="70">
        <v>50.88</v>
      </c>
      <c r="I261" s="70">
        <v>50.88</v>
      </c>
      <c r="J261" s="70">
        <v>50.88</v>
      </c>
    </row>
    <row r="262" spans="1:10" ht="15" hidden="1" customHeight="1" outlineLevel="1" x14ac:dyDescent="0.2">
      <c r="A262" s="125"/>
      <c r="B262" s="126"/>
      <c r="C262" s="14" t="s">
        <v>32</v>
      </c>
      <c r="D262" s="70">
        <v>0</v>
      </c>
      <c r="E262" s="70">
        <v>407</v>
      </c>
      <c r="F262" s="161">
        <v>407</v>
      </c>
      <c r="G262" s="70">
        <v>0</v>
      </c>
      <c r="H262" s="70">
        <v>407</v>
      </c>
      <c r="I262" s="70">
        <v>407</v>
      </c>
      <c r="J262" s="70">
        <v>407</v>
      </c>
    </row>
    <row r="263" spans="1:10" ht="15" hidden="1" customHeight="1" outlineLevel="1" x14ac:dyDescent="0.2">
      <c r="A263" s="127"/>
      <c r="B263" s="128"/>
      <c r="C263" s="14" t="s">
        <v>33</v>
      </c>
      <c r="D263" s="70">
        <v>0</v>
      </c>
      <c r="E263" s="70">
        <v>2035</v>
      </c>
      <c r="F263" s="161">
        <v>2035</v>
      </c>
      <c r="G263" s="70">
        <v>0</v>
      </c>
      <c r="H263" s="70">
        <v>2035</v>
      </c>
      <c r="I263" s="70">
        <v>2035</v>
      </c>
      <c r="J263" s="70">
        <v>2035</v>
      </c>
    </row>
    <row r="264" spans="1:10" ht="15" hidden="1" customHeight="1" outlineLevel="1" x14ac:dyDescent="0.2">
      <c r="A264" s="123" t="s">
        <v>388</v>
      </c>
      <c r="B264" s="124"/>
      <c r="C264" s="14" t="s">
        <v>31</v>
      </c>
      <c r="D264" s="70">
        <v>0</v>
      </c>
      <c r="E264" s="70">
        <v>40.28</v>
      </c>
      <c r="F264" s="161">
        <v>40.28</v>
      </c>
      <c r="G264" s="70">
        <v>0</v>
      </c>
      <c r="H264" s="70">
        <v>40.28</v>
      </c>
      <c r="I264" s="70">
        <v>40.28</v>
      </c>
      <c r="J264" s="70">
        <v>40.28</v>
      </c>
    </row>
    <row r="265" spans="1:10" ht="15" hidden="1" customHeight="1" outlineLevel="1" x14ac:dyDescent="0.2">
      <c r="A265" s="125"/>
      <c r="B265" s="126"/>
      <c r="C265" s="14" t="s">
        <v>32</v>
      </c>
      <c r="D265" s="70">
        <v>0</v>
      </c>
      <c r="E265" s="70">
        <v>322.24</v>
      </c>
      <c r="F265" s="161">
        <v>322.24</v>
      </c>
      <c r="G265" s="70">
        <v>0</v>
      </c>
      <c r="H265" s="70">
        <v>322.24</v>
      </c>
      <c r="I265" s="70">
        <v>322.24</v>
      </c>
      <c r="J265" s="70">
        <v>322.24</v>
      </c>
    </row>
    <row r="266" spans="1:10" ht="15" hidden="1" customHeight="1" outlineLevel="1" x14ac:dyDescent="0.2">
      <c r="A266" s="127"/>
      <c r="B266" s="128"/>
      <c r="C266" s="14" t="s">
        <v>33</v>
      </c>
      <c r="D266" s="70">
        <v>0</v>
      </c>
      <c r="E266" s="70">
        <v>1611.2</v>
      </c>
      <c r="F266" s="161">
        <v>1611.2</v>
      </c>
      <c r="G266" s="70">
        <v>0</v>
      </c>
      <c r="H266" s="70">
        <v>1611.2</v>
      </c>
      <c r="I266" s="70">
        <v>1611.2</v>
      </c>
      <c r="J266" s="70">
        <v>1611.2</v>
      </c>
    </row>
    <row r="267" spans="1:10" ht="15" hidden="1" customHeight="1" outlineLevel="1" x14ac:dyDescent="0.2">
      <c r="A267" s="123" t="s">
        <v>389</v>
      </c>
      <c r="B267" s="124"/>
      <c r="C267" s="14" t="s">
        <v>31</v>
      </c>
      <c r="D267" s="70">
        <v>0</v>
      </c>
      <c r="E267" s="70">
        <v>49.82</v>
      </c>
      <c r="F267" s="161">
        <v>49.82</v>
      </c>
      <c r="G267" s="70">
        <v>0</v>
      </c>
      <c r="H267" s="70">
        <v>49.82</v>
      </c>
      <c r="I267" s="70">
        <v>49.82</v>
      </c>
      <c r="J267" s="70">
        <v>49.82</v>
      </c>
    </row>
    <row r="268" spans="1:10" ht="15" hidden="1" customHeight="1" outlineLevel="1" x14ac:dyDescent="0.2">
      <c r="A268" s="125"/>
      <c r="B268" s="126"/>
      <c r="C268" s="14" t="s">
        <v>32</v>
      </c>
      <c r="D268" s="70">
        <v>0</v>
      </c>
      <c r="E268" s="70">
        <v>398.56</v>
      </c>
      <c r="F268" s="161">
        <v>398.56</v>
      </c>
      <c r="G268" s="70">
        <v>0</v>
      </c>
      <c r="H268" s="70">
        <v>398.56</v>
      </c>
      <c r="I268" s="70">
        <v>398.56</v>
      </c>
      <c r="J268" s="70">
        <v>398.56</v>
      </c>
    </row>
    <row r="269" spans="1:10" ht="15" hidden="1" customHeight="1" outlineLevel="1" x14ac:dyDescent="0.2">
      <c r="A269" s="127"/>
      <c r="B269" s="128"/>
      <c r="C269" s="14" t="s">
        <v>33</v>
      </c>
      <c r="D269" s="70">
        <v>0</v>
      </c>
      <c r="E269" s="70">
        <v>1992.8</v>
      </c>
      <c r="F269" s="161">
        <v>1992.8</v>
      </c>
      <c r="G269" s="70">
        <v>0</v>
      </c>
      <c r="H269" s="70">
        <v>1992.8</v>
      </c>
      <c r="I269" s="70">
        <v>1992.8</v>
      </c>
      <c r="J269" s="70">
        <v>1992.8</v>
      </c>
    </row>
    <row r="270" spans="1:10" ht="15" hidden="1" customHeight="1" outlineLevel="1" x14ac:dyDescent="0.2">
      <c r="A270" s="123" t="s">
        <v>390</v>
      </c>
      <c r="B270" s="124"/>
      <c r="C270" s="14" t="s">
        <v>31</v>
      </c>
      <c r="D270" s="70">
        <v>0</v>
      </c>
      <c r="E270" s="70">
        <v>11.66</v>
      </c>
      <c r="F270" s="161">
        <v>11.66</v>
      </c>
      <c r="G270" s="70">
        <v>0</v>
      </c>
      <c r="H270" s="70">
        <v>11.66</v>
      </c>
      <c r="I270" s="70">
        <v>11.66</v>
      </c>
      <c r="J270" s="70">
        <v>11.66</v>
      </c>
    </row>
    <row r="271" spans="1:10" ht="15" hidden="1" customHeight="1" outlineLevel="1" x14ac:dyDescent="0.2">
      <c r="A271" s="125"/>
      <c r="B271" s="126"/>
      <c r="C271" s="14" t="s">
        <v>32</v>
      </c>
      <c r="D271" s="70">
        <v>0</v>
      </c>
      <c r="E271" s="70">
        <v>93.28</v>
      </c>
      <c r="F271" s="161">
        <v>93.28</v>
      </c>
      <c r="G271" s="70">
        <v>0</v>
      </c>
      <c r="H271" s="70">
        <v>93.28</v>
      </c>
      <c r="I271" s="70">
        <v>93.28</v>
      </c>
      <c r="J271" s="70">
        <v>93.28</v>
      </c>
    </row>
    <row r="272" spans="1:10" ht="15" hidden="1" customHeight="1" outlineLevel="1" x14ac:dyDescent="0.2">
      <c r="A272" s="127"/>
      <c r="B272" s="128"/>
      <c r="C272" s="14" t="s">
        <v>33</v>
      </c>
      <c r="D272" s="70">
        <v>0</v>
      </c>
      <c r="E272" s="70">
        <v>466.4</v>
      </c>
      <c r="F272" s="161">
        <v>466.4</v>
      </c>
      <c r="G272" s="70">
        <v>0</v>
      </c>
      <c r="H272" s="70">
        <v>466.4</v>
      </c>
      <c r="I272" s="70">
        <v>466.4</v>
      </c>
      <c r="J272" s="70">
        <v>466.4</v>
      </c>
    </row>
    <row r="273" spans="1:10" ht="15" hidden="1" customHeight="1" outlineLevel="1" x14ac:dyDescent="0.2">
      <c r="A273" s="123" t="s">
        <v>391</v>
      </c>
      <c r="B273" s="124"/>
      <c r="C273" s="14" t="s">
        <v>31</v>
      </c>
      <c r="D273" s="70">
        <v>0</v>
      </c>
      <c r="E273" s="70">
        <v>21.2</v>
      </c>
      <c r="F273" s="161">
        <v>21.2</v>
      </c>
      <c r="G273" s="70">
        <v>0</v>
      </c>
      <c r="H273" s="70">
        <v>21.2</v>
      </c>
      <c r="I273" s="70">
        <v>21.2</v>
      </c>
      <c r="J273" s="70">
        <v>21.2</v>
      </c>
    </row>
    <row r="274" spans="1:10" ht="15" hidden="1" customHeight="1" outlineLevel="1" x14ac:dyDescent="0.2">
      <c r="A274" s="125"/>
      <c r="B274" s="126"/>
      <c r="C274" s="14" t="s">
        <v>32</v>
      </c>
      <c r="D274" s="70">
        <v>0</v>
      </c>
      <c r="E274" s="70">
        <v>169.6</v>
      </c>
      <c r="F274" s="161">
        <v>169.6</v>
      </c>
      <c r="G274" s="70">
        <v>0</v>
      </c>
      <c r="H274" s="70">
        <v>169.6</v>
      </c>
      <c r="I274" s="70">
        <v>169.6</v>
      </c>
      <c r="J274" s="70">
        <v>169.6</v>
      </c>
    </row>
    <row r="275" spans="1:10" ht="15" hidden="1" customHeight="1" outlineLevel="1" x14ac:dyDescent="0.2">
      <c r="A275" s="127"/>
      <c r="B275" s="128"/>
      <c r="C275" s="14" t="s">
        <v>33</v>
      </c>
      <c r="D275" s="70">
        <v>0</v>
      </c>
      <c r="E275" s="70">
        <v>848</v>
      </c>
      <c r="F275" s="161">
        <v>848</v>
      </c>
      <c r="G275" s="70">
        <v>0</v>
      </c>
      <c r="H275" s="70">
        <v>848</v>
      </c>
      <c r="I275" s="70">
        <v>848</v>
      </c>
      <c r="J275" s="70">
        <v>848</v>
      </c>
    </row>
    <row r="276" spans="1:10" ht="15" hidden="1" customHeight="1" outlineLevel="1" x14ac:dyDescent="0.2">
      <c r="A276" s="123" t="s">
        <v>392</v>
      </c>
      <c r="B276" s="124"/>
      <c r="C276" s="14" t="s">
        <v>31</v>
      </c>
      <c r="D276" s="70">
        <v>0</v>
      </c>
      <c r="E276" s="70">
        <v>10.6</v>
      </c>
      <c r="F276" s="161">
        <v>10.6</v>
      </c>
      <c r="G276" s="70">
        <v>0</v>
      </c>
      <c r="H276" s="70">
        <v>10.6</v>
      </c>
      <c r="I276" s="70">
        <v>10.6</v>
      </c>
      <c r="J276" s="70">
        <v>10.6</v>
      </c>
    </row>
    <row r="277" spans="1:10" ht="15" hidden="1" customHeight="1" outlineLevel="1" x14ac:dyDescent="0.2">
      <c r="A277" s="125"/>
      <c r="B277" s="126"/>
      <c r="C277" s="14" t="s">
        <v>32</v>
      </c>
      <c r="D277" s="70">
        <v>0</v>
      </c>
      <c r="E277" s="70">
        <v>84.8</v>
      </c>
      <c r="F277" s="161">
        <v>84.8</v>
      </c>
      <c r="G277" s="70">
        <v>0</v>
      </c>
      <c r="H277" s="70">
        <v>84.8</v>
      </c>
      <c r="I277" s="70">
        <v>84.8</v>
      </c>
      <c r="J277" s="70">
        <v>84.8</v>
      </c>
    </row>
    <row r="278" spans="1:10" ht="15" hidden="1" customHeight="1" outlineLevel="1" x14ac:dyDescent="0.2">
      <c r="A278" s="127"/>
      <c r="B278" s="128"/>
      <c r="C278" s="14" t="s">
        <v>33</v>
      </c>
      <c r="D278" s="70">
        <v>0</v>
      </c>
      <c r="E278" s="70">
        <v>424</v>
      </c>
      <c r="F278" s="161">
        <v>424</v>
      </c>
      <c r="G278" s="70">
        <v>0</v>
      </c>
      <c r="H278" s="70">
        <v>424</v>
      </c>
      <c r="I278" s="70">
        <v>424</v>
      </c>
      <c r="J278" s="70">
        <v>424</v>
      </c>
    </row>
    <row r="279" spans="1:10" ht="15" hidden="1" customHeight="1" outlineLevel="1" x14ac:dyDescent="0.2">
      <c r="A279" s="123" t="s">
        <v>393</v>
      </c>
      <c r="B279" s="124"/>
      <c r="C279" s="14" t="s">
        <v>31</v>
      </c>
      <c r="D279" s="70">
        <v>0</v>
      </c>
      <c r="E279" s="70">
        <v>22.26</v>
      </c>
      <c r="F279" s="161">
        <v>22.26</v>
      </c>
      <c r="G279" s="70">
        <v>0</v>
      </c>
      <c r="H279" s="70">
        <v>22.26</v>
      </c>
      <c r="I279" s="70">
        <v>22.26</v>
      </c>
      <c r="J279" s="70">
        <v>22.26</v>
      </c>
    </row>
    <row r="280" spans="1:10" ht="15" hidden="1" customHeight="1" outlineLevel="1" x14ac:dyDescent="0.2">
      <c r="A280" s="125"/>
      <c r="B280" s="126"/>
      <c r="C280" s="14" t="s">
        <v>32</v>
      </c>
      <c r="D280" s="70">
        <v>0</v>
      </c>
      <c r="E280" s="70">
        <v>178.08</v>
      </c>
      <c r="F280" s="161">
        <v>178.08</v>
      </c>
      <c r="G280" s="70">
        <v>0</v>
      </c>
      <c r="H280" s="70">
        <v>178.08</v>
      </c>
      <c r="I280" s="70">
        <v>178.08</v>
      </c>
      <c r="J280" s="70">
        <v>178.08</v>
      </c>
    </row>
    <row r="281" spans="1:10" ht="15" hidden="1" customHeight="1" outlineLevel="1" x14ac:dyDescent="0.2">
      <c r="A281" s="127"/>
      <c r="B281" s="128"/>
      <c r="C281" s="14" t="s">
        <v>33</v>
      </c>
      <c r="D281" s="70">
        <v>0</v>
      </c>
      <c r="E281" s="70">
        <v>890.4</v>
      </c>
      <c r="F281" s="161">
        <v>890.4</v>
      </c>
      <c r="G281" s="70">
        <v>0</v>
      </c>
      <c r="H281" s="70">
        <v>890.4</v>
      </c>
      <c r="I281" s="70">
        <v>890.4</v>
      </c>
      <c r="J281" s="70">
        <v>890.4</v>
      </c>
    </row>
    <row r="282" spans="1:10" ht="15" hidden="1" customHeight="1" outlineLevel="1" x14ac:dyDescent="0.2">
      <c r="A282" s="123" t="s">
        <v>394</v>
      </c>
      <c r="B282" s="124"/>
      <c r="C282" s="14" t="s">
        <v>31</v>
      </c>
      <c r="D282" s="70">
        <v>0</v>
      </c>
      <c r="E282" s="70">
        <v>7.42</v>
      </c>
      <c r="F282" s="161">
        <v>7.42</v>
      </c>
      <c r="G282" s="70">
        <v>0</v>
      </c>
      <c r="H282" s="70">
        <v>7.42</v>
      </c>
      <c r="I282" s="70">
        <v>7.42</v>
      </c>
      <c r="J282" s="70">
        <v>7.42</v>
      </c>
    </row>
    <row r="283" spans="1:10" ht="15" hidden="1" customHeight="1" outlineLevel="1" x14ac:dyDescent="0.2">
      <c r="A283" s="125"/>
      <c r="B283" s="126"/>
      <c r="C283" s="14" t="s">
        <v>32</v>
      </c>
      <c r="D283" s="70">
        <v>0</v>
      </c>
      <c r="E283" s="70">
        <v>59.36</v>
      </c>
      <c r="F283" s="161">
        <v>59.36</v>
      </c>
      <c r="G283" s="70">
        <v>0</v>
      </c>
      <c r="H283" s="70">
        <v>59.36</v>
      </c>
      <c r="I283" s="70">
        <v>59.36</v>
      </c>
      <c r="J283" s="70">
        <v>59.36</v>
      </c>
    </row>
    <row r="284" spans="1:10" ht="15" hidden="1" customHeight="1" outlineLevel="1" x14ac:dyDescent="0.2">
      <c r="A284" s="127"/>
      <c r="B284" s="128"/>
      <c r="C284" s="14" t="s">
        <v>33</v>
      </c>
      <c r="D284" s="70">
        <v>0</v>
      </c>
      <c r="E284" s="70">
        <v>296.8</v>
      </c>
      <c r="F284" s="161">
        <v>296.8</v>
      </c>
      <c r="G284" s="70">
        <v>0</v>
      </c>
      <c r="H284" s="70">
        <v>296.8</v>
      </c>
      <c r="I284" s="70">
        <v>296.8</v>
      </c>
      <c r="J284" s="70">
        <v>296.8</v>
      </c>
    </row>
    <row r="285" spans="1:10" ht="15" hidden="1" customHeight="1" outlineLevel="1" x14ac:dyDescent="0.2">
      <c r="A285" s="123" t="s">
        <v>395</v>
      </c>
      <c r="B285" s="124"/>
      <c r="C285" s="14" t="s">
        <v>31</v>
      </c>
      <c r="D285" s="70">
        <v>0</v>
      </c>
      <c r="E285" s="70">
        <v>21.2</v>
      </c>
      <c r="F285" s="161">
        <v>21.2</v>
      </c>
      <c r="G285" s="70">
        <v>0</v>
      </c>
      <c r="H285" s="70">
        <v>21.2</v>
      </c>
      <c r="I285" s="70">
        <v>21.2</v>
      </c>
      <c r="J285" s="70">
        <v>21.2</v>
      </c>
    </row>
    <row r="286" spans="1:10" ht="15" hidden="1" customHeight="1" outlineLevel="1" x14ac:dyDescent="0.2">
      <c r="A286" s="125"/>
      <c r="B286" s="126"/>
      <c r="C286" s="14" t="s">
        <v>32</v>
      </c>
      <c r="D286" s="70">
        <v>0</v>
      </c>
      <c r="E286" s="70">
        <v>169.6</v>
      </c>
      <c r="F286" s="161">
        <v>169.6</v>
      </c>
      <c r="G286" s="70">
        <v>0</v>
      </c>
      <c r="H286" s="70">
        <v>169.6</v>
      </c>
      <c r="I286" s="70">
        <v>169.6</v>
      </c>
      <c r="J286" s="70">
        <v>169.6</v>
      </c>
    </row>
    <row r="287" spans="1:10" ht="15" hidden="1" customHeight="1" outlineLevel="1" x14ac:dyDescent="0.2">
      <c r="A287" s="127"/>
      <c r="B287" s="128"/>
      <c r="C287" s="14" t="s">
        <v>33</v>
      </c>
      <c r="D287" s="70">
        <v>0</v>
      </c>
      <c r="E287" s="70">
        <v>848</v>
      </c>
      <c r="F287" s="161">
        <v>848</v>
      </c>
      <c r="G287" s="70">
        <v>0</v>
      </c>
      <c r="H287" s="70">
        <v>848</v>
      </c>
      <c r="I287" s="70">
        <v>848</v>
      </c>
      <c r="J287" s="70">
        <v>848</v>
      </c>
    </row>
    <row r="288" spans="1:10" ht="15" hidden="1" customHeight="1" outlineLevel="1" x14ac:dyDescent="0.2">
      <c r="A288" s="123" t="s">
        <v>396</v>
      </c>
      <c r="B288" s="124"/>
      <c r="C288" s="14" t="s">
        <v>31</v>
      </c>
      <c r="D288" s="70">
        <v>0</v>
      </c>
      <c r="E288" s="70">
        <v>7.42</v>
      </c>
      <c r="F288" s="161">
        <v>7.42</v>
      </c>
      <c r="G288" s="70">
        <v>0</v>
      </c>
      <c r="H288" s="70">
        <v>7.42</v>
      </c>
      <c r="I288" s="70">
        <v>7.42</v>
      </c>
      <c r="J288" s="70">
        <v>7.42</v>
      </c>
    </row>
    <row r="289" spans="1:10" ht="15" hidden="1" customHeight="1" outlineLevel="1" x14ac:dyDescent="0.2">
      <c r="A289" s="125"/>
      <c r="B289" s="126"/>
      <c r="C289" s="14" t="s">
        <v>32</v>
      </c>
      <c r="D289" s="70">
        <v>0</v>
      </c>
      <c r="E289" s="70">
        <v>59.36</v>
      </c>
      <c r="F289" s="161">
        <v>59.36</v>
      </c>
      <c r="G289" s="70">
        <v>0</v>
      </c>
      <c r="H289" s="70">
        <v>59.36</v>
      </c>
      <c r="I289" s="70">
        <v>59.36</v>
      </c>
      <c r="J289" s="70">
        <v>59.36</v>
      </c>
    </row>
    <row r="290" spans="1:10" ht="15" hidden="1" customHeight="1" outlineLevel="1" x14ac:dyDescent="0.2">
      <c r="A290" s="127"/>
      <c r="B290" s="128"/>
      <c r="C290" s="14" t="s">
        <v>33</v>
      </c>
      <c r="D290" s="70">
        <v>0</v>
      </c>
      <c r="E290" s="70">
        <v>296.8</v>
      </c>
      <c r="F290" s="161">
        <v>296.8</v>
      </c>
      <c r="G290" s="70">
        <v>0</v>
      </c>
      <c r="H290" s="70">
        <v>296.8</v>
      </c>
      <c r="I290" s="70">
        <v>296.8</v>
      </c>
      <c r="J290" s="70">
        <v>296.8</v>
      </c>
    </row>
    <row r="291" spans="1:10" ht="15" hidden="1" customHeight="1" outlineLevel="1" x14ac:dyDescent="0.2">
      <c r="A291" s="123" t="s">
        <v>397</v>
      </c>
      <c r="B291" s="124"/>
      <c r="C291" s="14" t="s">
        <v>31</v>
      </c>
      <c r="D291" s="70">
        <v>0</v>
      </c>
      <c r="E291" s="70">
        <v>8.48</v>
      </c>
      <c r="F291" s="161">
        <v>8.48</v>
      </c>
      <c r="G291" s="70">
        <v>0</v>
      </c>
      <c r="H291" s="70">
        <v>8.48</v>
      </c>
      <c r="I291" s="70">
        <v>8.48</v>
      </c>
      <c r="J291" s="70">
        <v>8.48</v>
      </c>
    </row>
    <row r="292" spans="1:10" ht="15" hidden="1" customHeight="1" outlineLevel="1" x14ac:dyDescent="0.2">
      <c r="A292" s="125"/>
      <c r="B292" s="126"/>
      <c r="C292" s="14" t="s">
        <v>32</v>
      </c>
      <c r="D292" s="70">
        <v>0</v>
      </c>
      <c r="E292" s="70">
        <v>67.84</v>
      </c>
      <c r="F292" s="161">
        <v>67.84</v>
      </c>
      <c r="G292" s="70">
        <v>0</v>
      </c>
      <c r="H292" s="70">
        <v>67.84</v>
      </c>
      <c r="I292" s="70">
        <v>67.84</v>
      </c>
      <c r="J292" s="70">
        <v>67.84</v>
      </c>
    </row>
    <row r="293" spans="1:10" ht="15" hidden="1" customHeight="1" outlineLevel="1" x14ac:dyDescent="0.2">
      <c r="A293" s="127"/>
      <c r="B293" s="128"/>
      <c r="C293" s="14" t="s">
        <v>33</v>
      </c>
      <c r="D293" s="70">
        <v>0</v>
      </c>
      <c r="E293" s="70">
        <v>339.2</v>
      </c>
      <c r="F293" s="161">
        <v>339.2</v>
      </c>
      <c r="G293" s="70">
        <v>0</v>
      </c>
      <c r="H293" s="70">
        <v>339.2</v>
      </c>
      <c r="I293" s="70">
        <v>339.2</v>
      </c>
      <c r="J293" s="70">
        <v>339.2</v>
      </c>
    </row>
    <row r="294" spans="1:10" ht="15" hidden="1" customHeight="1" outlineLevel="1" x14ac:dyDescent="0.2">
      <c r="A294" s="123" t="s">
        <v>398</v>
      </c>
      <c r="B294" s="124"/>
      <c r="C294" s="14" t="s">
        <v>31</v>
      </c>
      <c r="D294" s="70">
        <v>0</v>
      </c>
      <c r="E294" s="70">
        <v>37.1</v>
      </c>
      <c r="F294" s="161">
        <v>37.1</v>
      </c>
      <c r="G294" s="70">
        <v>0</v>
      </c>
      <c r="H294" s="70">
        <v>37.1</v>
      </c>
      <c r="I294" s="70">
        <v>37.1</v>
      </c>
      <c r="J294" s="70">
        <v>37.1</v>
      </c>
    </row>
    <row r="295" spans="1:10" ht="15" hidden="1" customHeight="1" outlineLevel="1" x14ac:dyDescent="0.2">
      <c r="A295" s="125"/>
      <c r="B295" s="126"/>
      <c r="C295" s="14" t="s">
        <v>32</v>
      </c>
      <c r="D295" s="70">
        <v>0</v>
      </c>
      <c r="E295" s="70">
        <v>296.8</v>
      </c>
      <c r="F295" s="161">
        <v>296.8</v>
      </c>
      <c r="G295" s="70">
        <v>0</v>
      </c>
      <c r="H295" s="70">
        <v>296.8</v>
      </c>
      <c r="I295" s="70">
        <v>296.8</v>
      </c>
      <c r="J295" s="70">
        <v>296.8</v>
      </c>
    </row>
    <row r="296" spans="1:10" ht="15" hidden="1" customHeight="1" outlineLevel="1" x14ac:dyDescent="0.2">
      <c r="A296" s="127"/>
      <c r="B296" s="128"/>
      <c r="C296" s="14" t="s">
        <v>33</v>
      </c>
      <c r="D296" s="70">
        <v>0</v>
      </c>
      <c r="E296" s="70">
        <v>1484</v>
      </c>
      <c r="F296" s="161">
        <v>1484</v>
      </c>
      <c r="G296" s="70">
        <v>0</v>
      </c>
      <c r="H296" s="70">
        <v>1484</v>
      </c>
      <c r="I296" s="70">
        <v>1484</v>
      </c>
      <c r="J296" s="70">
        <v>1484</v>
      </c>
    </row>
    <row r="297" spans="1:10" ht="15" hidden="1" customHeight="1" outlineLevel="1" x14ac:dyDescent="0.2">
      <c r="A297" s="123" t="s">
        <v>399</v>
      </c>
      <c r="B297" s="124"/>
      <c r="C297" s="14" t="s">
        <v>31</v>
      </c>
      <c r="D297" s="70">
        <v>0</v>
      </c>
      <c r="E297" s="70">
        <v>15.9</v>
      </c>
      <c r="F297" s="161">
        <v>15.9</v>
      </c>
      <c r="G297" s="70">
        <v>0</v>
      </c>
      <c r="H297" s="70">
        <v>15.9</v>
      </c>
      <c r="I297" s="70">
        <v>15.9</v>
      </c>
      <c r="J297" s="70">
        <v>15.9</v>
      </c>
    </row>
    <row r="298" spans="1:10" ht="15" hidden="1" customHeight="1" outlineLevel="1" x14ac:dyDescent="0.2">
      <c r="A298" s="125"/>
      <c r="B298" s="126"/>
      <c r="C298" s="14" t="s">
        <v>32</v>
      </c>
      <c r="D298" s="70">
        <v>0</v>
      </c>
      <c r="E298" s="70">
        <v>127.2</v>
      </c>
      <c r="F298" s="161">
        <v>127.2</v>
      </c>
      <c r="G298" s="70">
        <v>0</v>
      </c>
      <c r="H298" s="70">
        <v>127.2</v>
      </c>
      <c r="I298" s="70">
        <v>127.2</v>
      </c>
      <c r="J298" s="70">
        <v>127.2</v>
      </c>
    </row>
    <row r="299" spans="1:10" ht="15" hidden="1" customHeight="1" outlineLevel="1" x14ac:dyDescent="0.2">
      <c r="A299" s="127"/>
      <c r="B299" s="128"/>
      <c r="C299" s="14" t="s">
        <v>33</v>
      </c>
      <c r="D299" s="70">
        <v>0</v>
      </c>
      <c r="E299" s="70">
        <v>636</v>
      </c>
      <c r="F299" s="161">
        <v>636</v>
      </c>
      <c r="G299" s="70">
        <v>0</v>
      </c>
      <c r="H299" s="70">
        <v>636</v>
      </c>
      <c r="I299" s="70">
        <v>636</v>
      </c>
      <c r="J299" s="70">
        <v>636</v>
      </c>
    </row>
    <row r="300" spans="1:10" ht="15" hidden="1" customHeight="1" outlineLevel="1" x14ac:dyDescent="0.2">
      <c r="A300" s="123" t="s">
        <v>400</v>
      </c>
      <c r="B300" s="129"/>
      <c r="C300" s="14" t="s">
        <v>31</v>
      </c>
      <c r="D300" s="70">
        <v>0</v>
      </c>
      <c r="E300" s="70">
        <v>5.3</v>
      </c>
      <c r="F300" s="161">
        <v>5.3</v>
      </c>
      <c r="G300" s="70">
        <v>0</v>
      </c>
      <c r="H300" s="70">
        <v>5.3</v>
      </c>
      <c r="I300" s="70">
        <v>5.3</v>
      </c>
      <c r="J300" s="70">
        <v>5.3</v>
      </c>
    </row>
    <row r="301" spans="1:10" ht="15" hidden="1" customHeight="1" outlineLevel="1" x14ac:dyDescent="0.2">
      <c r="A301" s="130"/>
      <c r="B301" s="131"/>
      <c r="C301" s="14" t="s">
        <v>32</v>
      </c>
      <c r="D301" s="70">
        <v>0</v>
      </c>
      <c r="E301" s="70">
        <v>42.4</v>
      </c>
      <c r="F301" s="161">
        <v>42.4</v>
      </c>
      <c r="G301" s="70">
        <v>0</v>
      </c>
      <c r="H301" s="70">
        <v>42.4</v>
      </c>
      <c r="I301" s="70">
        <v>42.4</v>
      </c>
      <c r="J301" s="70">
        <v>42.4</v>
      </c>
    </row>
    <row r="302" spans="1:10" ht="15" hidden="1" customHeight="1" outlineLevel="1" x14ac:dyDescent="0.2">
      <c r="A302" s="132"/>
      <c r="B302" s="133"/>
      <c r="C302" s="14" t="s">
        <v>33</v>
      </c>
      <c r="D302" s="70">
        <v>0</v>
      </c>
      <c r="E302" s="70">
        <v>212</v>
      </c>
      <c r="F302" s="161">
        <v>212</v>
      </c>
      <c r="G302" s="70">
        <v>0</v>
      </c>
      <c r="H302" s="70">
        <v>212</v>
      </c>
      <c r="I302" s="70">
        <v>212</v>
      </c>
      <c r="J302" s="70">
        <v>212</v>
      </c>
    </row>
    <row r="303" spans="1:10" ht="15" hidden="1" customHeight="1" outlineLevel="1" x14ac:dyDescent="0.2">
      <c r="A303" s="123" t="s">
        <v>401</v>
      </c>
      <c r="B303" s="129"/>
      <c r="C303" s="14" t="s">
        <v>31</v>
      </c>
      <c r="D303" s="70">
        <v>0</v>
      </c>
      <c r="E303" s="70">
        <v>5.3</v>
      </c>
      <c r="F303" s="161">
        <v>5.3</v>
      </c>
      <c r="G303" s="70">
        <v>0</v>
      </c>
      <c r="H303" s="70">
        <v>5.3</v>
      </c>
      <c r="I303" s="70">
        <v>5.3</v>
      </c>
      <c r="J303" s="70">
        <v>5.3</v>
      </c>
    </row>
    <row r="304" spans="1:10" ht="15" hidden="1" customHeight="1" outlineLevel="1" x14ac:dyDescent="0.2">
      <c r="A304" s="130"/>
      <c r="B304" s="131"/>
      <c r="C304" s="14" t="s">
        <v>32</v>
      </c>
      <c r="D304" s="70">
        <v>0</v>
      </c>
      <c r="E304" s="70">
        <v>42.4</v>
      </c>
      <c r="F304" s="161">
        <v>42.4</v>
      </c>
      <c r="G304" s="70">
        <v>0</v>
      </c>
      <c r="H304" s="70">
        <v>42.4</v>
      </c>
      <c r="I304" s="70">
        <v>42.4</v>
      </c>
      <c r="J304" s="70">
        <v>42.4</v>
      </c>
    </row>
    <row r="305" spans="1:10" ht="15" hidden="1" customHeight="1" outlineLevel="1" x14ac:dyDescent="0.2">
      <c r="A305" s="132"/>
      <c r="B305" s="133"/>
      <c r="C305" s="14" t="s">
        <v>33</v>
      </c>
      <c r="D305" s="70">
        <v>0</v>
      </c>
      <c r="E305" s="70">
        <v>212</v>
      </c>
      <c r="F305" s="161">
        <v>212</v>
      </c>
      <c r="G305" s="70">
        <v>0</v>
      </c>
      <c r="H305" s="70">
        <v>212</v>
      </c>
      <c r="I305" s="70">
        <v>212</v>
      </c>
      <c r="J305" s="70">
        <v>212</v>
      </c>
    </row>
    <row r="306" spans="1:10" ht="15" hidden="1" customHeight="1" outlineLevel="1" x14ac:dyDescent="0.2">
      <c r="A306" s="123" t="s">
        <v>402</v>
      </c>
      <c r="B306" s="129"/>
      <c r="C306" s="14" t="s">
        <v>31</v>
      </c>
      <c r="D306" s="70">
        <v>0</v>
      </c>
      <c r="E306" s="70">
        <v>5.3</v>
      </c>
      <c r="F306" s="161">
        <v>5.3</v>
      </c>
      <c r="G306" s="70">
        <v>0</v>
      </c>
      <c r="H306" s="70">
        <v>5.3</v>
      </c>
      <c r="I306" s="70">
        <v>5.3</v>
      </c>
      <c r="J306" s="70">
        <v>5.3</v>
      </c>
    </row>
    <row r="307" spans="1:10" ht="15" hidden="1" customHeight="1" outlineLevel="1" x14ac:dyDescent="0.2">
      <c r="A307" s="130"/>
      <c r="B307" s="131"/>
      <c r="C307" s="14" t="s">
        <v>32</v>
      </c>
      <c r="D307" s="70">
        <v>0</v>
      </c>
      <c r="E307" s="70">
        <v>42.4</v>
      </c>
      <c r="F307" s="161">
        <v>42.4</v>
      </c>
      <c r="G307" s="70">
        <v>0</v>
      </c>
      <c r="H307" s="70">
        <v>42.4</v>
      </c>
      <c r="I307" s="70">
        <v>42.4</v>
      </c>
      <c r="J307" s="70">
        <v>42.4</v>
      </c>
    </row>
    <row r="308" spans="1:10" ht="15" hidden="1" customHeight="1" outlineLevel="1" x14ac:dyDescent="0.2">
      <c r="A308" s="132"/>
      <c r="B308" s="133"/>
      <c r="C308" s="14" t="s">
        <v>33</v>
      </c>
      <c r="D308" s="70">
        <v>0</v>
      </c>
      <c r="E308" s="70">
        <v>212</v>
      </c>
      <c r="F308" s="161">
        <v>212</v>
      </c>
      <c r="G308" s="70">
        <v>0</v>
      </c>
      <c r="H308" s="70">
        <v>212</v>
      </c>
      <c r="I308" s="70">
        <v>212</v>
      </c>
      <c r="J308" s="70">
        <v>212</v>
      </c>
    </row>
    <row r="309" spans="1:10" ht="15" hidden="1" customHeight="1" outlineLevel="1" x14ac:dyDescent="0.2">
      <c r="A309" s="123" t="s">
        <v>403</v>
      </c>
      <c r="B309" s="129"/>
      <c r="C309" s="14" t="s">
        <v>31</v>
      </c>
      <c r="D309" s="70">
        <v>0</v>
      </c>
      <c r="E309" s="70">
        <v>6.36</v>
      </c>
      <c r="F309" s="161">
        <v>6.36</v>
      </c>
      <c r="G309" s="70">
        <v>0</v>
      </c>
      <c r="H309" s="70">
        <v>6.36</v>
      </c>
      <c r="I309" s="70">
        <v>6.36</v>
      </c>
      <c r="J309" s="70">
        <v>6.36</v>
      </c>
    </row>
    <row r="310" spans="1:10" ht="15" hidden="1" customHeight="1" outlineLevel="1" x14ac:dyDescent="0.2">
      <c r="A310" s="130"/>
      <c r="B310" s="131"/>
      <c r="C310" s="14" t="s">
        <v>32</v>
      </c>
      <c r="D310" s="70">
        <v>0</v>
      </c>
      <c r="E310" s="70">
        <v>50.88</v>
      </c>
      <c r="F310" s="161">
        <v>50.88</v>
      </c>
      <c r="G310" s="70">
        <v>0</v>
      </c>
      <c r="H310" s="70">
        <v>50.88</v>
      </c>
      <c r="I310" s="70">
        <v>50.88</v>
      </c>
      <c r="J310" s="70">
        <v>50.88</v>
      </c>
    </row>
    <row r="311" spans="1:10" ht="15" hidden="1" customHeight="1" outlineLevel="1" x14ac:dyDescent="0.2">
      <c r="A311" s="132"/>
      <c r="B311" s="133"/>
      <c r="C311" s="14" t="s">
        <v>33</v>
      </c>
      <c r="D311" s="70">
        <v>0</v>
      </c>
      <c r="E311" s="70">
        <v>254.44</v>
      </c>
      <c r="F311" s="161">
        <v>254.44</v>
      </c>
      <c r="G311" s="70">
        <v>0</v>
      </c>
      <c r="H311" s="70">
        <v>254.44</v>
      </c>
      <c r="I311" s="70">
        <v>254.44</v>
      </c>
      <c r="J311" s="70">
        <v>254.44</v>
      </c>
    </row>
    <row r="312" spans="1:10" ht="15" hidden="1" customHeight="1" outlineLevel="1" x14ac:dyDescent="0.2">
      <c r="A312" s="123" t="s">
        <v>408</v>
      </c>
      <c r="B312" s="129"/>
      <c r="C312" s="14" t="s">
        <v>31</v>
      </c>
      <c r="D312" s="83">
        <v>45</v>
      </c>
      <c r="E312" s="83">
        <v>45</v>
      </c>
      <c r="F312" s="83">
        <v>45</v>
      </c>
      <c r="G312" s="83">
        <v>45</v>
      </c>
      <c r="H312" s="83">
        <v>45</v>
      </c>
      <c r="I312" s="83">
        <v>45</v>
      </c>
      <c r="J312" s="84">
        <v>45</v>
      </c>
    </row>
    <row r="313" spans="1:10" ht="15" hidden="1" customHeight="1" outlineLevel="1" x14ac:dyDescent="0.2">
      <c r="A313" s="130"/>
      <c r="B313" s="131"/>
      <c r="C313" s="14" t="s">
        <v>32</v>
      </c>
      <c r="D313" s="83">
        <v>360</v>
      </c>
      <c r="E313" s="83">
        <v>360</v>
      </c>
      <c r="F313" s="83">
        <v>360</v>
      </c>
      <c r="G313" s="83">
        <v>360</v>
      </c>
      <c r="H313" s="83">
        <v>360</v>
      </c>
      <c r="I313" s="83">
        <v>360</v>
      </c>
      <c r="J313" s="83">
        <v>360</v>
      </c>
    </row>
    <row r="314" spans="1:10" ht="15" hidden="1" customHeight="1" outlineLevel="1" x14ac:dyDescent="0.2">
      <c r="A314" s="132"/>
      <c r="B314" s="133"/>
      <c r="C314" s="14" t="s">
        <v>33</v>
      </c>
      <c r="D314" s="83">
        <v>1800</v>
      </c>
      <c r="E314" s="83">
        <v>1800</v>
      </c>
      <c r="F314" s="83">
        <v>1800</v>
      </c>
      <c r="G314" s="83">
        <v>1800</v>
      </c>
      <c r="H314" s="83">
        <v>1800</v>
      </c>
      <c r="I314" s="83">
        <v>1800</v>
      </c>
      <c r="J314" s="83">
        <v>1800</v>
      </c>
    </row>
    <row r="315" spans="1:10" ht="15" customHeight="1" collapsed="1" x14ac:dyDescent="0.2">
      <c r="A315" s="119" t="s">
        <v>406</v>
      </c>
      <c r="B315" s="144"/>
      <c r="C315" s="120"/>
      <c r="D315" s="143"/>
      <c r="E315" s="143"/>
      <c r="F315" s="143"/>
      <c r="G315" s="143"/>
      <c r="H315" s="143"/>
      <c r="I315" s="143"/>
      <c r="J315" s="143"/>
    </row>
  </sheetData>
  <sheetProtection selectLockedCells="1"/>
  <mergeCells count="128">
    <mergeCell ref="A309:B311"/>
    <mergeCell ref="A12:B14"/>
    <mergeCell ref="A15:B17"/>
    <mergeCell ref="A6:B8"/>
    <mergeCell ref="A9:B11"/>
    <mergeCell ref="A5:C5"/>
    <mergeCell ref="D5:J5"/>
    <mergeCell ref="A1:J1"/>
    <mergeCell ref="A2:J2"/>
    <mergeCell ref="A3:C3"/>
    <mergeCell ref="D3:J3"/>
    <mergeCell ref="A4:C4"/>
    <mergeCell ref="A54:B56"/>
    <mergeCell ref="A57:B59"/>
    <mergeCell ref="A60:B62"/>
    <mergeCell ref="A63:B65"/>
    <mergeCell ref="A66:B68"/>
    <mergeCell ref="A69:B71"/>
    <mergeCell ref="A18:B20"/>
    <mergeCell ref="A33:B35"/>
    <mergeCell ref="A30:B32"/>
    <mergeCell ref="A21:B23"/>
    <mergeCell ref="A24:B26"/>
    <mergeCell ref="A27:B29"/>
    <mergeCell ref="A48:B50"/>
    <mergeCell ref="A51:B53"/>
    <mergeCell ref="A42:B44"/>
    <mergeCell ref="A45:B47"/>
    <mergeCell ref="A36:B38"/>
    <mergeCell ref="A39:B41"/>
    <mergeCell ref="A214:B216"/>
    <mergeCell ref="A217:B219"/>
    <mergeCell ref="A220:B222"/>
    <mergeCell ref="A87:B89"/>
    <mergeCell ref="A90:B92"/>
    <mergeCell ref="A93:B95"/>
    <mergeCell ref="A96:B98"/>
    <mergeCell ref="A99:B101"/>
    <mergeCell ref="A72:B74"/>
    <mergeCell ref="A75:B77"/>
    <mergeCell ref="A78:B80"/>
    <mergeCell ref="A81:B83"/>
    <mergeCell ref="A84:B86"/>
    <mergeCell ref="A117:B119"/>
    <mergeCell ref="A120:B122"/>
    <mergeCell ref="A123:B125"/>
    <mergeCell ref="A126:B128"/>
    <mergeCell ref="A129:B131"/>
    <mergeCell ref="A251:B253"/>
    <mergeCell ref="A248:C248"/>
    <mergeCell ref="D248:J248"/>
    <mergeCell ref="A249:C249"/>
    <mergeCell ref="A247:C247"/>
    <mergeCell ref="A244:B246"/>
    <mergeCell ref="A229:B231"/>
    <mergeCell ref="A232:B234"/>
    <mergeCell ref="A235:B237"/>
    <mergeCell ref="A238:B240"/>
    <mergeCell ref="A241:B243"/>
    <mergeCell ref="A250:C250"/>
    <mergeCell ref="D250:J250"/>
    <mergeCell ref="A276:B278"/>
    <mergeCell ref="A256:C256"/>
    <mergeCell ref="A257:C257"/>
    <mergeCell ref="D257:J257"/>
    <mergeCell ref="A258:B260"/>
    <mergeCell ref="A261:B263"/>
    <mergeCell ref="A254:J254"/>
    <mergeCell ref="A255:C255"/>
    <mergeCell ref="D255:J255"/>
    <mergeCell ref="A267:B269"/>
    <mergeCell ref="A264:B266"/>
    <mergeCell ref="A102:B104"/>
    <mergeCell ref="A105:B107"/>
    <mergeCell ref="A108:B110"/>
    <mergeCell ref="A111:B113"/>
    <mergeCell ref="A114:B116"/>
    <mergeCell ref="A147:B149"/>
    <mergeCell ref="A150:B152"/>
    <mergeCell ref="A153:B155"/>
    <mergeCell ref="A156:B158"/>
    <mergeCell ref="A162:B164"/>
    <mergeCell ref="A165:B167"/>
    <mergeCell ref="A168:B170"/>
    <mergeCell ref="A171:B173"/>
    <mergeCell ref="A174:B176"/>
    <mergeCell ref="D210:J210"/>
    <mergeCell ref="D247:J247"/>
    <mergeCell ref="A159:B161"/>
    <mergeCell ref="A132:B134"/>
    <mergeCell ref="A135:B137"/>
    <mergeCell ref="A138:B140"/>
    <mergeCell ref="A141:B143"/>
    <mergeCell ref="A144:B146"/>
    <mergeCell ref="A177:B179"/>
    <mergeCell ref="A198:B200"/>
    <mergeCell ref="A201:B203"/>
    <mergeCell ref="A223:B225"/>
    <mergeCell ref="A226:B228"/>
    <mergeCell ref="A211:C211"/>
    <mergeCell ref="D211:J211"/>
    <mergeCell ref="A212:C212"/>
    <mergeCell ref="A213:C213"/>
    <mergeCell ref="D213:J213"/>
    <mergeCell ref="D315:J315"/>
    <mergeCell ref="A180:B182"/>
    <mergeCell ref="A183:B185"/>
    <mergeCell ref="A186:B188"/>
    <mergeCell ref="A189:B191"/>
    <mergeCell ref="A192:B194"/>
    <mergeCell ref="A195:B197"/>
    <mergeCell ref="A210:C210"/>
    <mergeCell ref="A303:B305"/>
    <mergeCell ref="A306:B308"/>
    <mergeCell ref="A312:B314"/>
    <mergeCell ref="A300:B302"/>
    <mergeCell ref="A315:C315"/>
    <mergeCell ref="A294:B296"/>
    <mergeCell ref="A285:B287"/>
    <mergeCell ref="A288:B290"/>
    <mergeCell ref="A297:B299"/>
    <mergeCell ref="A291:B293"/>
    <mergeCell ref="A282:B284"/>
    <mergeCell ref="A279:B281"/>
    <mergeCell ref="A270:B272"/>
    <mergeCell ref="A273:B275"/>
    <mergeCell ref="A204:B206"/>
    <mergeCell ref="A207:B209"/>
  </mergeCells>
  <pageMargins left="0.2" right="0.2" top="0.25" bottom="0.25" header="0.3" footer="0.3"/>
  <pageSetup scale="9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2"/>
  <sheetViews>
    <sheetView showGridLines="0" zoomScaleNormal="100" workbookViewId="0">
      <pane ySplit="4" topLeftCell="A5" activePane="bottomLeft" state="frozen"/>
      <selection pane="bottomLeft" activeCell="D6" sqref="D6"/>
    </sheetView>
  </sheetViews>
  <sheetFormatPr defaultRowHeight="14.25" x14ac:dyDescent="0.2"/>
  <cols>
    <col min="1" max="3" width="6.7109375" style="3" customWidth="1"/>
    <col min="4" max="16" width="8.7109375" style="3" customWidth="1"/>
    <col min="17" max="16384" width="9.140625" style="3"/>
  </cols>
  <sheetData>
    <row r="1" spans="1:17" ht="20.100000000000001" customHeight="1" x14ac:dyDescent="0.2">
      <c r="A1" s="118" t="str">
        <f>References!A1</f>
        <v>115-22 CENTRAL OFFICE, DISTRICT 5, DISTRICT 9, DISTRICT 10 AND DISTRICT 11 GENERAL MAINTENANCE CONTRACT  04/27/2021</v>
      </c>
      <c r="B1" s="118"/>
      <c r="C1" s="118"/>
      <c r="D1" s="118"/>
      <c r="E1" s="118"/>
      <c r="F1" s="118"/>
      <c r="G1" s="118"/>
      <c r="H1" s="118"/>
      <c r="I1" s="118"/>
      <c r="J1" s="118"/>
      <c r="K1" s="118"/>
      <c r="L1" s="118"/>
      <c r="M1" s="118"/>
      <c r="N1" s="118"/>
      <c r="O1" s="118"/>
      <c r="P1" s="118"/>
    </row>
    <row r="2" spans="1:17" ht="20.100000000000001" customHeight="1" x14ac:dyDescent="0.2">
      <c r="A2" s="118" t="s">
        <v>64</v>
      </c>
      <c r="B2" s="118"/>
      <c r="C2" s="118"/>
      <c r="D2" s="118"/>
      <c r="E2" s="118"/>
      <c r="F2" s="118"/>
      <c r="G2" s="118"/>
      <c r="H2" s="118"/>
      <c r="I2" s="118"/>
      <c r="J2" s="118"/>
      <c r="K2" s="118"/>
      <c r="L2" s="118"/>
      <c r="M2" s="118"/>
      <c r="N2" s="118"/>
      <c r="O2" s="118"/>
      <c r="P2" s="118"/>
    </row>
    <row r="3" spans="1:17" ht="20.100000000000001" customHeight="1" x14ac:dyDescent="0.2">
      <c r="A3" s="118" t="s">
        <v>25</v>
      </c>
      <c r="B3" s="118"/>
      <c r="C3" s="118"/>
      <c r="D3" s="118"/>
      <c r="E3" s="118"/>
      <c r="F3" s="118"/>
      <c r="G3" s="118"/>
      <c r="H3" s="118"/>
      <c r="I3" s="118"/>
      <c r="J3" s="118"/>
      <c r="K3" s="118"/>
      <c r="L3" s="118"/>
      <c r="M3" s="118"/>
      <c r="N3" s="118"/>
      <c r="O3" s="118"/>
      <c r="P3" s="118"/>
    </row>
    <row r="4" spans="1:17" ht="20.100000000000001" customHeight="1" x14ac:dyDescent="0.2">
      <c r="A4" s="118" t="s">
        <v>26</v>
      </c>
      <c r="B4" s="118"/>
      <c r="C4" s="118"/>
      <c r="D4" s="118"/>
      <c r="E4" s="118"/>
      <c r="F4" s="118"/>
      <c r="G4" s="118"/>
      <c r="H4" s="118"/>
      <c r="I4" s="118"/>
      <c r="J4" s="118"/>
      <c r="K4" s="118"/>
      <c r="L4" s="118"/>
      <c r="M4" s="118"/>
      <c r="N4" s="118"/>
      <c r="O4" s="118"/>
      <c r="P4" s="118"/>
    </row>
    <row r="5" spans="1:17" ht="19.5" customHeight="1" x14ac:dyDescent="0.2">
      <c r="A5" s="114" t="s">
        <v>0</v>
      </c>
      <c r="B5" s="114"/>
      <c r="C5" s="114"/>
      <c r="D5" s="115" t="str">
        <f>References!B18</f>
        <v>Setterlin Building Company</v>
      </c>
      <c r="E5" s="115"/>
      <c r="F5" s="115"/>
      <c r="G5" s="115"/>
      <c r="H5" s="115"/>
      <c r="I5" s="115"/>
      <c r="J5" s="115"/>
      <c r="K5" s="115"/>
      <c r="L5" s="115"/>
      <c r="M5" s="115"/>
      <c r="N5" s="115"/>
      <c r="O5" s="115"/>
      <c r="P5" s="115"/>
    </row>
    <row r="6" spans="1:17" ht="84" customHeight="1" x14ac:dyDescent="0.2">
      <c r="A6" s="116" t="s">
        <v>16</v>
      </c>
      <c r="B6" s="116"/>
      <c r="C6" s="116"/>
      <c r="D6" s="19" t="s">
        <v>27</v>
      </c>
      <c r="E6" s="19" t="s">
        <v>17</v>
      </c>
      <c r="F6" s="19" t="s">
        <v>7</v>
      </c>
      <c r="G6" s="19" t="s">
        <v>8</v>
      </c>
      <c r="H6" s="19" t="s">
        <v>9</v>
      </c>
      <c r="I6" s="19" t="s">
        <v>28</v>
      </c>
      <c r="J6" s="19" t="s">
        <v>12</v>
      </c>
      <c r="K6" s="19" t="s">
        <v>13</v>
      </c>
      <c r="L6" s="19" t="s">
        <v>14</v>
      </c>
      <c r="M6" s="19" t="s">
        <v>15</v>
      </c>
      <c r="N6" s="19" t="s">
        <v>18</v>
      </c>
      <c r="O6" s="19" t="s">
        <v>11</v>
      </c>
      <c r="P6" s="19" t="s">
        <v>10</v>
      </c>
      <c r="Q6" s="4"/>
    </row>
    <row r="7" spans="1:17" s="5" customFormat="1" ht="15" customHeight="1" x14ac:dyDescent="0.2">
      <c r="A7" s="117" t="s">
        <v>19</v>
      </c>
      <c r="B7" s="117"/>
      <c r="C7" s="117"/>
      <c r="D7" s="13">
        <v>1</v>
      </c>
      <c r="E7" s="13">
        <v>2</v>
      </c>
      <c r="F7" s="13">
        <v>3</v>
      </c>
      <c r="G7" s="13">
        <v>4</v>
      </c>
      <c r="H7" s="13">
        <v>5</v>
      </c>
      <c r="I7" s="13">
        <v>6</v>
      </c>
      <c r="J7" s="13">
        <v>7</v>
      </c>
      <c r="K7" s="13">
        <v>8</v>
      </c>
      <c r="L7" s="13">
        <v>9</v>
      </c>
      <c r="M7" s="13">
        <v>10</v>
      </c>
      <c r="N7" s="13">
        <v>11</v>
      </c>
      <c r="O7" s="13">
        <v>12</v>
      </c>
      <c r="P7" s="13">
        <v>13</v>
      </c>
    </row>
    <row r="8" spans="1:17" ht="24.95" customHeight="1" x14ac:dyDescent="0.2">
      <c r="A8" s="107" t="s">
        <v>85</v>
      </c>
      <c r="B8" s="107"/>
      <c r="C8" s="107"/>
      <c r="D8" s="80" t="s">
        <v>405</v>
      </c>
      <c r="E8" s="80" t="s">
        <v>405</v>
      </c>
      <c r="F8" s="80" t="s">
        <v>405</v>
      </c>
      <c r="G8" s="80" t="s">
        <v>405</v>
      </c>
      <c r="H8" s="80" t="s">
        <v>405</v>
      </c>
      <c r="I8" s="80" t="s">
        <v>405</v>
      </c>
      <c r="J8" s="80" t="s">
        <v>405</v>
      </c>
      <c r="K8" s="80" t="s">
        <v>405</v>
      </c>
      <c r="L8" s="80" t="s">
        <v>405</v>
      </c>
      <c r="M8" s="80" t="s">
        <v>405</v>
      </c>
      <c r="N8" s="80" t="s">
        <v>405</v>
      </c>
      <c r="O8" s="80" t="s">
        <v>405</v>
      </c>
      <c r="P8" s="80" t="s">
        <v>405</v>
      </c>
    </row>
    <row r="9" spans="1:17" ht="24.95" customHeight="1" x14ac:dyDescent="0.2">
      <c r="A9" s="107" t="s">
        <v>86</v>
      </c>
      <c r="B9" s="107"/>
      <c r="C9" s="107"/>
      <c r="D9" s="80" t="s">
        <v>405</v>
      </c>
      <c r="E9" s="80" t="s">
        <v>405</v>
      </c>
      <c r="F9" s="80" t="s">
        <v>405</v>
      </c>
      <c r="G9" s="80" t="s">
        <v>405</v>
      </c>
      <c r="H9" s="80" t="s">
        <v>405</v>
      </c>
      <c r="I9" s="80" t="s">
        <v>405</v>
      </c>
      <c r="J9" s="80" t="s">
        <v>405</v>
      </c>
      <c r="K9" s="80" t="s">
        <v>405</v>
      </c>
      <c r="L9" s="80" t="s">
        <v>405</v>
      </c>
      <c r="M9" s="80" t="s">
        <v>405</v>
      </c>
      <c r="N9" s="80" t="s">
        <v>405</v>
      </c>
      <c r="O9" s="80" t="s">
        <v>405</v>
      </c>
      <c r="P9" s="80" t="s">
        <v>405</v>
      </c>
    </row>
    <row r="10" spans="1:17" ht="24.95" customHeight="1" x14ac:dyDescent="0.2">
      <c r="A10" s="107" t="s">
        <v>87</v>
      </c>
      <c r="B10" s="107"/>
      <c r="C10" s="107"/>
      <c r="D10" s="80" t="s">
        <v>405</v>
      </c>
      <c r="E10" s="80" t="s">
        <v>405</v>
      </c>
      <c r="F10" s="80" t="s">
        <v>405</v>
      </c>
      <c r="G10" s="80" t="s">
        <v>405</v>
      </c>
      <c r="H10" s="80" t="s">
        <v>405</v>
      </c>
      <c r="I10" s="80" t="s">
        <v>405</v>
      </c>
      <c r="J10" s="80" t="s">
        <v>405</v>
      </c>
      <c r="K10" s="80" t="s">
        <v>405</v>
      </c>
      <c r="L10" s="80" t="s">
        <v>405</v>
      </c>
      <c r="M10" s="80" t="s">
        <v>405</v>
      </c>
      <c r="N10" s="80" t="s">
        <v>405</v>
      </c>
      <c r="O10" s="80" t="s">
        <v>405</v>
      </c>
      <c r="P10" s="80" t="s">
        <v>405</v>
      </c>
    </row>
    <row r="11" spans="1:17" ht="24.95" customHeight="1" x14ac:dyDescent="0.2">
      <c r="A11" s="107" t="s">
        <v>88</v>
      </c>
      <c r="B11" s="107"/>
      <c r="C11" s="107"/>
      <c r="D11" s="56">
        <v>70</v>
      </c>
      <c r="E11" s="80" t="s">
        <v>405</v>
      </c>
      <c r="F11" s="80" t="s">
        <v>405</v>
      </c>
      <c r="G11" s="80" t="s">
        <v>405</v>
      </c>
      <c r="H11" s="56">
        <v>60</v>
      </c>
      <c r="I11" s="80" t="s">
        <v>405</v>
      </c>
      <c r="J11" s="80" t="s">
        <v>405</v>
      </c>
      <c r="K11" s="56">
        <v>65</v>
      </c>
      <c r="L11" s="56">
        <v>60</v>
      </c>
      <c r="M11" s="80" t="s">
        <v>405</v>
      </c>
      <c r="N11" s="80" t="s">
        <v>405</v>
      </c>
      <c r="O11" s="80" t="s">
        <v>405</v>
      </c>
      <c r="P11" s="56">
        <v>110</v>
      </c>
    </row>
    <row r="12" spans="1:17" ht="24.95" customHeight="1" x14ac:dyDescent="0.2">
      <c r="A12" s="107" t="s">
        <v>89</v>
      </c>
      <c r="B12" s="107"/>
      <c r="C12" s="107"/>
      <c r="D12" s="56">
        <v>70</v>
      </c>
      <c r="E12" s="80" t="s">
        <v>405</v>
      </c>
      <c r="F12" s="80" t="s">
        <v>405</v>
      </c>
      <c r="G12" s="80" t="s">
        <v>405</v>
      </c>
      <c r="H12" s="56">
        <v>60</v>
      </c>
      <c r="I12" s="80" t="s">
        <v>405</v>
      </c>
      <c r="J12" s="80" t="s">
        <v>405</v>
      </c>
      <c r="K12" s="56">
        <v>65</v>
      </c>
      <c r="L12" s="56">
        <v>60</v>
      </c>
      <c r="M12" s="80" t="s">
        <v>405</v>
      </c>
      <c r="N12" s="80" t="s">
        <v>405</v>
      </c>
      <c r="O12" s="80" t="s">
        <v>405</v>
      </c>
      <c r="P12" s="56">
        <v>110</v>
      </c>
    </row>
    <row r="13" spans="1:17" ht="24.95" customHeight="1" x14ac:dyDescent="0.2">
      <c r="A13" s="107" t="s">
        <v>90</v>
      </c>
      <c r="B13" s="107"/>
      <c r="C13" s="107"/>
      <c r="D13" s="56">
        <v>70</v>
      </c>
      <c r="E13" s="80" t="s">
        <v>405</v>
      </c>
      <c r="F13" s="80" t="s">
        <v>405</v>
      </c>
      <c r="G13" s="80" t="s">
        <v>405</v>
      </c>
      <c r="H13" s="56">
        <v>60</v>
      </c>
      <c r="I13" s="80" t="s">
        <v>405</v>
      </c>
      <c r="J13" s="80" t="s">
        <v>405</v>
      </c>
      <c r="K13" s="56">
        <v>65</v>
      </c>
      <c r="L13" s="56">
        <v>60</v>
      </c>
      <c r="M13" s="80" t="s">
        <v>405</v>
      </c>
      <c r="N13" s="80" t="s">
        <v>405</v>
      </c>
      <c r="O13" s="80" t="s">
        <v>405</v>
      </c>
      <c r="P13" s="56">
        <v>110</v>
      </c>
    </row>
    <row r="14" spans="1:17" ht="24.95" customHeight="1" x14ac:dyDescent="0.2">
      <c r="A14" s="107" t="s">
        <v>91</v>
      </c>
      <c r="B14" s="107"/>
      <c r="C14" s="107"/>
      <c r="D14" s="56">
        <v>70</v>
      </c>
      <c r="E14" s="80" t="s">
        <v>405</v>
      </c>
      <c r="F14" s="80" t="s">
        <v>405</v>
      </c>
      <c r="G14" s="80" t="s">
        <v>405</v>
      </c>
      <c r="H14" s="56">
        <v>60</v>
      </c>
      <c r="I14" s="80" t="s">
        <v>405</v>
      </c>
      <c r="J14" s="80" t="s">
        <v>405</v>
      </c>
      <c r="K14" s="56">
        <v>65</v>
      </c>
      <c r="L14" s="56">
        <v>60</v>
      </c>
      <c r="M14" s="80" t="s">
        <v>405</v>
      </c>
      <c r="N14" s="80" t="s">
        <v>405</v>
      </c>
      <c r="O14" s="80" t="s">
        <v>405</v>
      </c>
      <c r="P14" s="56">
        <v>110</v>
      </c>
    </row>
    <row r="15" spans="1:17" ht="24.95" customHeight="1" x14ac:dyDescent="0.2">
      <c r="A15" s="107" t="s">
        <v>92</v>
      </c>
      <c r="B15" s="107"/>
      <c r="C15" s="107"/>
      <c r="D15" s="56">
        <v>70</v>
      </c>
      <c r="E15" s="80" t="s">
        <v>405</v>
      </c>
      <c r="F15" s="80" t="s">
        <v>405</v>
      </c>
      <c r="G15" s="80" t="s">
        <v>405</v>
      </c>
      <c r="H15" s="56">
        <v>60</v>
      </c>
      <c r="I15" s="80" t="s">
        <v>405</v>
      </c>
      <c r="J15" s="80" t="s">
        <v>405</v>
      </c>
      <c r="K15" s="56">
        <v>65</v>
      </c>
      <c r="L15" s="56">
        <v>60</v>
      </c>
      <c r="M15" s="80" t="s">
        <v>405</v>
      </c>
      <c r="N15" s="80" t="s">
        <v>405</v>
      </c>
      <c r="O15" s="80" t="s">
        <v>405</v>
      </c>
      <c r="P15" s="56">
        <v>110</v>
      </c>
    </row>
    <row r="16" spans="1:17" ht="45" customHeight="1" x14ac:dyDescent="0.2">
      <c r="A16" s="108" t="s">
        <v>110</v>
      </c>
      <c r="B16" s="108"/>
      <c r="C16" s="108"/>
      <c r="D16" s="108"/>
      <c r="E16" s="108"/>
      <c r="F16" s="108"/>
      <c r="G16" s="108"/>
      <c r="H16" s="108"/>
      <c r="I16" s="108"/>
      <c r="J16" s="108"/>
      <c r="K16" s="17" t="s">
        <v>113</v>
      </c>
      <c r="L16" s="109" t="s">
        <v>111</v>
      </c>
      <c r="M16" s="110"/>
      <c r="N16" s="111">
        <v>0.4</v>
      </c>
      <c r="O16" s="111"/>
      <c r="P16" s="111"/>
    </row>
    <row r="17" spans="1:17" s="6" customFormat="1" ht="45" customHeight="1" x14ac:dyDescent="0.2">
      <c r="A17" s="108" t="s">
        <v>20</v>
      </c>
      <c r="B17" s="108"/>
      <c r="C17" s="108"/>
      <c r="D17" s="108"/>
      <c r="E17" s="108"/>
      <c r="F17" s="108"/>
      <c r="G17" s="108"/>
      <c r="H17" s="108"/>
      <c r="I17" s="108"/>
      <c r="J17" s="108"/>
      <c r="K17" s="18" t="s">
        <v>112</v>
      </c>
      <c r="L17" s="112" t="s">
        <v>21</v>
      </c>
      <c r="M17" s="113"/>
      <c r="N17" s="111">
        <v>0.15</v>
      </c>
      <c r="O17" s="111"/>
      <c r="P17" s="111"/>
    </row>
    <row r="18" spans="1:17" ht="15" customHeight="1" x14ac:dyDescent="0.2">
      <c r="A18" s="106"/>
      <c r="B18" s="106"/>
      <c r="C18" s="106"/>
      <c r="D18" s="106"/>
      <c r="E18" s="106"/>
      <c r="F18" s="106"/>
      <c r="G18" s="106"/>
      <c r="H18" s="106"/>
      <c r="I18" s="106"/>
      <c r="J18" s="106"/>
      <c r="K18" s="106"/>
      <c r="L18" s="106"/>
      <c r="M18" s="106"/>
      <c r="N18" s="106"/>
      <c r="O18" s="106"/>
      <c r="P18" s="106"/>
    </row>
    <row r="19" spans="1:17" ht="19.5" customHeight="1" x14ac:dyDescent="0.2">
      <c r="A19" s="114" t="s">
        <v>0</v>
      </c>
      <c r="B19" s="114"/>
      <c r="C19" s="114"/>
      <c r="D19" s="115" t="str">
        <f>References!B25</f>
        <v>SUNRUSH CONSTRUCTION COMPANY INC</v>
      </c>
      <c r="E19" s="115"/>
      <c r="F19" s="115"/>
      <c r="G19" s="115"/>
      <c r="H19" s="115"/>
      <c r="I19" s="115"/>
      <c r="J19" s="115"/>
      <c r="K19" s="115"/>
      <c r="L19" s="115"/>
      <c r="M19" s="115"/>
      <c r="N19" s="115"/>
      <c r="O19" s="115"/>
      <c r="P19" s="115"/>
    </row>
    <row r="20" spans="1:17" ht="84" customHeight="1" x14ac:dyDescent="0.2">
      <c r="A20" s="116" t="s">
        <v>16</v>
      </c>
      <c r="B20" s="116"/>
      <c r="C20" s="116"/>
      <c r="D20" s="19" t="s">
        <v>27</v>
      </c>
      <c r="E20" s="19" t="s">
        <v>17</v>
      </c>
      <c r="F20" s="19" t="s">
        <v>7</v>
      </c>
      <c r="G20" s="19" t="s">
        <v>8</v>
      </c>
      <c r="H20" s="19" t="s">
        <v>9</v>
      </c>
      <c r="I20" s="19" t="s">
        <v>28</v>
      </c>
      <c r="J20" s="19" t="s">
        <v>12</v>
      </c>
      <c r="K20" s="19" t="s">
        <v>13</v>
      </c>
      <c r="L20" s="19" t="s">
        <v>14</v>
      </c>
      <c r="M20" s="19" t="s">
        <v>15</v>
      </c>
      <c r="N20" s="19" t="s">
        <v>18</v>
      </c>
      <c r="O20" s="19" t="s">
        <v>11</v>
      </c>
      <c r="P20" s="19" t="s">
        <v>10</v>
      </c>
      <c r="Q20" s="4"/>
    </row>
    <row r="21" spans="1:17" s="5" customFormat="1" ht="15" customHeight="1" x14ac:dyDescent="0.2">
      <c r="A21" s="117" t="s">
        <v>19</v>
      </c>
      <c r="B21" s="117"/>
      <c r="C21" s="117"/>
      <c r="D21" s="13">
        <v>1</v>
      </c>
      <c r="E21" s="13">
        <v>2</v>
      </c>
      <c r="F21" s="13">
        <v>3</v>
      </c>
      <c r="G21" s="13">
        <v>4</v>
      </c>
      <c r="H21" s="13">
        <v>5</v>
      </c>
      <c r="I21" s="13">
        <v>6</v>
      </c>
      <c r="J21" s="13">
        <v>7</v>
      </c>
      <c r="K21" s="13">
        <v>8</v>
      </c>
      <c r="L21" s="13">
        <v>9</v>
      </c>
      <c r="M21" s="13">
        <v>10</v>
      </c>
      <c r="N21" s="13">
        <v>11</v>
      </c>
      <c r="O21" s="13">
        <v>12</v>
      </c>
      <c r="P21" s="13">
        <v>13</v>
      </c>
    </row>
    <row r="22" spans="1:17" ht="24.95" customHeight="1" x14ac:dyDescent="0.2">
      <c r="A22" s="107" t="s">
        <v>85</v>
      </c>
      <c r="B22" s="107"/>
      <c r="C22" s="107"/>
      <c r="D22" s="56">
        <v>53.66</v>
      </c>
      <c r="E22" s="56">
        <v>68.900000000000006</v>
      </c>
      <c r="F22" s="80" t="s">
        <v>405</v>
      </c>
      <c r="G22" s="56">
        <v>68.900000000000006</v>
      </c>
      <c r="H22" s="56">
        <v>44.47</v>
      </c>
      <c r="I22" s="56">
        <v>44.47</v>
      </c>
      <c r="J22" s="56">
        <v>53.36</v>
      </c>
      <c r="K22" s="56">
        <v>49.8</v>
      </c>
      <c r="L22" s="56">
        <v>39.130000000000003</v>
      </c>
      <c r="M22" s="56">
        <v>46.68</v>
      </c>
      <c r="N22" s="56">
        <v>47.12</v>
      </c>
      <c r="O22" s="56">
        <v>52.28</v>
      </c>
      <c r="P22" s="56">
        <v>60</v>
      </c>
    </row>
    <row r="23" spans="1:17" ht="24.95" customHeight="1" x14ac:dyDescent="0.2">
      <c r="A23" s="107" t="s">
        <v>86</v>
      </c>
      <c r="B23" s="107"/>
      <c r="C23" s="107"/>
      <c r="D23" s="56">
        <v>53.66</v>
      </c>
      <c r="E23" s="56">
        <v>68.900000000000006</v>
      </c>
      <c r="F23" s="80" t="s">
        <v>405</v>
      </c>
      <c r="G23" s="56">
        <v>68.900000000000006</v>
      </c>
      <c r="H23" s="56">
        <v>44.47</v>
      </c>
      <c r="I23" s="56">
        <v>44.47</v>
      </c>
      <c r="J23" s="56">
        <v>53.36</v>
      </c>
      <c r="K23" s="56">
        <v>49.8</v>
      </c>
      <c r="L23" s="56">
        <v>39.130000000000003</v>
      </c>
      <c r="M23" s="56">
        <v>46.68</v>
      </c>
      <c r="N23" s="56">
        <v>47.12</v>
      </c>
      <c r="O23" s="56">
        <v>52.28</v>
      </c>
      <c r="P23" s="56">
        <v>60</v>
      </c>
    </row>
    <row r="24" spans="1:17" ht="24.95" customHeight="1" x14ac:dyDescent="0.2">
      <c r="A24" s="107" t="s">
        <v>87</v>
      </c>
      <c r="B24" s="107"/>
      <c r="C24" s="107"/>
      <c r="D24" s="56">
        <v>53.66</v>
      </c>
      <c r="E24" s="56">
        <v>68.900000000000006</v>
      </c>
      <c r="F24" s="80" t="s">
        <v>405</v>
      </c>
      <c r="G24" s="56">
        <v>68.900000000000006</v>
      </c>
      <c r="H24" s="56">
        <v>44.47</v>
      </c>
      <c r="I24" s="56">
        <v>44.47</v>
      </c>
      <c r="J24" s="56">
        <v>53.36</v>
      </c>
      <c r="K24" s="56">
        <v>49.8</v>
      </c>
      <c r="L24" s="56">
        <v>39.130000000000003</v>
      </c>
      <c r="M24" s="56">
        <v>46.68</v>
      </c>
      <c r="N24" s="56">
        <v>47.12</v>
      </c>
      <c r="O24" s="56">
        <v>52.28</v>
      </c>
      <c r="P24" s="56">
        <v>60</v>
      </c>
    </row>
    <row r="25" spans="1:17" ht="24.95" customHeight="1" x14ac:dyDescent="0.2">
      <c r="A25" s="107" t="s">
        <v>88</v>
      </c>
      <c r="B25" s="107"/>
      <c r="C25" s="107"/>
      <c r="D25" s="56">
        <v>53.66</v>
      </c>
      <c r="E25" s="56">
        <v>68.900000000000006</v>
      </c>
      <c r="F25" s="80" t="s">
        <v>405</v>
      </c>
      <c r="G25" s="56">
        <v>68.900000000000006</v>
      </c>
      <c r="H25" s="56">
        <v>44.47</v>
      </c>
      <c r="I25" s="56">
        <v>44.47</v>
      </c>
      <c r="J25" s="56">
        <v>53.36</v>
      </c>
      <c r="K25" s="56">
        <v>49.8</v>
      </c>
      <c r="L25" s="56">
        <v>39.130000000000003</v>
      </c>
      <c r="M25" s="56">
        <v>46.68</v>
      </c>
      <c r="N25" s="56">
        <v>47.12</v>
      </c>
      <c r="O25" s="56">
        <v>52.28</v>
      </c>
      <c r="P25" s="56">
        <v>60</v>
      </c>
    </row>
    <row r="26" spans="1:17" ht="24.95" customHeight="1" x14ac:dyDescent="0.2">
      <c r="A26" s="107" t="s">
        <v>89</v>
      </c>
      <c r="B26" s="107"/>
      <c r="C26" s="107"/>
      <c r="D26" s="56">
        <v>53.66</v>
      </c>
      <c r="E26" s="56">
        <v>68.900000000000006</v>
      </c>
      <c r="F26" s="80" t="s">
        <v>405</v>
      </c>
      <c r="G26" s="56">
        <v>68.900000000000006</v>
      </c>
      <c r="H26" s="56">
        <v>44.47</v>
      </c>
      <c r="I26" s="56">
        <v>44.47</v>
      </c>
      <c r="J26" s="56">
        <v>53.36</v>
      </c>
      <c r="K26" s="56">
        <v>49.8</v>
      </c>
      <c r="L26" s="56">
        <v>39.130000000000003</v>
      </c>
      <c r="M26" s="56">
        <v>46.68</v>
      </c>
      <c r="N26" s="56">
        <v>47.12</v>
      </c>
      <c r="O26" s="56">
        <v>52.28</v>
      </c>
      <c r="P26" s="56">
        <v>60</v>
      </c>
    </row>
    <row r="27" spans="1:17" ht="24.95" customHeight="1" x14ac:dyDescent="0.2">
      <c r="A27" s="107" t="s">
        <v>90</v>
      </c>
      <c r="B27" s="107"/>
      <c r="C27" s="107"/>
      <c r="D27" s="56">
        <v>53.66</v>
      </c>
      <c r="E27" s="56">
        <v>68.900000000000006</v>
      </c>
      <c r="F27" s="80" t="s">
        <v>405</v>
      </c>
      <c r="G27" s="56">
        <v>68.900000000000006</v>
      </c>
      <c r="H27" s="56">
        <v>44.47</v>
      </c>
      <c r="I27" s="56">
        <v>44.47</v>
      </c>
      <c r="J27" s="56">
        <v>53.36</v>
      </c>
      <c r="K27" s="56">
        <v>49.8</v>
      </c>
      <c r="L27" s="56">
        <v>39.130000000000003</v>
      </c>
      <c r="M27" s="56">
        <v>46.68</v>
      </c>
      <c r="N27" s="56">
        <v>47.12</v>
      </c>
      <c r="O27" s="56">
        <v>52.28</v>
      </c>
      <c r="P27" s="56">
        <v>60</v>
      </c>
    </row>
    <row r="28" spans="1:17" ht="24.95" customHeight="1" x14ac:dyDescent="0.2">
      <c r="A28" s="107" t="s">
        <v>91</v>
      </c>
      <c r="B28" s="107"/>
      <c r="C28" s="107"/>
      <c r="D28" s="56">
        <v>53.66</v>
      </c>
      <c r="E28" s="56">
        <v>68.900000000000006</v>
      </c>
      <c r="F28" s="80" t="s">
        <v>405</v>
      </c>
      <c r="G28" s="56">
        <v>68.900000000000006</v>
      </c>
      <c r="H28" s="56">
        <v>44.47</v>
      </c>
      <c r="I28" s="56">
        <v>44.47</v>
      </c>
      <c r="J28" s="56">
        <v>53.36</v>
      </c>
      <c r="K28" s="56">
        <v>49.8</v>
      </c>
      <c r="L28" s="56">
        <v>39.130000000000003</v>
      </c>
      <c r="M28" s="56">
        <v>46.68</v>
      </c>
      <c r="N28" s="56">
        <v>47.12</v>
      </c>
      <c r="O28" s="56">
        <v>52.28</v>
      </c>
      <c r="P28" s="56">
        <v>60</v>
      </c>
    </row>
    <row r="29" spans="1:17" ht="24.95" customHeight="1" x14ac:dyDescent="0.2">
      <c r="A29" s="107" t="s">
        <v>92</v>
      </c>
      <c r="B29" s="107"/>
      <c r="C29" s="107"/>
      <c r="D29" s="56">
        <v>53.66</v>
      </c>
      <c r="E29" s="56">
        <v>68.900000000000006</v>
      </c>
      <c r="F29" s="80" t="s">
        <v>405</v>
      </c>
      <c r="G29" s="56">
        <v>68.900000000000006</v>
      </c>
      <c r="H29" s="56">
        <v>44.47</v>
      </c>
      <c r="I29" s="56">
        <v>44.47</v>
      </c>
      <c r="J29" s="56">
        <v>53.36</v>
      </c>
      <c r="K29" s="56">
        <v>49.8</v>
      </c>
      <c r="L29" s="56">
        <v>39.130000000000003</v>
      </c>
      <c r="M29" s="56">
        <v>46.68</v>
      </c>
      <c r="N29" s="56">
        <v>47.12</v>
      </c>
      <c r="O29" s="56">
        <v>52.28</v>
      </c>
      <c r="P29" s="56">
        <v>60</v>
      </c>
    </row>
    <row r="30" spans="1:17" ht="45" customHeight="1" x14ac:dyDescent="0.2">
      <c r="A30" s="108" t="s">
        <v>110</v>
      </c>
      <c r="B30" s="108"/>
      <c r="C30" s="108"/>
      <c r="D30" s="108"/>
      <c r="E30" s="108"/>
      <c r="F30" s="108"/>
      <c r="G30" s="108"/>
      <c r="H30" s="108"/>
      <c r="I30" s="108"/>
      <c r="J30" s="108"/>
      <c r="K30" s="17" t="s">
        <v>113</v>
      </c>
      <c r="L30" s="109" t="s">
        <v>111</v>
      </c>
      <c r="M30" s="110"/>
      <c r="N30" s="111">
        <v>0.6</v>
      </c>
      <c r="O30" s="111"/>
      <c r="P30" s="111"/>
    </row>
    <row r="31" spans="1:17" s="6" customFormat="1" ht="45" customHeight="1" x14ac:dyDescent="0.2">
      <c r="A31" s="108" t="s">
        <v>20</v>
      </c>
      <c r="B31" s="108"/>
      <c r="C31" s="108"/>
      <c r="D31" s="108"/>
      <c r="E31" s="108"/>
      <c r="F31" s="108"/>
      <c r="G31" s="108"/>
      <c r="H31" s="108"/>
      <c r="I31" s="108"/>
      <c r="J31" s="108"/>
      <c r="K31" s="18" t="s">
        <v>112</v>
      </c>
      <c r="L31" s="112" t="s">
        <v>21</v>
      </c>
      <c r="M31" s="113"/>
      <c r="N31" s="111">
        <v>0.15</v>
      </c>
      <c r="O31" s="111"/>
      <c r="P31" s="111"/>
    </row>
    <row r="32" spans="1:17" ht="15" customHeight="1" x14ac:dyDescent="0.2">
      <c r="A32" s="106"/>
      <c r="B32" s="106"/>
      <c r="C32" s="106"/>
      <c r="D32" s="106"/>
      <c r="E32" s="106"/>
      <c r="F32" s="106"/>
      <c r="G32" s="106"/>
      <c r="H32" s="106"/>
      <c r="I32" s="106"/>
      <c r="J32" s="106"/>
      <c r="K32" s="106"/>
      <c r="L32" s="106"/>
      <c r="M32" s="106"/>
      <c r="N32" s="106"/>
      <c r="O32" s="106"/>
      <c r="P32" s="106"/>
    </row>
  </sheetData>
  <sheetProtection selectLockedCells="1"/>
  <mergeCells count="42">
    <mergeCell ref="A10:C10"/>
    <mergeCell ref="A11:C11"/>
    <mergeCell ref="A12:C12"/>
    <mergeCell ref="A9:C9"/>
    <mergeCell ref="A1:P1"/>
    <mergeCell ref="A2:P2"/>
    <mergeCell ref="A3:P3"/>
    <mergeCell ref="A4:P4"/>
    <mergeCell ref="A5:C5"/>
    <mergeCell ref="D5:P5"/>
    <mergeCell ref="A6:C6"/>
    <mergeCell ref="A7:C7"/>
    <mergeCell ref="A8:C8"/>
    <mergeCell ref="A17:J17"/>
    <mergeCell ref="L17:M17"/>
    <mergeCell ref="N17:P17"/>
    <mergeCell ref="A18:P18"/>
    <mergeCell ref="A13:C13"/>
    <mergeCell ref="A14:C14"/>
    <mergeCell ref="A15:C15"/>
    <mergeCell ref="A16:J16"/>
    <mergeCell ref="L16:M16"/>
    <mergeCell ref="N16:P16"/>
    <mergeCell ref="A19:C19"/>
    <mergeCell ref="D19:P19"/>
    <mergeCell ref="A20:C20"/>
    <mergeCell ref="A21:C21"/>
    <mergeCell ref="A22:C22"/>
    <mergeCell ref="A23:C23"/>
    <mergeCell ref="A24:C24"/>
    <mergeCell ref="A25:C25"/>
    <mergeCell ref="A26:C26"/>
    <mergeCell ref="A27:C27"/>
    <mergeCell ref="A31:J31"/>
    <mergeCell ref="L31:M31"/>
    <mergeCell ref="N31:P31"/>
    <mergeCell ref="A32:P32"/>
    <mergeCell ref="A28:C28"/>
    <mergeCell ref="A29:C29"/>
    <mergeCell ref="A30:J30"/>
    <mergeCell ref="L30:M30"/>
    <mergeCell ref="N30:P30"/>
  </mergeCells>
  <pageMargins left="0.2" right="0.2" top="0.25" bottom="0.25" header="0.3" footer="0.3"/>
  <pageSetup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70"/>
  <sheetViews>
    <sheetView showGridLines="0" zoomScaleNormal="100" workbookViewId="0">
      <pane ySplit="2" topLeftCell="A3" activePane="bottomLeft" state="frozen"/>
      <selection pane="bottomLeft" activeCell="A67" sqref="A67:B69"/>
    </sheetView>
  </sheetViews>
  <sheetFormatPr defaultRowHeight="14.25" outlineLevelRow="1" x14ac:dyDescent="0.2"/>
  <cols>
    <col min="1" max="2" width="18.7109375" style="3" customWidth="1"/>
    <col min="3" max="3" width="7.7109375" style="3" customWidth="1"/>
    <col min="4" max="11" width="11.7109375" style="3" customWidth="1"/>
    <col min="12" max="16384" width="9.140625" style="3"/>
  </cols>
  <sheetData>
    <row r="1" spans="1:12" ht="20.100000000000001" customHeight="1" x14ac:dyDescent="0.2">
      <c r="A1" s="141" t="str">
        <f>References!A1</f>
        <v>115-22 CENTRAL OFFICE, DISTRICT 5, DISTRICT 9, DISTRICT 10 AND DISTRICT 11 GENERAL MAINTENANCE CONTRACT  04/27/2021</v>
      </c>
      <c r="B1" s="141"/>
      <c r="C1" s="141"/>
      <c r="D1" s="141"/>
      <c r="E1" s="141"/>
      <c r="F1" s="141"/>
      <c r="G1" s="141"/>
      <c r="H1" s="141"/>
      <c r="I1" s="141"/>
      <c r="J1" s="141"/>
      <c r="K1" s="141"/>
    </row>
    <row r="2" spans="1:12" ht="20.100000000000001" customHeight="1" x14ac:dyDescent="0.2">
      <c r="A2" s="141" t="s">
        <v>63</v>
      </c>
      <c r="B2" s="141"/>
      <c r="C2" s="141"/>
      <c r="D2" s="141"/>
      <c r="E2" s="141"/>
      <c r="F2" s="141"/>
      <c r="G2" s="141"/>
      <c r="H2" s="141"/>
      <c r="I2" s="141"/>
      <c r="J2" s="141"/>
      <c r="K2" s="141"/>
    </row>
    <row r="3" spans="1:12" ht="19.5" customHeight="1" x14ac:dyDescent="0.2">
      <c r="A3" s="149" t="s">
        <v>0</v>
      </c>
      <c r="B3" s="149"/>
      <c r="C3" s="149"/>
      <c r="D3" s="150" t="str">
        <f>References!B18</f>
        <v>Setterlin Building Company</v>
      </c>
      <c r="E3" s="150"/>
      <c r="F3" s="150"/>
      <c r="G3" s="150"/>
      <c r="H3" s="150"/>
      <c r="I3" s="150"/>
      <c r="J3" s="150"/>
      <c r="K3" s="150"/>
    </row>
    <row r="4" spans="1:12" ht="78" customHeight="1" x14ac:dyDescent="0.2">
      <c r="A4" s="137" t="s">
        <v>30</v>
      </c>
      <c r="B4" s="137"/>
      <c r="C4" s="137"/>
      <c r="D4" s="20" t="s">
        <v>55</v>
      </c>
      <c r="E4" s="20" t="s">
        <v>56</v>
      </c>
      <c r="F4" s="20" t="s">
        <v>57</v>
      </c>
      <c r="G4" s="20" t="s">
        <v>58</v>
      </c>
      <c r="H4" s="20" t="s">
        <v>59</v>
      </c>
      <c r="I4" s="20" t="s">
        <v>60</v>
      </c>
      <c r="J4" s="20" t="s">
        <v>61</v>
      </c>
      <c r="K4" s="20" t="s">
        <v>62</v>
      </c>
      <c r="L4" s="4"/>
    </row>
    <row r="5" spans="1:12" s="5" customFormat="1" ht="15" customHeight="1" x14ac:dyDescent="0.2">
      <c r="A5" s="145" t="s">
        <v>29</v>
      </c>
      <c r="B5" s="146"/>
      <c r="C5" s="147"/>
      <c r="D5" s="148" t="s">
        <v>34</v>
      </c>
      <c r="E5" s="148"/>
      <c r="F5" s="148"/>
      <c r="G5" s="148"/>
      <c r="H5" s="148"/>
      <c r="I5" s="148"/>
      <c r="J5" s="148"/>
      <c r="K5" s="148"/>
    </row>
    <row r="6" spans="1:12" ht="15" customHeight="1" x14ac:dyDescent="0.2">
      <c r="A6" s="142" t="s">
        <v>362</v>
      </c>
      <c r="B6" s="129"/>
      <c r="C6" s="14" t="s">
        <v>31</v>
      </c>
      <c r="D6" s="50"/>
      <c r="E6" s="50"/>
      <c r="F6" s="50"/>
      <c r="G6" s="50"/>
      <c r="H6" s="50"/>
      <c r="I6" s="50"/>
      <c r="J6" s="50"/>
      <c r="K6" s="51"/>
    </row>
    <row r="7" spans="1:12" ht="15" customHeight="1" x14ac:dyDescent="0.2">
      <c r="A7" s="130"/>
      <c r="B7" s="131"/>
      <c r="C7" s="14" t="s">
        <v>32</v>
      </c>
      <c r="D7" s="50"/>
      <c r="E7" s="50"/>
      <c r="F7" s="50"/>
      <c r="G7" s="50"/>
      <c r="H7" s="50"/>
      <c r="I7" s="50"/>
      <c r="J7" s="50"/>
      <c r="K7" s="51"/>
    </row>
    <row r="8" spans="1:12" ht="15" customHeight="1" x14ac:dyDescent="0.2">
      <c r="A8" s="132"/>
      <c r="B8" s="133"/>
      <c r="C8" s="14" t="s">
        <v>33</v>
      </c>
      <c r="D8" s="50"/>
      <c r="E8" s="50"/>
      <c r="F8" s="50"/>
      <c r="G8" s="50"/>
      <c r="H8" s="50"/>
      <c r="I8" s="50"/>
      <c r="J8" s="50"/>
      <c r="K8" s="51"/>
    </row>
    <row r="9" spans="1:12" ht="15" customHeight="1" x14ac:dyDescent="0.2">
      <c r="A9" s="136"/>
      <c r="B9" s="136"/>
      <c r="C9" s="136"/>
      <c r="D9" s="136"/>
      <c r="E9" s="136"/>
      <c r="F9" s="136"/>
      <c r="G9" s="136"/>
      <c r="H9" s="136"/>
      <c r="I9" s="136"/>
      <c r="J9" s="136"/>
      <c r="K9" s="136"/>
    </row>
    <row r="10" spans="1:12" ht="19.5" customHeight="1" x14ac:dyDescent="0.2">
      <c r="A10" s="149" t="s">
        <v>0</v>
      </c>
      <c r="B10" s="149"/>
      <c r="C10" s="149"/>
      <c r="D10" s="150" t="str">
        <f>References!B25</f>
        <v>SUNRUSH CONSTRUCTION COMPANY INC</v>
      </c>
      <c r="E10" s="150"/>
      <c r="F10" s="150"/>
      <c r="G10" s="150"/>
      <c r="H10" s="150"/>
      <c r="I10" s="150"/>
      <c r="J10" s="150"/>
      <c r="K10" s="150"/>
    </row>
    <row r="11" spans="1:12" ht="78" customHeight="1" x14ac:dyDescent="0.2">
      <c r="A11" s="137" t="s">
        <v>30</v>
      </c>
      <c r="B11" s="137"/>
      <c r="C11" s="137"/>
      <c r="D11" s="20" t="s">
        <v>55</v>
      </c>
      <c r="E11" s="20" t="s">
        <v>56</v>
      </c>
      <c r="F11" s="20" t="s">
        <v>57</v>
      </c>
      <c r="G11" s="20" t="s">
        <v>58</v>
      </c>
      <c r="H11" s="20" t="s">
        <v>59</v>
      </c>
      <c r="I11" s="20" t="s">
        <v>60</v>
      </c>
      <c r="J11" s="20" t="s">
        <v>61</v>
      </c>
      <c r="K11" s="20" t="s">
        <v>62</v>
      </c>
      <c r="L11" s="4"/>
    </row>
    <row r="12" spans="1:12" s="5" customFormat="1" ht="15" customHeight="1" x14ac:dyDescent="0.2">
      <c r="A12" s="145" t="s">
        <v>29</v>
      </c>
      <c r="B12" s="146"/>
      <c r="C12" s="147"/>
      <c r="D12" s="148" t="s">
        <v>34</v>
      </c>
      <c r="E12" s="148"/>
      <c r="F12" s="148"/>
      <c r="G12" s="148"/>
      <c r="H12" s="148"/>
      <c r="I12" s="148"/>
      <c r="J12" s="148"/>
      <c r="K12" s="148"/>
    </row>
    <row r="13" spans="1:12" ht="15" hidden="1" customHeight="1" outlineLevel="1" x14ac:dyDescent="0.2">
      <c r="A13" s="123" t="s">
        <v>386</v>
      </c>
      <c r="B13" s="124"/>
      <c r="C13" s="14" t="s">
        <v>31</v>
      </c>
      <c r="D13" s="63">
        <v>8.75</v>
      </c>
      <c r="E13" s="63">
        <v>8.75</v>
      </c>
      <c r="F13" s="63">
        <v>8.75</v>
      </c>
      <c r="G13" s="63">
        <v>8.75</v>
      </c>
      <c r="H13" s="63">
        <v>8.75</v>
      </c>
      <c r="I13" s="63">
        <v>8.75</v>
      </c>
      <c r="J13" s="63">
        <v>8.75</v>
      </c>
      <c r="K13" s="63">
        <v>8.75</v>
      </c>
    </row>
    <row r="14" spans="1:12" ht="15" hidden="1" customHeight="1" outlineLevel="1" x14ac:dyDescent="0.2">
      <c r="A14" s="125"/>
      <c r="B14" s="126"/>
      <c r="C14" s="14" t="s">
        <v>32</v>
      </c>
      <c r="D14" s="63">
        <v>70</v>
      </c>
      <c r="E14" s="63">
        <v>70</v>
      </c>
      <c r="F14" s="63">
        <v>70</v>
      </c>
      <c r="G14" s="63">
        <v>70</v>
      </c>
      <c r="H14" s="63">
        <v>70</v>
      </c>
      <c r="I14" s="63">
        <v>70</v>
      </c>
      <c r="J14" s="63">
        <v>70</v>
      </c>
      <c r="K14" s="63">
        <v>70</v>
      </c>
    </row>
    <row r="15" spans="1:12" ht="15" hidden="1" customHeight="1" outlineLevel="1" x14ac:dyDescent="0.2">
      <c r="A15" s="127"/>
      <c r="B15" s="128"/>
      <c r="C15" s="14" t="s">
        <v>33</v>
      </c>
      <c r="D15" s="63">
        <v>350</v>
      </c>
      <c r="E15" s="63">
        <v>350</v>
      </c>
      <c r="F15" s="63">
        <v>350</v>
      </c>
      <c r="G15" s="63">
        <v>350</v>
      </c>
      <c r="H15" s="63">
        <v>350</v>
      </c>
      <c r="I15" s="63">
        <v>350</v>
      </c>
      <c r="J15" s="63">
        <v>350</v>
      </c>
      <c r="K15" s="63">
        <v>350</v>
      </c>
    </row>
    <row r="16" spans="1:12" ht="15" hidden="1" customHeight="1" outlineLevel="1" x14ac:dyDescent="0.2">
      <c r="A16" s="123" t="s">
        <v>387</v>
      </c>
      <c r="B16" s="124"/>
      <c r="C16" s="14" t="s">
        <v>31</v>
      </c>
      <c r="D16" s="71">
        <v>50.88</v>
      </c>
      <c r="E16" s="71">
        <v>50.88</v>
      </c>
      <c r="F16" s="71">
        <v>50.88</v>
      </c>
      <c r="G16" s="71">
        <v>50.88</v>
      </c>
      <c r="H16" s="71">
        <v>50.88</v>
      </c>
      <c r="I16" s="71">
        <v>50.88</v>
      </c>
      <c r="J16" s="71">
        <v>50.88</v>
      </c>
      <c r="K16" s="71">
        <v>50.88</v>
      </c>
    </row>
    <row r="17" spans="1:11" ht="15" hidden="1" customHeight="1" outlineLevel="1" x14ac:dyDescent="0.2">
      <c r="A17" s="125"/>
      <c r="B17" s="126"/>
      <c r="C17" s="14" t="s">
        <v>32</v>
      </c>
      <c r="D17" s="71">
        <v>407</v>
      </c>
      <c r="E17" s="71">
        <v>407</v>
      </c>
      <c r="F17" s="71">
        <v>407</v>
      </c>
      <c r="G17" s="71">
        <v>407</v>
      </c>
      <c r="H17" s="71">
        <v>407</v>
      </c>
      <c r="I17" s="71">
        <v>407</v>
      </c>
      <c r="J17" s="71">
        <v>407</v>
      </c>
      <c r="K17" s="71">
        <v>407</v>
      </c>
    </row>
    <row r="18" spans="1:11" ht="15" hidden="1" customHeight="1" outlineLevel="1" x14ac:dyDescent="0.2">
      <c r="A18" s="127"/>
      <c r="B18" s="128"/>
      <c r="C18" s="14" t="s">
        <v>33</v>
      </c>
      <c r="D18" s="71">
        <v>2035</v>
      </c>
      <c r="E18" s="71">
        <v>2035</v>
      </c>
      <c r="F18" s="71">
        <v>2035</v>
      </c>
      <c r="G18" s="71">
        <v>2035</v>
      </c>
      <c r="H18" s="71">
        <v>2035</v>
      </c>
      <c r="I18" s="71">
        <v>2035</v>
      </c>
      <c r="J18" s="71">
        <v>2035</v>
      </c>
      <c r="K18" s="71">
        <v>2035</v>
      </c>
    </row>
    <row r="19" spans="1:11" ht="15" hidden="1" customHeight="1" outlineLevel="1" x14ac:dyDescent="0.2">
      <c r="A19" s="123" t="s">
        <v>388</v>
      </c>
      <c r="B19" s="124"/>
      <c r="C19" s="14" t="s">
        <v>31</v>
      </c>
      <c r="D19" s="71">
        <v>40.28</v>
      </c>
      <c r="E19" s="71">
        <v>40.28</v>
      </c>
      <c r="F19" s="71">
        <v>40.28</v>
      </c>
      <c r="G19" s="71">
        <v>40.28</v>
      </c>
      <c r="H19" s="71">
        <v>40.28</v>
      </c>
      <c r="I19" s="71">
        <v>40.28</v>
      </c>
      <c r="J19" s="71">
        <v>40.28</v>
      </c>
      <c r="K19" s="71">
        <v>40.28</v>
      </c>
    </row>
    <row r="20" spans="1:11" ht="15" hidden="1" customHeight="1" outlineLevel="1" x14ac:dyDescent="0.2">
      <c r="A20" s="125"/>
      <c r="B20" s="126"/>
      <c r="C20" s="14" t="s">
        <v>32</v>
      </c>
      <c r="D20" s="71">
        <v>322.24</v>
      </c>
      <c r="E20" s="71">
        <v>322.24</v>
      </c>
      <c r="F20" s="71">
        <v>322.24</v>
      </c>
      <c r="G20" s="71">
        <v>322.24</v>
      </c>
      <c r="H20" s="71">
        <v>322.24</v>
      </c>
      <c r="I20" s="71">
        <v>322.24</v>
      </c>
      <c r="J20" s="71">
        <v>322.24</v>
      </c>
      <c r="K20" s="71">
        <v>322.24</v>
      </c>
    </row>
    <row r="21" spans="1:11" ht="15" hidden="1" customHeight="1" outlineLevel="1" x14ac:dyDescent="0.2">
      <c r="A21" s="127"/>
      <c r="B21" s="128"/>
      <c r="C21" s="14" t="s">
        <v>33</v>
      </c>
      <c r="D21" s="71">
        <v>1611.2</v>
      </c>
      <c r="E21" s="71">
        <v>1611.2</v>
      </c>
      <c r="F21" s="71">
        <v>1611.2</v>
      </c>
      <c r="G21" s="71">
        <v>1611.2</v>
      </c>
      <c r="H21" s="71">
        <v>1611.2</v>
      </c>
      <c r="I21" s="71">
        <v>1611.2</v>
      </c>
      <c r="J21" s="71">
        <v>1611.2</v>
      </c>
      <c r="K21" s="71">
        <v>1611.2</v>
      </c>
    </row>
    <row r="22" spans="1:11" ht="15" hidden="1" customHeight="1" outlineLevel="1" x14ac:dyDescent="0.2">
      <c r="A22" s="123" t="s">
        <v>389</v>
      </c>
      <c r="B22" s="124"/>
      <c r="C22" s="14" t="s">
        <v>31</v>
      </c>
      <c r="D22" s="71">
        <v>49.82</v>
      </c>
      <c r="E22" s="71">
        <v>49.82</v>
      </c>
      <c r="F22" s="71">
        <v>49.82</v>
      </c>
      <c r="G22" s="71">
        <v>49.82</v>
      </c>
      <c r="H22" s="71">
        <v>49.82</v>
      </c>
      <c r="I22" s="71">
        <v>49.82</v>
      </c>
      <c r="J22" s="71">
        <v>49.82</v>
      </c>
      <c r="K22" s="71">
        <v>49.82</v>
      </c>
    </row>
    <row r="23" spans="1:11" ht="15" hidden="1" customHeight="1" outlineLevel="1" x14ac:dyDescent="0.2">
      <c r="A23" s="125"/>
      <c r="B23" s="126"/>
      <c r="C23" s="14" t="s">
        <v>32</v>
      </c>
      <c r="D23" s="71">
        <v>398.56</v>
      </c>
      <c r="E23" s="71">
        <v>398.56</v>
      </c>
      <c r="F23" s="71">
        <v>398.56</v>
      </c>
      <c r="G23" s="71">
        <v>398.56</v>
      </c>
      <c r="H23" s="71">
        <v>398.56</v>
      </c>
      <c r="I23" s="71">
        <v>398.56</v>
      </c>
      <c r="J23" s="71">
        <v>398.56</v>
      </c>
      <c r="K23" s="71">
        <v>398.56</v>
      </c>
    </row>
    <row r="24" spans="1:11" ht="15" hidden="1" customHeight="1" outlineLevel="1" x14ac:dyDescent="0.2">
      <c r="A24" s="127"/>
      <c r="B24" s="128"/>
      <c r="C24" s="14" t="s">
        <v>33</v>
      </c>
      <c r="D24" s="71">
        <v>1992.8</v>
      </c>
      <c r="E24" s="71">
        <v>1992.8</v>
      </c>
      <c r="F24" s="71">
        <v>1992.8</v>
      </c>
      <c r="G24" s="71">
        <v>1992.8</v>
      </c>
      <c r="H24" s="71">
        <v>1992.8</v>
      </c>
      <c r="I24" s="71">
        <v>1992.8</v>
      </c>
      <c r="J24" s="71">
        <v>1992.8</v>
      </c>
      <c r="K24" s="71">
        <v>1992.8</v>
      </c>
    </row>
    <row r="25" spans="1:11" ht="15" hidden="1" customHeight="1" outlineLevel="1" x14ac:dyDescent="0.2">
      <c r="A25" s="123" t="s">
        <v>390</v>
      </c>
      <c r="B25" s="124"/>
      <c r="C25" s="14" t="s">
        <v>31</v>
      </c>
      <c r="D25" s="71">
        <v>11.66</v>
      </c>
      <c r="E25" s="71">
        <v>11.66</v>
      </c>
      <c r="F25" s="71">
        <v>11.66</v>
      </c>
      <c r="G25" s="71">
        <v>11.66</v>
      </c>
      <c r="H25" s="71">
        <v>11.66</v>
      </c>
      <c r="I25" s="71">
        <v>11.66</v>
      </c>
      <c r="J25" s="71">
        <v>11.66</v>
      </c>
      <c r="K25" s="71">
        <v>11.66</v>
      </c>
    </row>
    <row r="26" spans="1:11" ht="15" hidden="1" customHeight="1" outlineLevel="1" x14ac:dyDescent="0.2">
      <c r="A26" s="125"/>
      <c r="B26" s="126"/>
      <c r="C26" s="14" t="s">
        <v>32</v>
      </c>
      <c r="D26" s="71">
        <v>93.28</v>
      </c>
      <c r="E26" s="71">
        <v>93.28</v>
      </c>
      <c r="F26" s="71">
        <v>93.28</v>
      </c>
      <c r="G26" s="71">
        <v>93.28</v>
      </c>
      <c r="H26" s="71">
        <v>93.28</v>
      </c>
      <c r="I26" s="71">
        <v>93.28</v>
      </c>
      <c r="J26" s="71">
        <v>93.28</v>
      </c>
      <c r="K26" s="71">
        <v>93.28</v>
      </c>
    </row>
    <row r="27" spans="1:11" ht="15" hidden="1" customHeight="1" outlineLevel="1" x14ac:dyDescent="0.2">
      <c r="A27" s="127"/>
      <c r="B27" s="128"/>
      <c r="C27" s="14" t="s">
        <v>33</v>
      </c>
      <c r="D27" s="71">
        <v>466.4</v>
      </c>
      <c r="E27" s="71">
        <v>466.4</v>
      </c>
      <c r="F27" s="71">
        <v>466.4</v>
      </c>
      <c r="G27" s="71">
        <v>466.4</v>
      </c>
      <c r="H27" s="71">
        <v>466.4</v>
      </c>
      <c r="I27" s="71">
        <v>466.4</v>
      </c>
      <c r="J27" s="71">
        <v>466.4</v>
      </c>
      <c r="K27" s="71">
        <v>466.4</v>
      </c>
    </row>
    <row r="28" spans="1:11" ht="15" hidden="1" customHeight="1" outlineLevel="1" x14ac:dyDescent="0.2">
      <c r="A28" s="123" t="s">
        <v>391</v>
      </c>
      <c r="B28" s="124"/>
      <c r="C28" s="14" t="s">
        <v>31</v>
      </c>
      <c r="D28" s="71">
        <v>21.2</v>
      </c>
      <c r="E28" s="71">
        <v>21.2</v>
      </c>
      <c r="F28" s="71">
        <v>21.2</v>
      </c>
      <c r="G28" s="71">
        <v>21.2</v>
      </c>
      <c r="H28" s="71">
        <v>21.2</v>
      </c>
      <c r="I28" s="71">
        <v>21.2</v>
      </c>
      <c r="J28" s="71">
        <v>21.2</v>
      </c>
      <c r="K28" s="71">
        <v>21.2</v>
      </c>
    </row>
    <row r="29" spans="1:11" ht="15" hidden="1" customHeight="1" outlineLevel="1" x14ac:dyDescent="0.2">
      <c r="A29" s="125"/>
      <c r="B29" s="126"/>
      <c r="C29" s="14" t="s">
        <v>32</v>
      </c>
      <c r="D29" s="71">
        <v>169.6</v>
      </c>
      <c r="E29" s="71">
        <v>169.6</v>
      </c>
      <c r="F29" s="71">
        <v>169.6</v>
      </c>
      <c r="G29" s="71">
        <v>169.6</v>
      </c>
      <c r="H29" s="71">
        <v>169.6</v>
      </c>
      <c r="I29" s="71">
        <v>169.6</v>
      </c>
      <c r="J29" s="71">
        <v>169.6</v>
      </c>
      <c r="K29" s="71">
        <v>169.6</v>
      </c>
    </row>
    <row r="30" spans="1:11" ht="15" hidden="1" customHeight="1" outlineLevel="1" x14ac:dyDescent="0.2">
      <c r="A30" s="127"/>
      <c r="B30" s="128"/>
      <c r="C30" s="14" t="s">
        <v>33</v>
      </c>
      <c r="D30" s="71">
        <v>848</v>
      </c>
      <c r="E30" s="71">
        <v>848</v>
      </c>
      <c r="F30" s="71">
        <v>848</v>
      </c>
      <c r="G30" s="71">
        <v>848</v>
      </c>
      <c r="H30" s="71">
        <v>848</v>
      </c>
      <c r="I30" s="71">
        <v>848</v>
      </c>
      <c r="J30" s="71">
        <v>848</v>
      </c>
      <c r="K30" s="71">
        <v>848</v>
      </c>
    </row>
    <row r="31" spans="1:11" ht="15" hidden="1" customHeight="1" outlineLevel="1" x14ac:dyDescent="0.2">
      <c r="A31" s="123" t="s">
        <v>392</v>
      </c>
      <c r="B31" s="124"/>
      <c r="C31" s="14" t="s">
        <v>31</v>
      </c>
      <c r="D31" s="71">
        <v>10.6</v>
      </c>
      <c r="E31" s="71">
        <v>10.6</v>
      </c>
      <c r="F31" s="71">
        <v>10.6</v>
      </c>
      <c r="G31" s="71">
        <v>10.6</v>
      </c>
      <c r="H31" s="71">
        <v>10.6</v>
      </c>
      <c r="I31" s="71">
        <v>10.6</v>
      </c>
      <c r="J31" s="71">
        <v>10.6</v>
      </c>
      <c r="K31" s="71">
        <v>10.6</v>
      </c>
    </row>
    <row r="32" spans="1:11" ht="15" hidden="1" customHeight="1" outlineLevel="1" x14ac:dyDescent="0.2">
      <c r="A32" s="125"/>
      <c r="B32" s="126"/>
      <c r="C32" s="14" t="s">
        <v>32</v>
      </c>
      <c r="D32" s="71">
        <v>84.8</v>
      </c>
      <c r="E32" s="71">
        <v>84.8</v>
      </c>
      <c r="F32" s="71">
        <v>84.8</v>
      </c>
      <c r="G32" s="71">
        <v>84.8</v>
      </c>
      <c r="H32" s="71">
        <v>84.8</v>
      </c>
      <c r="I32" s="71">
        <v>84.8</v>
      </c>
      <c r="J32" s="71">
        <v>84.8</v>
      </c>
      <c r="K32" s="71">
        <v>84.8</v>
      </c>
    </row>
    <row r="33" spans="1:11" ht="15" hidden="1" customHeight="1" outlineLevel="1" x14ac:dyDescent="0.2">
      <c r="A33" s="127"/>
      <c r="B33" s="128"/>
      <c r="C33" s="14" t="s">
        <v>33</v>
      </c>
      <c r="D33" s="71">
        <v>424</v>
      </c>
      <c r="E33" s="71">
        <v>424</v>
      </c>
      <c r="F33" s="71">
        <v>424</v>
      </c>
      <c r="G33" s="71">
        <v>424</v>
      </c>
      <c r="H33" s="71">
        <v>424</v>
      </c>
      <c r="I33" s="71">
        <v>424</v>
      </c>
      <c r="J33" s="71">
        <v>424</v>
      </c>
      <c r="K33" s="71">
        <v>424</v>
      </c>
    </row>
    <row r="34" spans="1:11" ht="15" hidden="1" customHeight="1" outlineLevel="1" x14ac:dyDescent="0.2">
      <c r="A34" s="123" t="s">
        <v>393</v>
      </c>
      <c r="B34" s="124"/>
      <c r="C34" s="14" t="s">
        <v>31</v>
      </c>
      <c r="D34" s="71">
        <v>22.26</v>
      </c>
      <c r="E34" s="71">
        <v>22.26</v>
      </c>
      <c r="F34" s="71">
        <v>22.26</v>
      </c>
      <c r="G34" s="71">
        <v>22.26</v>
      </c>
      <c r="H34" s="71">
        <v>22.26</v>
      </c>
      <c r="I34" s="71">
        <v>22.26</v>
      </c>
      <c r="J34" s="71">
        <v>22.26</v>
      </c>
      <c r="K34" s="71">
        <v>22.26</v>
      </c>
    </row>
    <row r="35" spans="1:11" ht="15" hidden="1" customHeight="1" outlineLevel="1" x14ac:dyDescent="0.2">
      <c r="A35" s="125"/>
      <c r="B35" s="126"/>
      <c r="C35" s="14" t="s">
        <v>32</v>
      </c>
      <c r="D35" s="71">
        <v>178.08</v>
      </c>
      <c r="E35" s="71">
        <v>178.08</v>
      </c>
      <c r="F35" s="71">
        <v>178.08</v>
      </c>
      <c r="G35" s="71">
        <v>178.08</v>
      </c>
      <c r="H35" s="71">
        <v>178.08</v>
      </c>
      <c r="I35" s="71">
        <v>178.08</v>
      </c>
      <c r="J35" s="71">
        <v>178.08</v>
      </c>
      <c r="K35" s="71">
        <v>178.08</v>
      </c>
    </row>
    <row r="36" spans="1:11" ht="15" hidden="1" customHeight="1" outlineLevel="1" x14ac:dyDescent="0.2">
      <c r="A36" s="127"/>
      <c r="B36" s="128"/>
      <c r="C36" s="14" t="s">
        <v>33</v>
      </c>
      <c r="D36" s="71">
        <v>890.4</v>
      </c>
      <c r="E36" s="71">
        <v>890.4</v>
      </c>
      <c r="F36" s="71">
        <v>890.4</v>
      </c>
      <c r="G36" s="71">
        <v>890.4</v>
      </c>
      <c r="H36" s="71">
        <v>890.4</v>
      </c>
      <c r="I36" s="71">
        <v>890.4</v>
      </c>
      <c r="J36" s="71">
        <v>890.4</v>
      </c>
      <c r="K36" s="71">
        <v>890.4</v>
      </c>
    </row>
    <row r="37" spans="1:11" ht="15" hidden="1" customHeight="1" outlineLevel="1" x14ac:dyDescent="0.2">
      <c r="A37" s="123" t="s">
        <v>394</v>
      </c>
      <c r="B37" s="124"/>
      <c r="C37" s="14" t="s">
        <v>31</v>
      </c>
      <c r="D37" s="71">
        <v>7.42</v>
      </c>
      <c r="E37" s="71">
        <v>7.42</v>
      </c>
      <c r="F37" s="71">
        <v>7.42</v>
      </c>
      <c r="G37" s="71">
        <v>7.42</v>
      </c>
      <c r="H37" s="71">
        <v>7.42</v>
      </c>
      <c r="I37" s="71">
        <v>7.42</v>
      </c>
      <c r="J37" s="71">
        <v>7.42</v>
      </c>
      <c r="K37" s="71">
        <v>7.42</v>
      </c>
    </row>
    <row r="38" spans="1:11" ht="15" hidden="1" customHeight="1" outlineLevel="1" x14ac:dyDescent="0.2">
      <c r="A38" s="125"/>
      <c r="B38" s="126"/>
      <c r="C38" s="14" t="s">
        <v>32</v>
      </c>
      <c r="D38" s="71">
        <v>59.36</v>
      </c>
      <c r="E38" s="71">
        <v>59.36</v>
      </c>
      <c r="F38" s="71">
        <v>59.36</v>
      </c>
      <c r="G38" s="71">
        <v>59.36</v>
      </c>
      <c r="H38" s="71">
        <v>59.36</v>
      </c>
      <c r="I38" s="71">
        <v>59.36</v>
      </c>
      <c r="J38" s="71">
        <v>59.36</v>
      </c>
      <c r="K38" s="71">
        <v>59.36</v>
      </c>
    </row>
    <row r="39" spans="1:11" ht="15" hidden="1" customHeight="1" outlineLevel="1" x14ac:dyDescent="0.2">
      <c r="A39" s="127"/>
      <c r="B39" s="128"/>
      <c r="C39" s="14" t="s">
        <v>33</v>
      </c>
      <c r="D39" s="71">
        <v>296.8</v>
      </c>
      <c r="E39" s="71">
        <v>296.8</v>
      </c>
      <c r="F39" s="71">
        <v>296.8</v>
      </c>
      <c r="G39" s="71">
        <v>296.8</v>
      </c>
      <c r="H39" s="71">
        <v>296.8</v>
      </c>
      <c r="I39" s="71">
        <v>296.8</v>
      </c>
      <c r="J39" s="71">
        <v>296.8</v>
      </c>
      <c r="K39" s="71">
        <v>296.8</v>
      </c>
    </row>
    <row r="40" spans="1:11" ht="15" hidden="1" customHeight="1" outlineLevel="1" x14ac:dyDescent="0.2">
      <c r="A40" s="123" t="s">
        <v>395</v>
      </c>
      <c r="B40" s="124"/>
      <c r="C40" s="14" t="s">
        <v>31</v>
      </c>
      <c r="D40" s="71">
        <v>21.2</v>
      </c>
      <c r="E40" s="71">
        <v>21.2</v>
      </c>
      <c r="F40" s="71">
        <v>21.2</v>
      </c>
      <c r="G40" s="71">
        <v>21.2</v>
      </c>
      <c r="H40" s="71">
        <v>21.2</v>
      </c>
      <c r="I40" s="71">
        <v>21.2</v>
      </c>
      <c r="J40" s="71">
        <v>21.2</v>
      </c>
      <c r="K40" s="71">
        <v>21.2</v>
      </c>
    </row>
    <row r="41" spans="1:11" ht="15" hidden="1" customHeight="1" outlineLevel="1" x14ac:dyDescent="0.2">
      <c r="A41" s="125"/>
      <c r="B41" s="126"/>
      <c r="C41" s="14" t="s">
        <v>32</v>
      </c>
      <c r="D41" s="71">
        <v>169.6</v>
      </c>
      <c r="E41" s="71">
        <v>169.6</v>
      </c>
      <c r="F41" s="71">
        <v>169.6</v>
      </c>
      <c r="G41" s="71">
        <v>169.6</v>
      </c>
      <c r="H41" s="71">
        <v>169.6</v>
      </c>
      <c r="I41" s="71">
        <v>169.6</v>
      </c>
      <c r="J41" s="71">
        <v>169.6</v>
      </c>
      <c r="K41" s="71">
        <v>169.6</v>
      </c>
    </row>
    <row r="42" spans="1:11" ht="15" hidden="1" customHeight="1" outlineLevel="1" x14ac:dyDescent="0.2">
      <c r="A42" s="127"/>
      <c r="B42" s="128"/>
      <c r="C42" s="14" t="s">
        <v>33</v>
      </c>
      <c r="D42" s="71">
        <v>848</v>
      </c>
      <c r="E42" s="71">
        <v>848</v>
      </c>
      <c r="F42" s="71">
        <v>848</v>
      </c>
      <c r="G42" s="71">
        <v>848</v>
      </c>
      <c r="H42" s="71">
        <v>848</v>
      </c>
      <c r="I42" s="71">
        <v>848</v>
      </c>
      <c r="J42" s="71">
        <v>848</v>
      </c>
      <c r="K42" s="71">
        <v>848</v>
      </c>
    </row>
    <row r="43" spans="1:11" ht="15" hidden="1" customHeight="1" outlineLevel="1" x14ac:dyDescent="0.2">
      <c r="A43" s="123" t="s">
        <v>396</v>
      </c>
      <c r="B43" s="124"/>
      <c r="C43" s="14" t="s">
        <v>31</v>
      </c>
      <c r="D43" s="71">
        <v>7.42</v>
      </c>
      <c r="E43" s="71">
        <v>7.42</v>
      </c>
      <c r="F43" s="71">
        <v>7.42</v>
      </c>
      <c r="G43" s="71">
        <v>7.42</v>
      </c>
      <c r="H43" s="71">
        <v>7.42</v>
      </c>
      <c r="I43" s="71">
        <v>7.42</v>
      </c>
      <c r="J43" s="71">
        <v>7.42</v>
      </c>
      <c r="K43" s="71">
        <v>7.42</v>
      </c>
    </row>
    <row r="44" spans="1:11" ht="15" hidden="1" customHeight="1" outlineLevel="1" x14ac:dyDescent="0.2">
      <c r="A44" s="125"/>
      <c r="B44" s="126"/>
      <c r="C44" s="14" t="s">
        <v>32</v>
      </c>
      <c r="D44" s="71">
        <v>59.36</v>
      </c>
      <c r="E44" s="71">
        <v>59.36</v>
      </c>
      <c r="F44" s="71">
        <v>59.36</v>
      </c>
      <c r="G44" s="71">
        <v>59.36</v>
      </c>
      <c r="H44" s="71">
        <v>59.36</v>
      </c>
      <c r="I44" s="71">
        <v>59.36</v>
      </c>
      <c r="J44" s="71">
        <v>59.36</v>
      </c>
      <c r="K44" s="71">
        <v>59.36</v>
      </c>
    </row>
    <row r="45" spans="1:11" ht="15" hidden="1" customHeight="1" outlineLevel="1" x14ac:dyDescent="0.2">
      <c r="A45" s="127"/>
      <c r="B45" s="128"/>
      <c r="C45" s="14" t="s">
        <v>33</v>
      </c>
      <c r="D45" s="71">
        <v>296.8</v>
      </c>
      <c r="E45" s="71">
        <v>296.8</v>
      </c>
      <c r="F45" s="71">
        <v>296.8</v>
      </c>
      <c r="G45" s="71">
        <v>296.8</v>
      </c>
      <c r="H45" s="71">
        <v>296.8</v>
      </c>
      <c r="I45" s="71">
        <v>296.8</v>
      </c>
      <c r="J45" s="71">
        <v>296.8</v>
      </c>
      <c r="K45" s="71">
        <v>296.8</v>
      </c>
    </row>
    <row r="46" spans="1:11" ht="15" hidden="1" customHeight="1" outlineLevel="1" x14ac:dyDescent="0.2">
      <c r="A46" s="123" t="s">
        <v>397</v>
      </c>
      <c r="B46" s="124"/>
      <c r="C46" s="14" t="s">
        <v>31</v>
      </c>
      <c r="D46" s="71">
        <v>8.48</v>
      </c>
      <c r="E46" s="71">
        <v>8.48</v>
      </c>
      <c r="F46" s="71">
        <v>8.48</v>
      </c>
      <c r="G46" s="71">
        <v>8.48</v>
      </c>
      <c r="H46" s="71">
        <v>8.48</v>
      </c>
      <c r="I46" s="71">
        <v>8.48</v>
      </c>
      <c r="J46" s="71">
        <v>8.48</v>
      </c>
      <c r="K46" s="71">
        <v>8.48</v>
      </c>
    </row>
    <row r="47" spans="1:11" ht="15" hidden="1" customHeight="1" outlineLevel="1" x14ac:dyDescent="0.2">
      <c r="A47" s="125"/>
      <c r="B47" s="126"/>
      <c r="C47" s="14" t="s">
        <v>32</v>
      </c>
      <c r="D47" s="71">
        <v>67.84</v>
      </c>
      <c r="E47" s="71">
        <v>67.84</v>
      </c>
      <c r="F47" s="71">
        <v>67.84</v>
      </c>
      <c r="G47" s="71">
        <v>67.84</v>
      </c>
      <c r="H47" s="71">
        <v>67.84</v>
      </c>
      <c r="I47" s="71">
        <v>67.84</v>
      </c>
      <c r="J47" s="71">
        <v>67.84</v>
      </c>
      <c r="K47" s="71">
        <v>67.84</v>
      </c>
    </row>
    <row r="48" spans="1:11" ht="15" hidden="1" customHeight="1" outlineLevel="1" x14ac:dyDescent="0.2">
      <c r="A48" s="127"/>
      <c r="B48" s="128"/>
      <c r="C48" s="14" t="s">
        <v>33</v>
      </c>
      <c r="D48" s="71">
        <v>339.2</v>
      </c>
      <c r="E48" s="71">
        <v>339.2</v>
      </c>
      <c r="F48" s="71">
        <v>339.2</v>
      </c>
      <c r="G48" s="71">
        <v>339.2</v>
      </c>
      <c r="H48" s="71">
        <v>339.2</v>
      </c>
      <c r="I48" s="71">
        <v>339.2</v>
      </c>
      <c r="J48" s="71">
        <v>339.2</v>
      </c>
      <c r="K48" s="71">
        <v>339.2</v>
      </c>
    </row>
    <row r="49" spans="1:11" ht="15" hidden="1" customHeight="1" outlineLevel="1" x14ac:dyDescent="0.2">
      <c r="A49" s="123" t="s">
        <v>398</v>
      </c>
      <c r="B49" s="124"/>
      <c r="C49" s="14" t="s">
        <v>31</v>
      </c>
      <c r="D49" s="71">
        <v>37.1</v>
      </c>
      <c r="E49" s="71">
        <v>37.1</v>
      </c>
      <c r="F49" s="71">
        <v>37.1</v>
      </c>
      <c r="G49" s="71">
        <v>37.1</v>
      </c>
      <c r="H49" s="71">
        <v>37.1</v>
      </c>
      <c r="I49" s="71">
        <v>37.1</v>
      </c>
      <c r="J49" s="71">
        <v>37.1</v>
      </c>
      <c r="K49" s="71">
        <v>37.1</v>
      </c>
    </row>
    <row r="50" spans="1:11" ht="15" hidden="1" customHeight="1" outlineLevel="1" x14ac:dyDescent="0.2">
      <c r="A50" s="125"/>
      <c r="B50" s="126"/>
      <c r="C50" s="14" t="s">
        <v>32</v>
      </c>
      <c r="D50" s="71">
        <v>296.8</v>
      </c>
      <c r="E50" s="71">
        <v>296.8</v>
      </c>
      <c r="F50" s="71">
        <v>296.8</v>
      </c>
      <c r="G50" s="71">
        <v>296.8</v>
      </c>
      <c r="H50" s="71">
        <v>296.8</v>
      </c>
      <c r="I50" s="71">
        <v>296.8</v>
      </c>
      <c r="J50" s="71">
        <v>296.8</v>
      </c>
      <c r="K50" s="71">
        <v>296.8</v>
      </c>
    </row>
    <row r="51" spans="1:11" ht="15" hidden="1" customHeight="1" outlineLevel="1" x14ac:dyDescent="0.2">
      <c r="A51" s="127"/>
      <c r="B51" s="128"/>
      <c r="C51" s="14" t="s">
        <v>33</v>
      </c>
      <c r="D51" s="71">
        <v>1484</v>
      </c>
      <c r="E51" s="71">
        <v>1484</v>
      </c>
      <c r="F51" s="71">
        <v>1484</v>
      </c>
      <c r="G51" s="71">
        <v>1484</v>
      </c>
      <c r="H51" s="71">
        <v>1484</v>
      </c>
      <c r="I51" s="71">
        <v>1484</v>
      </c>
      <c r="J51" s="71">
        <v>1484</v>
      </c>
      <c r="K51" s="71">
        <v>1484</v>
      </c>
    </row>
    <row r="52" spans="1:11" ht="15" hidden="1" customHeight="1" outlineLevel="1" x14ac:dyDescent="0.2">
      <c r="A52" s="123" t="s">
        <v>399</v>
      </c>
      <c r="B52" s="124"/>
      <c r="C52" s="14" t="s">
        <v>31</v>
      </c>
      <c r="D52" s="71">
        <v>15.9</v>
      </c>
      <c r="E52" s="71">
        <v>15.9</v>
      </c>
      <c r="F52" s="71">
        <v>15.9</v>
      </c>
      <c r="G52" s="71">
        <v>15.9</v>
      </c>
      <c r="H52" s="71">
        <v>15.9</v>
      </c>
      <c r="I52" s="71">
        <v>15.9</v>
      </c>
      <c r="J52" s="71">
        <v>15.9</v>
      </c>
      <c r="K52" s="71">
        <v>15.9</v>
      </c>
    </row>
    <row r="53" spans="1:11" ht="15" hidden="1" customHeight="1" outlineLevel="1" x14ac:dyDescent="0.2">
      <c r="A53" s="125"/>
      <c r="B53" s="126"/>
      <c r="C53" s="14" t="s">
        <v>32</v>
      </c>
      <c r="D53" s="71">
        <v>127.2</v>
      </c>
      <c r="E53" s="71">
        <v>127.2</v>
      </c>
      <c r="F53" s="71">
        <v>127.2</v>
      </c>
      <c r="G53" s="71">
        <v>127.2</v>
      </c>
      <c r="H53" s="71">
        <v>127.2</v>
      </c>
      <c r="I53" s="71">
        <v>127.2</v>
      </c>
      <c r="J53" s="71">
        <v>127.2</v>
      </c>
      <c r="K53" s="71">
        <v>127.2</v>
      </c>
    </row>
    <row r="54" spans="1:11" ht="15" hidden="1" customHeight="1" outlineLevel="1" x14ac:dyDescent="0.2">
      <c r="A54" s="127"/>
      <c r="B54" s="128"/>
      <c r="C54" s="14" t="s">
        <v>33</v>
      </c>
      <c r="D54" s="71">
        <v>636</v>
      </c>
      <c r="E54" s="71">
        <v>636</v>
      </c>
      <c r="F54" s="71">
        <v>636</v>
      </c>
      <c r="G54" s="71">
        <v>636</v>
      </c>
      <c r="H54" s="71">
        <v>636</v>
      </c>
      <c r="I54" s="71">
        <v>636</v>
      </c>
      <c r="J54" s="71">
        <v>636</v>
      </c>
      <c r="K54" s="71">
        <v>636</v>
      </c>
    </row>
    <row r="55" spans="1:11" ht="15" hidden="1" customHeight="1" outlineLevel="1" x14ac:dyDescent="0.2">
      <c r="A55" s="123" t="s">
        <v>400</v>
      </c>
      <c r="B55" s="129"/>
      <c r="C55" s="14" t="s">
        <v>31</v>
      </c>
      <c r="D55" s="71">
        <v>5.3</v>
      </c>
      <c r="E55" s="71">
        <v>5.3</v>
      </c>
      <c r="F55" s="71">
        <v>5.3</v>
      </c>
      <c r="G55" s="71">
        <v>5.3</v>
      </c>
      <c r="H55" s="71">
        <v>5.3</v>
      </c>
      <c r="I55" s="71">
        <v>5.3</v>
      </c>
      <c r="J55" s="71">
        <v>5.3</v>
      </c>
      <c r="K55" s="71">
        <v>5.3</v>
      </c>
    </row>
    <row r="56" spans="1:11" ht="15" hidden="1" customHeight="1" outlineLevel="1" x14ac:dyDescent="0.2">
      <c r="A56" s="130"/>
      <c r="B56" s="131"/>
      <c r="C56" s="14" t="s">
        <v>32</v>
      </c>
      <c r="D56" s="71">
        <v>42.4</v>
      </c>
      <c r="E56" s="71">
        <v>42.4</v>
      </c>
      <c r="F56" s="71">
        <v>42.4</v>
      </c>
      <c r="G56" s="71">
        <v>42.4</v>
      </c>
      <c r="H56" s="71">
        <v>42.4</v>
      </c>
      <c r="I56" s="71">
        <v>42.4</v>
      </c>
      <c r="J56" s="71">
        <v>42.4</v>
      </c>
      <c r="K56" s="71">
        <v>42.4</v>
      </c>
    </row>
    <row r="57" spans="1:11" ht="15" hidden="1" customHeight="1" outlineLevel="1" x14ac:dyDescent="0.2">
      <c r="A57" s="132"/>
      <c r="B57" s="133"/>
      <c r="C57" s="14" t="s">
        <v>33</v>
      </c>
      <c r="D57" s="71">
        <v>212</v>
      </c>
      <c r="E57" s="71">
        <v>212</v>
      </c>
      <c r="F57" s="71">
        <v>212</v>
      </c>
      <c r="G57" s="71">
        <v>212</v>
      </c>
      <c r="H57" s="71">
        <v>212</v>
      </c>
      <c r="I57" s="71">
        <v>212</v>
      </c>
      <c r="J57" s="71">
        <v>212</v>
      </c>
      <c r="K57" s="71">
        <v>212</v>
      </c>
    </row>
    <row r="58" spans="1:11" ht="15" hidden="1" customHeight="1" outlineLevel="1" x14ac:dyDescent="0.2">
      <c r="A58" s="123" t="s">
        <v>401</v>
      </c>
      <c r="B58" s="129"/>
      <c r="C58" s="14" t="s">
        <v>31</v>
      </c>
      <c r="D58" s="71">
        <v>5.3</v>
      </c>
      <c r="E58" s="71">
        <v>5.3</v>
      </c>
      <c r="F58" s="71">
        <v>5.3</v>
      </c>
      <c r="G58" s="71">
        <v>5.3</v>
      </c>
      <c r="H58" s="71">
        <v>5.3</v>
      </c>
      <c r="I58" s="71">
        <v>5.3</v>
      </c>
      <c r="J58" s="71">
        <v>5.3</v>
      </c>
      <c r="K58" s="71">
        <v>5.3</v>
      </c>
    </row>
    <row r="59" spans="1:11" ht="15" hidden="1" customHeight="1" outlineLevel="1" x14ac:dyDescent="0.2">
      <c r="A59" s="130"/>
      <c r="B59" s="131"/>
      <c r="C59" s="14" t="s">
        <v>32</v>
      </c>
      <c r="D59" s="71">
        <v>42.4</v>
      </c>
      <c r="E59" s="71">
        <v>42.4</v>
      </c>
      <c r="F59" s="71">
        <v>42.4</v>
      </c>
      <c r="G59" s="71">
        <v>42.4</v>
      </c>
      <c r="H59" s="71">
        <v>42.4</v>
      </c>
      <c r="I59" s="71">
        <v>42.4</v>
      </c>
      <c r="J59" s="71">
        <v>42.4</v>
      </c>
      <c r="K59" s="71">
        <v>42.4</v>
      </c>
    </row>
    <row r="60" spans="1:11" ht="15" hidden="1" customHeight="1" outlineLevel="1" x14ac:dyDescent="0.2">
      <c r="A60" s="132"/>
      <c r="B60" s="133"/>
      <c r="C60" s="14" t="s">
        <v>33</v>
      </c>
      <c r="D60" s="71">
        <v>212</v>
      </c>
      <c r="E60" s="71">
        <v>212</v>
      </c>
      <c r="F60" s="71">
        <v>212</v>
      </c>
      <c r="G60" s="71">
        <v>212</v>
      </c>
      <c r="H60" s="71">
        <v>212</v>
      </c>
      <c r="I60" s="71">
        <v>212</v>
      </c>
      <c r="J60" s="71">
        <v>212</v>
      </c>
      <c r="K60" s="71">
        <v>212</v>
      </c>
    </row>
    <row r="61" spans="1:11" ht="15" hidden="1" customHeight="1" outlineLevel="1" x14ac:dyDescent="0.2">
      <c r="A61" s="123" t="s">
        <v>402</v>
      </c>
      <c r="B61" s="129"/>
      <c r="C61" s="14" t="s">
        <v>31</v>
      </c>
      <c r="D61" s="71">
        <v>5.3</v>
      </c>
      <c r="E61" s="71">
        <v>5.3</v>
      </c>
      <c r="F61" s="71">
        <v>5.3</v>
      </c>
      <c r="G61" s="71">
        <v>5.3</v>
      </c>
      <c r="H61" s="71">
        <v>5.3</v>
      </c>
      <c r="I61" s="71">
        <v>5.3</v>
      </c>
      <c r="J61" s="71">
        <v>5.3</v>
      </c>
      <c r="K61" s="71">
        <v>5.3</v>
      </c>
    </row>
    <row r="62" spans="1:11" ht="15" hidden="1" customHeight="1" outlineLevel="1" x14ac:dyDescent="0.2">
      <c r="A62" s="130"/>
      <c r="B62" s="131"/>
      <c r="C62" s="14" t="s">
        <v>32</v>
      </c>
      <c r="D62" s="71">
        <v>42.4</v>
      </c>
      <c r="E62" s="71">
        <v>42.4</v>
      </c>
      <c r="F62" s="71">
        <v>42.4</v>
      </c>
      <c r="G62" s="71">
        <v>42.4</v>
      </c>
      <c r="H62" s="71">
        <v>42.4</v>
      </c>
      <c r="I62" s="71">
        <v>42.4</v>
      </c>
      <c r="J62" s="71">
        <v>42.4</v>
      </c>
      <c r="K62" s="71">
        <v>42.4</v>
      </c>
    </row>
    <row r="63" spans="1:11" ht="15" hidden="1" customHeight="1" outlineLevel="1" x14ac:dyDescent="0.2">
      <c r="A63" s="132"/>
      <c r="B63" s="133"/>
      <c r="C63" s="14" t="s">
        <v>33</v>
      </c>
      <c r="D63" s="71">
        <v>212</v>
      </c>
      <c r="E63" s="71">
        <v>212</v>
      </c>
      <c r="F63" s="71">
        <v>212</v>
      </c>
      <c r="G63" s="71">
        <v>212</v>
      </c>
      <c r="H63" s="71">
        <v>212</v>
      </c>
      <c r="I63" s="71">
        <v>212</v>
      </c>
      <c r="J63" s="71">
        <v>212</v>
      </c>
      <c r="K63" s="71">
        <v>212</v>
      </c>
    </row>
    <row r="64" spans="1:11" ht="15" hidden="1" customHeight="1" outlineLevel="1" x14ac:dyDescent="0.2">
      <c r="A64" s="123" t="s">
        <v>403</v>
      </c>
      <c r="B64" s="129"/>
      <c r="C64" s="14" t="s">
        <v>31</v>
      </c>
      <c r="D64" s="71">
        <v>6.36</v>
      </c>
      <c r="E64" s="71">
        <v>6.36</v>
      </c>
      <c r="F64" s="71">
        <v>6.36</v>
      </c>
      <c r="G64" s="71">
        <v>6.36</v>
      </c>
      <c r="H64" s="71">
        <v>6.36</v>
      </c>
      <c r="I64" s="71">
        <v>6.36</v>
      </c>
      <c r="J64" s="71">
        <v>6.36</v>
      </c>
      <c r="K64" s="71">
        <v>6.36</v>
      </c>
    </row>
    <row r="65" spans="1:11" ht="15" hidden="1" customHeight="1" outlineLevel="1" x14ac:dyDescent="0.2">
      <c r="A65" s="130"/>
      <c r="B65" s="131"/>
      <c r="C65" s="14" t="s">
        <v>32</v>
      </c>
      <c r="D65" s="71">
        <v>50.88</v>
      </c>
      <c r="E65" s="71">
        <v>50.88</v>
      </c>
      <c r="F65" s="71">
        <v>50.88</v>
      </c>
      <c r="G65" s="71">
        <v>50.88</v>
      </c>
      <c r="H65" s="71">
        <v>50.88</v>
      </c>
      <c r="I65" s="71">
        <v>50.88</v>
      </c>
      <c r="J65" s="71">
        <v>50.88</v>
      </c>
      <c r="K65" s="71">
        <v>50.88</v>
      </c>
    </row>
    <row r="66" spans="1:11" ht="15" hidden="1" customHeight="1" outlineLevel="1" x14ac:dyDescent="0.2">
      <c r="A66" s="132"/>
      <c r="B66" s="133"/>
      <c r="C66" s="14" t="s">
        <v>33</v>
      </c>
      <c r="D66" s="71">
        <v>254.44</v>
      </c>
      <c r="E66" s="71">
        <v>254.44</v>
      </c>
      <c r="F66" s="71">
        <v>254.44</v>
      </c>
      <c r="G66" s="71">
        <v>254.44</v>
      </c>
      <c r="H66" s="71">
        <v>254.44</v>
      </c>
      <c r="I66" s="71">
        <v>254.44</v>
      </c>
      <c r="J66" s="71">
        <v>254.44</v>
      </c>
      <c r="K66" s="71">
        <v>254.44</v>
      </c>
    </row>
    <row r="67" spans="1:11" ht="15" hidden="1" customHeight="1" outlineLevel="1" x14ac:dyDescent="0.2">
      <c r="A67" s="123" t="s">
        <v>408</v>
      </c>
      <c r="B67" s="129"/>
      <c r="C67" s="14" t="s">
        <v>31</v>
      </c>
      <c r="D67" s="83">
        <v>45</v>
      </c>
      <c r="E67" s="83">
        <v>45</v>
      </c>
      <c r="F67" s="83">
        <v>45</v>
      </c>
      <c r="G67" s="83">
        <v>45</v>
      </c>
      <c r="H67" s="83">
        <v>45</v>
      </c>
      <c r="I67" s="83">
        <v>45</v>
      </c>
      <c r="J67" s="84">
        <v>45</v>
      </c>
      <c r="K67" s="84">
        <v>45</v>
      </c>
    </row>
    <row r="68" spans="1:11" ht="15" hidden="1" customHeight="1" outlineLevel="1" x14ac:dyDescent="0.2">
      <c r="A68" s="130"/>
      <c r="B68" s="131"/>
      <c r="C68" s="14" t="s">
        <v>32</v>
      </c>
      <c r="D68" s="83">
        <v>360</v>
      </c>
      <c r="E68" s="83">
        <v>360</v>
      </c>
      <c r="F68" s="83">
        <v>360</v>
      </c>
      <c r="G68" s="83">
        <v>360</v>
      </c>
      <c r="H68" s="83">
        <v>360</v>
      </c>
      <c r="I68" s="83">
        <v>360</v>
      </c>
      <c r="J68" s="83">
        <v>360</v>
      </c>
      <c r="K68" s="83">
        <v>360</v>
      </c>
    </row>
    <row r="69" spans="1:11" ht="15" hidden="1" customHeight="1" outlineLevel="1" x14ac:dyDescent="0.2">
      <c r="A69" s="132"/>
      <c r="B69" s="133"/>
      <c r="C69" s="14" t="s">
        <v>33</v>
      </c>
      <c r="D69" s="83">
        <v>1800</v>
      </c>
      <c r="E69" s="83">
        <v>1800</v>
      </c>
      <c r="F69" s="83">
        <v>1800</v>
      </c>
      <c r="G69" s="83">
        <v>1800</v>
      </c>
      <c r="H69" s="83">
        <v>1800</v>
      </c>
      <c r="I69" s="83">
        <v>1800</v>
      </c>
      <c r="J69" s="83">
        <v>1800</v>
      </c>
      <c r="K69" s="83">
        <v>1800</v>
      </c>
    </row>
    <row r="70" spans="1:11" ht="15" customHeight="1" collapsed="1" x14ac:dyDescent="0.2">
      <c r="A70" s="119" t="s">
        <v>406</v>
      </c>
      <c r="B70" s="144"/>
      <c r="C70" s="120"/>
      <c r="D70" s="136"/>
      <c r="E70" s="136"/>
      <c r="F70" s="136"/>
      <c r="G70" s="136"/>
      <c r="H70" s="136"/>
      <c r="I70" s="136"/>
      <c r="J70" s="136"/>
      <c r="K70" s="136"/>
    </row>
  </sheetData>
  <sheetProtection selectLockedCells="1"/>
  <mergeCells count="35">
    <mergeCell ref="A9:K9"/>
    <mergeCell ref="A6:B8"/>
    <mergeCell ref="A5:C5"/>
    <mergeCell ref="D5:K5"/>
    <mergeCell ref="A1:K1"/>
    <mergeCell ref="A2:K2"/>
    <mergeCell ref="A3:C3"/>
    <mergeCell ref="D3:K3"/>
    <mergeCell ref="A4:C4"/>
    <mergeCell ref="A10:C10"/>
    <mergeCell ref="D10:K10"/>
    <mergeCell ref="A11:C11"/>
    <mergeCell ref="A12:C12"/>
    <mergeCell ref="D12:K12"/>
    <mergeCell ref="A13:B15"/>
    <mergeCell ref="A22:B24"/>
    <mergeCell ref="A25:B27"/>
    <mergeCell ref="A28:B30"/>
    <mergeCell ref="A31:B33"/>
    <mergeCell ref="A16:B18"/>
    <mergeCell ref="A19:B21"/>
    <mergeCell ref="A34:B36"/>
    <mergeCell ref="A37:B39"/>
    <mergeCell ref="A40:B42"/>
    <mergeCell ref="A43:B45"/>
    <mergeCell ref="A46:B48"/>
    <mergeCell ref="D70:K70"/>
    <mergeCell ref="A70:C70"/>
    <mergeCell ref="A67:B69"/>
    <mergeCell ref="A49:B51"/>
    <mergeCell ref="A52:B54"/>
    <mergeCell ref="A55:B57"/>
    <mergeCell ref="A58:B60"/>
    <mergeCell ref="A61:B63"/>
    <mergeCell ref="A64:B66"/>
  </mergeCells>
  <pageMargins left="0.2" right="0.2" top="0.25" bottom="0.25" header="0.3" footer="0.3"/>
  <pageSetup scale="9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F02C2F-7F7A-4531-82E4-8C4AAA688F0B}">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6a2368ab-a432-4923-944c-869de255f87a"/>
    <ds:schemaRef ds:uri="http://purl.org/dc/dcmitype/"/>
  </ds:schemaRefs>
</ds:datastoreItem>
</file>

<file path=customXml/itemProps2.xml><?xml version="1.0" encoding="utf-8"?>
<ds:datastoreItem xmlns:ds="http://schemas.openxmlformats.org/officeDocument/2006/customXml" ds:itemID="{39833ACE-DF11-47C3-BC38-0978452F894B}"/>
</file>

<file path=customXml/itemProps3.xml><?xml version="1.0" encoding="utf-8"?>
<ds:datastoreItem xmlns:ds="http://schemas.openxmlformats.org/officeDocument/2006/customXml" ds:itemID="{23FF008C-E263-4515-8FBC-31C8644336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Vendors</vt:lpstr>
      <vt:lpstr>References</vt:lpstr>
      <vt:lpstr>Vendor Contacts</vt:lpstr>
      <vt:lpstr>CO Labor</vt:lpstr>
      <vt:lpstr>CO Equipment</vt:lpstr>
      <vt:lpstr>D5 Labor</vt:lpstr>
      <vt:lpstr>D5 Equipment</vt:lpstr>
      <vt:lpstr>D9 Labor</vt:lpstr>
      <vt:lpstr>D9 Equipment</vt:lpstr>
      <vt:lpstr>D10 Labor</vt:lpstr>
      <vt:lpstr>D10 Equipment</vt:lpstr>
      <vt:lpstr>D11 Labor</vt:lpstr>
      <vt:lpstr>D11 Equipment</vt:lpstr>
      <vt:lpstr>General Maintenance Worksheet</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115Pricing</dc:title>
  <dc:subject>Service Contract for Building Improvements</dc:subject>
  <dc:creator>Timothy Brunney</dc:creator>
  <cp:lastModifiedBy>Timothy Brunney</cp:lastModifiedBy>
  <cp:lastPrinted>2016-02-08T12:11:39Z</cp:lastPrinted>
  <dcterms:created xsi:type="dcterms:W3CDTF">2012-07-12T15:24:42Z</dcterms:created>
  <dcterms:modified xsi:type="dcterms:W3CDTF">2022-08-16T17:59:34Z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