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</sheets>
  <externalReferences>
    <externalReference r:id="rId4"/>
  </externalReferences>
  <definedNames>
    <definedName name="_xlfn.IFERROR" hidden="1">#NAME?</definedName>
    <definedName name="HEADINGS">OFFSET('[1]Lists'!$B$2,0,0,MATCH("*",'[1]Lists'!#REF!,-1),1)</definedName>
    <definedName name="ITEM">#REF!</definedName>
    <definedName name="QryItemNamed">#REF!</definedName>
  </definedNames>
  <calcPr fullCalcOnLoad="1"/>
</workbook>
</file>

<file path=xl/sharedStrings.xml><?xml version="1.0" encoding="utf-8"?>
<sst xmlns="http://schemas.openxmlformats.org/spreadsheetml/2006/main" count="69" uniqueCount="50">
  <si>
    <t>ITEM CODE</t>
  </si>
  <si>
    <t>HEADING OR ADDITIONAL DESCRIPTION</t>
  </si>
  <si>
    <t>QTY NOT FROM SHEET</t>
  </si>
  <si>
    <t>PART.</t>
  </si>
  <si>
    <t>ITEM</t>
  </si>
  <si>
    <t>GRAND</t>
  </si>
  <si>
    <t>UNIT</t>
  </si>
  <si>
    <t>DESCRIPTION</t>
  </si>
  <si>
    <t>EXT</t>
  </si>
  <si>
    <t>TOTAL</t>
  </si>
  <si>
    <t>100E00300</t>
  </si>
  <si>
    <t>LS</t>
  </si>
  <si>
    <t>513E10200</t>
  </si>
  <si>
    <t>513E95020</t>
  </si>
  <si>
    <t xml:space="preserve"> ZINC PLATED BOLTS, NUTS, FLAT WASHERS AND LOCK WASHERS</t>
  </si>
  <si>
    <t>514E80020</t>
  </si>
  <si>
    <t>530E00200</t>
  </si>
  <si>
    <t>: STEEL BOX PIER CAP CLEANING AND DEBRIS REMOVAL</t>
  </si>
  <si>
    <t>530E00400</t>
  </si>
  <si>
    <t>: 1" x 12" X 15 MIL (THICKNESS) MAGNETS (60 LBS. PER SQ FT PULL)</t>
  </si>
  <si>
    <t>: 1 1/2" x 12" X 15 MIL (THICKNESS) MAGNETS (60 LBS. PER SQ FT PULL)</t>
  </si>
  <si>
    <t>530E00600</t>
  </si>
  <si>
    <t>: ALUMINUM PERFORATED SHEET</t>
  </si>
  <si>
    <t>624e10000</t>
  </si>
  <si>
    <t>SF</t>
  </si>
  <si>
    <t>EACH</t>
  </si>
  <si>
    <t>LB</t>
  </si>
  <si>
    <t>SPECIAL</t>
  </si>
  <si>
    <t>Unit Bid Price</t>
  </si>
  <si>
    <t>1</t>
  </si>
  <si>
    <t>2</t>
  </si>
  <si>
    <t>PREMIUM ON RAILROADS' PROTECTIVE PUBLIC LIABILITY AND PROPERTY DAMAGE LIABILITY INSURANCE</t>
  </si>
  <si>
    <t>STRUCTURAL STEEL MEMBERS, LEVEL UF</t>
  </si>
  <si>
    <t>STRUCTURAL STEEL, MISC.: ZINC PLATED BOLTS, NUTS, FLAT WASHERS AND LOCK WASHERS</t>
  </si>
  <si>
    <t>SHOP PAINTING AND FIELD TOUCH-UP OF STRUCTURAL STEEL</t>
  </si>
  <si>
    <t>STRUCTURES: STEEL BOX PIER CAP CLEANING AND DEBRIS REMOVAL</t>
  </si>
  <si>
    <t>3</t>
  </si>
  <si>
    <t>4</t>
  </si>
  <si>
    <t>5</t>
  </si>
  <si>
    <t>6</t>
  </si>
  <si>
    <t>7</t>
  </si>
  <si>
    <t>8</t>
  </si>
  <si>
    <t>9</t>
  </si>
  <si>
    <t>MOBILIZATION</t>
  </si>
  <si>
    <t>STRUCTURES: ALUMINUM PERFORATED SHEET</t>
  </si>
  <si>
    <t>STRUCTURES: 1" x 12" X 15 MIL (THICKNESS) MAGNETS (60 LBS. PER SQ FT PULL)</t>
  </si>
  <si>
    <t>STRUCTURES: 1 1/2" x 12" X 15 MIL (THICKNESS) MAGNETS (60 LBS. PER SQ FT PULL)</t>
  </si>
  <si>
    <t xml:space="preserve">122-20 Pier Cap Cleaning 8/12/2019 </t>
  </si>
  <si>
    <t xml:space="preserve">Vendor Name </t>
  </si>
  <si>
    <t>Insert Vendor Name Here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</si>
</sst>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##,##0.0#"/>
    <numFmt numFmtId="166" formatCode="###,###"/>
    <numFmt numFmtId="167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1" fillId="0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1" xfId="55" applyNumberFormat="1" applyFont="1" applyFill="1" applyBorder="1" applyAlignment="1" applyProtection="1">
      <alignment horizontal="center" vertical="center"/>
      <protection locked="0"/>
    </xf>
    <xf numFmtId="0" fontId="21" fillId="0" borderId="12" xfId="55" applyFont="1" applyFill="1" applyBorder="1" applyAlignment="1" applyProtection="1">
      <alignment horizontal="center" vertical="center" wrapText="1"/>
      <protection locked="0"/>
    </xf>
    <xf numFmtId="0" fontId="21" fillId="0" borderId="13" xfId="55" applyFont="1" applyFill="1" applyBorder="1" applyAlignment="1" applyProtection="1">
      <alignment horizontal="center" vertical="center" wrapText="1"/>
      <protection/>
    </xf>
    <xf numFmtId="0" fontId="21" fillId="0" borderId="12" xfId="55" applyNumberFormat="1" applyFont="1" applyFill="1" applyBorder="1" applyAlignment="1" applyProtection="1">
      <alignment horizontal="center" vertical="center"/>
      <protection/>
    </xf>
    <xf numFmtId="164" fontId="21" fillId="0" borderId="12" xfId="55" applyNumberFormat="1" applyFont="1" applyFill="1" applyBorder="1" applyAlignment="1" applyProtection="1">
      <alignment horizontal="center" vertical="center"/>
      <protection/>
    </xf>
    <xf numFmtId="165" fontId="21" fillId="0" borderId="12" xfId="55" applyNumberFormat="1" applyFont="1" applyFill="1" applyBorder="1" applyAlignment="1" applyProtection="1">
      <alignment horizontal="center" vertical="center"/>
      <protection/>
    </xf>
    <xf numFmtId="0" fontId="21" fillId="0" borderId="14" xfId="55" applyNumberFormat="1" applyFont="1" applyFill="1" applyBorder="1" applyAlignment="1" applyProtection="1">
      <alignment horizontal="center" vertical="center"/>
      <protection/>
    </xf>
    <xf numFmtId="49" fontId="21" fillId="0" borderId="15" xfId="55" applyNumberFormat="1" applyFont="1" applyFill="1" applyBorder="1" applyAlignment="1" applyProtection="1">
      <alignment horizontal="left" vertical="center"/>
      <protection/>
    </xf>
    <xf numFmtId="0" fontId="40" fillId="0" borderId="15" xfId="0" applyFont="1" applyBorder="1" applyAlignment="1">
      <alignment/>
    </xf>
    <xf numFmtId="0" fontId="21" fillId="0" borderId="16" xfId="55" applyNumberFormat="1" applyFont="1" applyFill="1" applyBorder="1" applyAlignment="1" applyProtection="1">
      <alignment horizontal="center" vertical="center"/>
      <protection locked="0"/>
    </xf>
    <xf numFmtId="0" fontId="21" fillId="0" borderId="17" xfId="55" applyNumberFormat="1" applyFont="1" applyFill="1" applyBorder="1" applyAlignment="1" applyProtection="1">
      <alignment horizontal="center" vertical="center"/>
      <protection locked="0"/>
    </xf>
    <xf numFmtId="0" fontId="21" fillId="0" borderId="18" xfId="55" applyNumberFormat="1" applyFont="1" applyBorder="1" applyAlignment="1" applyProtection="1">
      <alignment horizontal="center" vertical="center" shrinkToFit="1"/>
      <protection locked="0"/>
    </xf>
    <xf numFmtId="0" fontId="21" fillId="0" borderId="18" xfId="55" applyFont="1" applyFill="1" applyBorder="1" applyAlignment="1" applyProtection="1">
      <alignment horizontal="center" vertical="center" wrapText="1"/>
      <protection locked="0"/>
    </xf>
    <xf numFmtId="0" fontId="21" fillId="0" borderId="18" xfId="55" applyNumberFormat="1" applyFont="1" applyFill="1" applyBorder="1" applyAlignment="1" applyProtection="1">
      <alignment horizontal="center" vertical="center"/>
      <protection locked="0"/>
    </xf>
    <xf numFmtId="0" fontId="21" fillId="0" borderId="18" xfId="55" applyNumberFormat="1" applyFont="1" applyFill="1" applyBorder="1" applyAlignment="1" applyProtection="1">
      <alignment horizontal="center" vertical="center"/>
      <protection/>
    </xf>
    <xf numFmtId="164" fontId="21" fillId="0" borderId="18" xfId="55" applyNumberFormat="1" applyFont="1" applyFill="1" applyBorder="1" applyAlignment="1" applyProtection="1">
      <alignment horizontal="center" vertical="center"/>
      <protection/>
    </xf>
    <xf numFmtId="165" fontId="21" fillId="0" borderId="18" xfId="55" applyNumberFormat="1" applyFont="1" applyFill="1" applyBorder="1" applyAlignment="1" applyProtection="1">
      <alignment horizontal="center" vertical="center"/>
      <protection/>
    </xf>
    <xf numFmtId="0" fontId="40" fillId="0" borderId="19" xfId="0" applyFont="1" applyBorder="1" applyAlignment="1">
      <alignment/>
    </xf>
    <xf numFmtId="0" fontId="40" fillId="33" borderId="0" xfId="0" applyFont="1" applyFill="1" applyAlignment="1">
      <alignment/>
    </xf>
    <xf numFmtId="49" fontId="21" fillId="0" borderId="20" xfId="55" applyNumberFormat="1" applyFont="1" applyFill="1" applyBorder="1" applyAlignment="1" applyProtection="1">
      <alignment horizontal="center" vertical="center"/>
      <protection/>
    </xf>
    <xf numFmtId="0" fontId="21" fillId="0" borderId="10" xfId="55" applyNumberFormat="1" applyFont="1" applyFill="1" applyBorder="1" applyAlignment="1" applyProtection="1">
      <alignment horizontal="left" vertical="center" shrinkToFit="1"/>
      <protection/>
    </xf>
    <xf numFmtId="49" fontId="21" fillId="0" borderId="21" xfId="55" applyNumberFormat="1" applyFont="1" applyFill="1" applyBorder="1" applyAlignment="1" applyProtection="1">
      <alignment horizontal="center" vertical="center"/>
      <protection/>
    </xf>
    <xf numFmtId="49" fontId="21" fillId="0" borderId="22" xfId="55" applyNumberFormat="1" applyFont="1" applyFill="1" applyBorder="1" applyAlignment="1" applyProtection="1">
      <alignment horizontal="center" vertical="center"/>
      <protection/>
    </xf>
    <xf numFmtId="0" fontId="21" fillId="0" borderId="16" xfId="55" applyNumberFormat="1" applyFont="1" applyFill="1" applyBorder="1" applyAlignment="1" applyProtection="1">
      <alignment horizontal="left" vertical="center" shrinkToFit="1"/>
      <protection/>
    </xf>
    <xf numFmtId="167" fontId="21" fillId="0" borderId="23" xfId="55" applyNumberFormat="1" applyFont="1" applyFill="1" applyBorder="1" applyAlignment="1" applyProtection="1">
      <alignment horizontal="center" vertical="center"/>
      <protection locked="0"/>
    </xf>
    <xf numFmtId="167" fontId="21" fillId="0" borderId="12" xfId="55" applyNumberFormat="1" applyFont="1" applyFill="1" applyBorder="1" applyAlignment="1" applyProtection="1">
      <alignment horizontal="center" vertical="center"/>
      <protection locked="0"/>
    </xf>
    <xf numFmtId="167" fontId="21" fillId="0" borderId="18" xfId="55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34" borderId="24" xfId="55" applyFont="1" applyFill="1" applyBorder="1" applyAlignment="1" applyProtection="1">
      <alignment horizontal="center" vertical="center" wrapText="1"/>
      <protection/>
    </xf>
    <xf numFmtId="0" fontId="21" fillId="34" borderId="25" xfId="55" applyFont="1" applyFill="1" applyBorder="1" applyAlignment="1" applyProtection="1">
      <alignment horizontal="center" vertical="center" wrapText="1"/>
      <protection/>
    </xf>
    <xf numFmtId="0" fontId="21" fillId="0" borderId="26" xfId="55" applyNumberFormat="1" applyFont="1" applyFill="1" applyBorder="1" applyAlignment="1" applyProtection="1" quotePrefix="1">
      <alignment horizontal="center" vertical="center" wrapText="1"/>
      <protection locked="0"/>
    </xf>
    <xf numFmtId="0" fontId="21" fillId="0" borderId="25" xfId="55" applyNumberFormat="1" applyFont="1" applyFill="1" applyBorder="1" applyAlignment="1" applyProtection="1" quotePrefix="1">
      <alignment horizontal="center" vertical="center" wrapText="1"/>
      <protection locked="0"/>
    </xf>
    <xf numFmtId="0" fontId="3" fillId="34" borderId="27" xfId="55" applyFont="1" applyFill="1" applyBorder="1" applyAlignment="1" applyProtection="1">
      <alignment horizontal="center" vertical="center" wrapText="1"/>
      <protection/>
    </xf>
    <xf numFmtId="0" fontId="21" fillId="34" borderId="12" xfId="55" applyFont="1" applyFill="1" applyBorder="1" applyAlignment="1" applyProtection="1">
      <alignment horizontal="center" vertical="center" wrapText="1"/>
      <protection/>
    </xf>
    <xf numFmtId="0" fontId="21" fillId="34" borderId="27" xfId="55" applyFont="1" applyFill="1" applyBorder="1" applyAlignment="1" applyProtection="1">
      <alignment horizontal="center" wrapText="1"/>
      <protection/>
    </xf>
    <xf numFmtId="0" fontId="21" fillId="34" borderId="24" xfId="55" applyFont="1" applyFill="1" applyBorder="1" applyAlignment="1" applyProtection="1">
      <alignment horizontal="center" wrapText="1"/>
      <protection/>
    </xf>
    <xf numFmtId="0" fontId="21" fillId="34" borderId="14" xfId="55" applyFont="1" applyFill="1" applyBorder="1" applyAlignment="1" applyProtection="1">
      <alignment horizontal="center" vertical="center" wrapText="1"/>
      <protection/>
    </xf>
    <xf numFmtId="0" fontId="21" fillId="34" borderId="26" xfId="55" applyFont="1" applyFill="1" applyBorder="1" applyAlignment="1" applyProtection="1">
      <alignment horizontal="center" vertical="center" wrapText="1"/>
      <protection/>
    </xf>
    <xf numFmtId="0" fontId="21" fillId="34" borderId="18" xfId="55" applyFont="1" applyFill="1" applyBorder="1" applyAlignment="1" applyProtection="1">
      <alignment horizontal="center" vertical="center" wrapText="1"/>
      <protection/>
    </xf>
    <xf numFmtId="0" fontId="21" fillId="34" borderId="27" xfId="55" applyFont="1" applyFill="1" applyBorder="1" applyAlignment="1" applyProtection="1">
      <alignment horizontal="center" vertical="center" wrapText="1"/>
      <protection/>
    </xf>
    <xf numFmtId="0" fontId="21" fillId="34" borderId="24" xfId="55" applyFont="1" applyFill="1" applyBorder="1" applyAlignment="1" applyProtection="1">
      <alignment horizontal="center" vertical="top" wrapText="1"/>
      <protection/>
    </xf>
    <xf numFmtId="0" fontId="21" fillId="34" borderId="25" xfId="55" applyFont="1" applyFill="1" applyBorder="1" applyAlignment="1" applyProtection="1">
      <alignment horizontal="center" vertical="top" wrapText="1"/>
      <protection/>
    </xf>
    <xf numFmtId="0" fontId="21" fillId="34" borderId="28" xfId="55" applyFont="1" applyFill="1" applyBorder="1" applyAlignment="1" applyProtection="1">
      <alignment horizontal="center" vertical="center" wrapText="1"/>
      <protection/>
    </xf>
    <xf numFmtId="0" fontId="21" fillId="34" borderId="13" xfId="55" applyFont="1" applyFill="1" applyBorder="1" applyAlignment="1" applyProtection="1">
      <alignment horizontal="center" vertical="center" wrapText="1"/>
      <protection/>
    </xf>
    <xf numFmtId="0" fontId="21" fillId="34" borderId="29" xfId="55" applyNumberFormat="1" applyFont="1" applyFill="1" applyBorder="1" applyAlignment="1" applyProtection="1">
      <alignment horizontal="center" vertical="center" wrapText="1"/>
      <protection/>
    </xf>
    <xf numFmtId="0" fontId="21" fillId="34" borderId="30" xfId="55" applyNumberFormat="1" applyFont="1" applyFill="1" applyBorder="1" applyAlignment="1" applyProtection="1">
      <alignment horizontal="center" vertical="center" wrapText="1"/>
      <protection/>
    </xf>
    <xf numFmtId="0" fontId="21" fillId="34" borderId="22" xfId="55" applyNumberFormat="1" applyFont="1" applyFill="1" applyBorder="1" applyAlignment="1" applyProtection="1">
      <alignment horizontal="center" vertical="center" wrapText="1"/>
      <protection/>
    </xf>
    <xf numFmtId="49" fontId="21" fillId="0" borderId="26" xfId="55" applyNumberFormat="1" applyFont="1" applyFill="1" applyBorder="1" applyAlignment="1" applyProtection="1">
      <alignment horizontal="center" vertical="center" wrapText="1"/>
      <protection/>
    </xf>
    <xf numFmtId="49" fontId="21" fillId="0" borderId="25" xfId="55" applyNumberFormat="1" applyFont="1" applyFill="1" applyBorder="1" applyAlignment="1" applyProtection="1">
      <alignment horizontal="center" vertical="center" wrapText="1"/>
      <protection/>
    </xf>
    <xf numFmtId="49" fontId="21" fillId="0" borderId="26" xfId="55" applyNumberFormat="1" applyFont="1" applyFill="1" applyBorder="1" applyAlignment="1" applyProtection="1">
      <alignment horizontal="center" vertical="center" wrapText="1"/>
      <protection locked="0"/>
    </xf>
    <xf numFmtId="49" fontId="21" fillId="0" borderId="25" xfId="55" applyNumberFormat="1" applyFont="1" applyFill="1" applyBorder="1" applyAlignment="1" applyProtection="1">
      <alignment horizontal="center" vertical="center" wrapText="1"/>
      <protection locked="0"/>
    </xf>
    <xf numFmtId="0" fontId="21" fillId="34" borderId="31" xfId="55" applyFont="1" applyFill="1" applyBorder="1" applyAlignment="1" applyProtection="1">
      <alignment horizontal="center" vertical="center" wrapText="1"/>
      <protection/>
    </xf>
    <xf numFmtId="0" fontId="21" fillId="34" borderId="32" xfId="55" applyFont="1" applyFill="1" applyBorder="1" applyAlignment="1" applyProtection="1">
      <alignment horizontal="center" vertical="center" wrapText="1"/>
      <protection/>
    </xf>
    <xf numFmtId="0" fontId="21" fillId="34" borderId="33" xfId="55" applyFont="1" applyFill="1" applyBorder="1" applyAlignment="1" applyProtection="1">
      <alignment horizontal="center" vertical="center" wrapText="1"/>
      <protection/>
    </xf>
    <xf numFmtId="0" fontId="21" fillId="34" borderId="34" xfId="55" applyFont="1" applyFill="1" applyBorder="1" applyAlignment="1" applyProtection="1">
      <alignment horizontal="center" vertical="center" wrapText="1"/>
      <protection/>
    </xf>
    <xf numFmtId="0" fontId="21" fillId="34" borderId="35" xfId="55" applyFont="1" applyFill="1" applyBorder="1" applyAlignment="1" applyProtection="1">
      <alignment horizontal="center" vertical="center" wrapText="1"/>
      <protection/>
    </xf>
    <xf numFmtId="0" fontId="21" fillId="34" borderId="36" xfId="55" applyNumberFormat="1" applyFont="1" applyFill="1" applyBorder="1" applyAlignment="1" applyProtection="1">
      <alignment horizontal="center" vertical="center" wrapText="1"/>
      <protection/>
    </xf>
    <xf numFmtId="0" fontId="21" fillId="34" borderId="37" xfId="55" applyNumberFormat="1" applyFont="1" applyFill="1" applyBorder="1" applyAlignment="1" applyProtection="1">
      <alignment horizontal="center" vertical="center" wrapText="1"/>
      <protection/>
    </xf>
    <xf numFmtId="0" fontId="21" fillId="34" borderId="38" xfId="55" applyNumberFormat="1" applyFont="1" applyFill="1" applyBorder="1" applyAlignment="1" applyProtection="1">
      <alignment horizontal="center" vertical="center" wrapText="1"/>
      <protection/>
    </xf>
    <xf numFmtId="0" fontId="21" fillId="34" borderId="36" xfId="55" applyFont="1" applyFill="1" applyBorder="1" applyAlignment="1" applyProtection="1">
      <alignment horizontal="center" vertical="center" wrapText="1"/>
      <protection/>
    </xf>
    <xf numFmtId="0" fontId="21" fillId="34" borderId="37" xfId="55" applyFont="1" applyFill="1" applyBorder="1" applyAlignment="1" applyProtection="1">
      <alignment horizontal="center" vertical="center" wrapText="1"/>
      <protection/>
    </xf>
    <xf numFmtId="0" fontId="21" fillId="34" borderId="38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/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auto="1"/>
      </font>
      <fill>
        <patternFill patternType="solid">
          <bgColor rgb="FFFFFF00"/>
        </patternFill>
      </fill>
    </dxf>
    <dxf/>
    <dxf>
      <font>
        <b/>
        <i val="0"/>
        <color auto="1"/>
      </font>
      <fill>
        <patternFill patternType="solid">
          <bgColor rgb="FFFFFF00"/>
        </patternFill>
      </fill>
      <border/>
    </dxf>
    <dxf>
      <font>
        <b/>
        <i val="0"/>
      </font>
      <border/>
    </dxf>
    <dxf>
      <numFmt numFmtId="166" formatCode="###,###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pannett\AppData\Local\Microsoft\Windows\INetCache\Content.Outlook\6X2V2TS3\JEF-109899-GENSU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Info"/>
      <sheetName val="General Summary"/>
      <sheetName val="DGNClip"/>
      <sheetName val="SimpleForm"/>
      <sheetName val="Data"/>
      <sheetName val="Info"/>
      <sheetName val="XMLschema"/>
      <sheetName val="QryItem"/>
      <sheetName val="QryItem2"/>
      <sheetName val="Estimate"/>
      <sheetName val="Lists"/>
      <sheetName val="Store"/>
      <sheetName val="StoreProjectInfo"/>
      <sheetName val="JEF-109899-GENS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2" width="16.00390625" style="1" customWidth="1"/>
    <col min="3" max="3" width="58.00390625" style="1" customWidth="1"/>
    <col min="4" max="4" width="0" style="1" hidden="1" customWidth="1"/>
    <col min="5" max="5" width="1.28515625" style="1" hidden="1" customWidth="1"/>
    <col min="6" max="6" width="1.7109375" style="1" hidden="1" customWidth="1"/>
    <col min="7" max="7" width="1.1484375" style="1" hidden="1" customWidth="1"/>
    <col min="8" max="9" width="0" style="1" hidden="1" customWidth="1"/>
    <col min="10" max="13" width="9.140625" style="1" customWidth="1"/>
    <col min="14" max="14" width="102.28125" style="1" bestFit="1" customWidth="1"/>
    <col min="15" max="15" width="30.00390625" style="1" customWidth="1"/>
    <col min="16" max="16384" width="9.140625" style="1" customWidth="1"/>
  </cols>
  <sheetData>
    <row r="1" spans="1:15" ht="15.75">
      <c r="A1" s="31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3" ht="30" customHeight="1">
      <c r="A2" s="33" t="s">
        <v>48</v>
      </c>
      <c r="B2" s="34"/>
      <c r="C2" s="30" t="s">
        <v>49</v>
      </c>
    </row>
    <row r="3" spans="1:15" ht="9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.75">
      <c r="A4" s="51" t="s">
        <v>0</v>
      </c>
      <c r="B4" s="51" t="s">
        <v>0</v>
      </c>
      <c r="C4" s="63" t="s">
        <v>1</v>
      </c>
      <c r="D4" s="66" t="s">
        <v>2</v>
      </c>
      <c r="E4" s="60"/>
      <c r="F4" s="49"/>
      <c r="G4" s="58"/>
      <c r="H4" s="49" t="s">
        <v>3</v>
      </c>
      <c r="I4" s="41"/>
      <c r="J4" s="43" t="s">
        <v>4</v>
      </c>
      <c r="K4" s="41" t="s">
        <v>4</v>
      </c>
      <c r="L4" s="41" t="s">
        <v>5</v>
      </c>
      <c r="M4" s="43" t="s">
        <v>6</v>
      </c>
      <c r="N4" s="46" t="s">
        <v>7</v>
      </c>
      <c r="O4" s="39" t="s">
        <v>28</v>
      </c>
    </row>
    <row r="5" spans="1:15" ht="15.75">
      <c r="A5" s="52"/>
      <c r="B5" s="52"/>
      <c r="C5" s="64"/>
      <c r="D5" s="67"/>
      <c r="E5" s="61"/>
      <c r="F5" s="50"/>
      <c r="G5" s="59"/>
      <c r="H5" s="50"/>
      <c r="I5" s="42"/>
      <c r="J5" s="44"/>
      <c r="K5" s="42"/>
      <c r="L5" s="42"/>
      <c r="M5" s="44"/>
      <c r="N5" s="35"/>
      <c r="O5" s="35"/>
    </row>
    <row r="6" spans="1:15" ht="15.75">
      <c r="A6" s="52"/>
      <c r="B6" s="52"/>
      <c r="C6" s="64"/>
      <c r="D6" s="67"/>
      <c r="E6" s="61"/>
      <c r="F6" s="56"/>
      <c r="G6" s="54"/>
      <c r="H6" s="37"/>
      <c r="I6" s="35"/>
      <c r="J6" s="44"/>
      <c r="K6" s="47" t="s">
        <v>8</v>
      </c>
      <c r="L6" s="47" t="s">
        <v>9</v>
      </c>
      <c r="M6" s="44"/>
      <c r="N6" s="35"/>
      <c r="O6" s="35"/>
    </row>
    <row r="7" spans="1:15" ht="16.5" thickBot="1">
      <c r="A7" s="53"/>
      <c r="B7" s="53"/>
      <c r="C7" s="65"/>
      <c r="D7" s="68"/>
      <c r="E7" s="62"/>
      <c r="F7" s="57"/>
      <c r="G7" s="55"/>
      <c r="H7" s="38"/>
      <c r="I7" s="36"/>
      <c r="J7" s="45"/>
      <c r="K7" s="48"/>
      <c r="L7" s="48"/>
      <c r="M7" s="45"/>
      <c r="N7" s="35"/>
      <c r="O7" s="40"/>
    </row>
    <row r="8" spans="1:15" ht="15.75">
      <c r="A8" s="22" t="s">
        <v>29</v>
      </c>
      <c r="B8" s="22" t="s">
        <v>10</v>
      </c>
      <c r="C8" s="23"/>
      <c r="D8" s="2" t="s">
        <v>11</v>
      </c>
      <c r="E8" s="3"/>
      <c r="F8" s="4"/>
      <c r="G8" s="5"/>
      <c r="H8" s="4" t="s">
        <v>11</v>
      </c>
      <c r="I8" s="4"/>
      <c r="J8" s="6">
        <f>IF(OR(TRIM(B8)=0,TRIM(B8)=""),"",IF(_xlfn.IFERROR(TRIM(INDEX(QryItemNamed,MATCH(TRIM(B8),ITEM,0),2)),"")="Y","SPECIAL",LEFT(_xlfn.IFERROR(TRIM(INDEX(ITEM,MATCH(TRIM(B8),ITEM,0))),""),3)))</f>
      </c>
      <c r="K8" s="7">
        <f aca="true" t="shared" si="0" ref="K8:K16">IF(OR(TRIM(B8)=0,TRIM(B8)=""),"",IF(_xlfn.IFERROR(TRIM(INDEX(QryItemNamed,MATCH(TRIM(B8),ITEM,0),2)),"")="Y",LEFT(_xlfn.IFERROR(TRIM(INDEX(ITEM,MATCH(TRIM(B8),ITEM,0))),""),3)&amp;RIGHT(_xlfn.IFERROR(TRIM(INDEX(ITEM,MATCH(TRIM(B8),ITEM,0))),""),5),RIGHT(_xlfn.IFERROR(TRIM(INDEX(ITEM,MATCH(TRIM(B8),ITEM,0))),""),5)))</f>
      </c>
      <c r="L8" s="8" t="s">
        <v>11</v>
      </c>
      <c r="M8" s="9">
        <f>IF(OR(TRIM(B8)=0,TRIM(B8)=""),"",IF(_xlfn.IFERROR(TRIM(INDEX(QryItemNamed,MATCH(TRIM(B8),ITEM,0),3)),"")="LS","",_xlfn.IFERROR(TRIM(INDEX(QryItemNamed,MATCH(TRIM(B8),ITEM,0),3)),"")))</f>
      </c>
      <c r="N8" s="10" t="s">
        <v>31</v>
      </c>
      <c r="O8" s="27"/>
    </row>
    <row r="9" spans="1:15" ht="15.75">
      <c r="A9" s="22" t="s">
        <v>30</v>
      </c>
      <c r="B9" s="22" t="s">
        <v>12</v>
      </c>
      <c r="C9" s="23"/>
      <c r="D9" s="2">
        <v>165</v>
      </c>
      <c r="E9" s="3"/>
      <c r="F9" s="4"/>
      <c r="G9" s="5"/>
      <c r="H9" s="4">
        <v>165</v>
      </c>
      <c r="I9" s="4"/>
      <c r="J9" s="6">
        <f>IF(OR(TRIM(B9)=0,TRIM(B9)=""),"",IF(_xlfn.IFERROR(TRIM(INDEX(QryItemNamed,MATCH(TRIM(B9),ITEM,0),2)),"")="Y","SPECIAL",LEFT(_xlfn.IFERROR(TRIM(INDEX(ITEM,MATCH(TRIM(B9),ITEM,0))),""),3)))</f>
      </c>
      <c r="K9" s="7">
        <f t="shared" si="0"/>
      </c>
      <c r="L9" s="8">
        <f>+H9</f>
        <v>165</v>
      </c>
      <c r="M9" s="6" t="s">
        <v>26</v>
      </c>
      <c r="N9" s="11" t="s">
        <v>32</v>
      </c>
      <c r="O9" s="28"/>
    </row>
    <row r="10" spans="1:15" ht="15.75">
      <c r="A10" s="22" t="s">
        <v>36</v>
      </c>
      <c r="B10" s="22" t="s">
        <v>13</v>
      </c>
      <c r="C10" s="23" t="s">
        <v>14</v>
      </c>
      <c r="D10" s="2" t="s">
        <v>11</v>
      </c>
      <c r="E10" s="3"/>
      <c r="F10" s="4"/>
      <c r="G10" s="5"/>
      <c r="H10" s="4" t="s">
        <v>11</v>
      </c>
      <c r="I10" s="4"/>
      <c r="J10" s="6">
        <f>IF(OR(TRIM(B10)=0,TRIM(B10)=""),"",IF(_xlfn.IFERROR(TRIM(INDEX(QryItemNamed,MATCH(TRIM(B10),ITEM,0),2)),"")="Y","SPECIAL",LEFT(_xlfn.IFERROR(TRIM(INDEX(ITEM,MATCH(TRIM(B10),ITEM,0))),""),3)))</f>
      </c>
      <c r="K10" s="7">
        <f t="shared" si="0"/>
      </c>
      <c r="L10" s="8" t="s">
        <v>11</v>
      </c>
      <c r="M10" s="6">
        <f>IF(OR(TRIM(B10)=0,TRIM(B10)=""),"",IF(_xlfn.IFERROR(TRIM(INDEX(QryItemNamed,MATCH(TRIM(B10),ITEM,0),3)),"")="LS","",_xlfn.IFERROR(TRIM(INDEX(QryItemNamed,MATCH(TRIM(B10),ITEM,0),3)),"")))</f>
      </c>
      <c r="N10" s="10" t="s">
        <v>33</v>
      </c>
      <c r="O10" s="28"/>
    </row>
    <row r="11" spans="1:15" ht="15.75">
      <c r="A11" s="22" t="s">
        <v>37</v>
      </c>
      <c r="B11" s="22" t="s">
        <v>15</v>
      </c>
      <c r="C11" s="23"/>
      <c r="D11" s="2">
        <v>18</v>
      </c>
      <c r="E11" s="3"/>
      <c r="F11" s="4"/>
      <c r="G11" s="5"/>
      <c r="H11" s="4">
        <v>18</v>
      </c>
      <c r="I11" s="4"/>
      <c r="J11" s="6">
        <f>IF(OR(TRIM(B11)=0,TRIM(B11)=""),"",IF(_xlfn.IFERROR(TRIM(INDEX(QryItemNamed,MATCH(TRIM(B11),ITEM,0),2)),"")="Y","SPECIAL",LEFT(_xlfn.IFERROR(TRIM(INDEX(ITEM,MATCH(TRIM(B11),ITEM,0))),""),3)))</f>
      </c>
      <c r="K11" s="7">
        <f t="shared" si="0"/>
      </c>
      <c r="L11" s="8">
        <v>18</v>
      </c>
      <c r="M11" s="6" t="s">
        <v>24</v>
      </c>
      <c r="N11" s="10" t="s">
        <v>34</v>
      </c>
      <c r="O11" s="28"/>
    </row>
    <row r="12" spans="1:15" ht="15.75">
      <c r="A12" s="24" t="s">
        <v>38</v>
      </c>
      <c r="B12" s="24" t="s">
        <v>16</v>
      </c>
      <c r="C12" s="23" t="s">
        <v>17</v>
      </c>
      <c r="D12" s="2" t="s">
        <v>11</v>
      </c>
      <c r="E12" s="3"/>
      <c r="F12" s="4"/>
      <c r="G12" s="5"/>
      <c r="H12" s="4" t="s">
        <v>11</v>
      </c>
      <c r="I12" s="4"/>
      <c r="J12" s="6" t="s">
        <v>27</v>
      </c>
      <c r="K12" s="7">
        <f t="shared" si="0"/>
      </c>
      <c r="L12" s="8" t="s">
        <v>11</v>
      </c>
      <c r="M12" s="6">
        <f>IF(OR(TRIM(B12)=0,TRIM(B12)=""),"",IF(_xlfn.IFERROR(TRIM(INDEX(QryItemNamed,MATCH(TRIM(B12),ITEM,0),3)),"")="LS","",_xlfn.IFERROR(TRIM(INDEX(QryItemNamed,MATCH(TRIM(B12),ITEM,0),3)),"")))</f>
      </c>
      <c r="N12" s="10" t="s">
        <v>35</v>
      </c>
      <c r="O12" s="28"/>
    </row>
    <row r="13" spans="1:15" ht="15.75">
      <c r="A13" s="24" t="s">
        <v>39</v>
      </c>
      <c r="B13" s="24" t="s">
        <v>18</v>
      </c>
      <c r="C13" s="23" t="s">
        <v>19</v>
      </c>
      <c r="D13" s="2">
        <v>8</v>
      </c>
      <c r="E13" s="3"/>
      <c r="F13" s="4"/>
      <c r="G13" s="5"/>
      <c r="H13" s="4">
        <v>8</v>
      </c>
      <c r="I13" s="4"/>
      <c r="J13" s="6" t="s">
        <v>27</v>
      </c>
      <c r="K13" s="7">
        <f t="shared" si="0"/>
      </c>
      <c r="L13" s="8">
        <f>+H13</f>
        <v>8</v>
      </c>
      <c r="M13" s="6" t="s">
        <v>25</v>
      </c>
      <c r="N13" s="10" t="s">
        <v>45</v>
      </c>
      <c r="O13" s="28"/>
    </row>
    <row r="14" spans="1:15" ht="15.75">
      <c r="A14" s="24" t="s">
        <v>40</v>
      </c>
      <c r="B14" s="24" t="s">
        <v>18</v>
      </c>
      <c r="C14" s="23" t="s">
        <v>20</v>
      </c>
      <c r="D14" s="2">
        <v>4</v>
      </c>
      <c r="E14" s="3"/>
      <c r="F14" s="4"/>
      <c r="G14" s="5"/>
      <c r="H14" s="4">
        <v>4</v>
      </c>
      <c r="I14" s="4"/>
      <c r="J14" s="6" t="s">
        <v>27</v>
      </c>
      <c r="K14" s="7">
        <f t="shared" si="0"/>
      </c>
      <c r="L14" s="8">
        <f>+H14</f>
        <v>4</v>
      </c>
      <c r="M14" s="6" t="s">
        <v>25</v>
      </c>
      <c r="N14" s="10" t="s">
        <v>46</v>
      </c>
      <c r="O14" s="28"/>
    </row>
    <row r="15" spans="1:15" ht="15.75">
      <c r="A15" s="24" t="s">
        <v>41</v>
      </c>
      <c r="B15" s="24" t="s">
        <v>21</v>
      </c>
      <c r="C15" s="23" t="s">
        <v>22</v>
      </c>
      <c r="D15" s="2">
        <v>18</v>
      </c>
      <c r="E15" s="3"/>
      <c r="F15" s="4"/>
      <c r="G15" s="5"/>
      <c r="H15" s="4">
        <v>18</v>
      </c>
      <c r="I15" s="4"/>
      <c r="J15" s="6" t="s">
        <v>27</v>
      </c>
      <c r="K15" s="7">
        <f t="shared" si="0"/>
      </c>
      <c r="L15" s="8">
        <f>+H15</f>
        <v>18</v>
      </c>
      <c r="M15" s="6" t="s">
        <v>24</v>
      </c>
      <c r="N15" s="11" t="s">
        <v>44</v>
      </c>
      <c r="O15" s="28"/>
    </row>
    <row r="16" spans="1:15" ht="16.5" thickBot="1">
      <c r="A16" s="25" t="s">
        <v>42</v>
      </c>
      <c r="B16" s="25" t="s">
        <v>23</v>
      </c>
      <c r="C16" s="26"/>
      <c r="D16" s="12" t="s">
        <v>11</v>
      </c>
      <c r="E16" s="13"/>
      <c r="F16" s="14"/>
      <c r="G16" s="14"/>
      <c r="H16" s="15" t="s">
        <v>11</v>
      </c>
      <c r="I16" s="16"/>
      <c r="J16" s="17">
        <f>IF(OR(TRIM(B16)=0,TRIM(B16)=""),"",IF(_xlfn.IFERROR(TRIM(INDEX(QryItemNamed,MATCH(TRIM(B16),ITEM,0),2)),"")="Y","SPECIAL",LEFT(_xlfn.IFERROR(TRIM(INDEX(ITEM,MATCH(TRIM(B16),ITEM,0))),""),3)))</f>
      </c>
      <c r="K16" s="18">
        <f t="shared" si="0"/>
      </c>
      <c r="L16" s="19" t="s">
        <v>11</v>
      </c>
      <c r="M16" s="17">
        <f>IF(OR(TRIM(B16)=0,TRIM(B16)=""),"",IF(_xlfn.IFERROR(TRIM(INDEX(QryItemNamed,MATCH(TRIM(B16),ITEM,0),3)),"")="LS","",_xlfn.IFERROR(TRIM(INDEX(QryItemNamed,MATCH(TRIM(B16),ITEM,0),3)),"")))</f>
      </c>
      <c r="N16" s="20" t="s">
        <v>43</v>
      </c>
      <c r="O16" s="29"/>
    </row>
  </sheetData>
  <sheetProtection/>
  <mergeCells count="22">
    <mergeCell ref="C4:C7"/>
    <mergeCell ref="D4:D7"/>
    <mergeCell ref="N4:N7"/>
    <mergeCell ref="K6:K7"/>
    <mergeCell ref="L6:L7"/>
    <mergeCell ref="H4:H5"/>
    <mergeCell ref="A4:A7"/>
    <mergeCell ref="G6:G7"/>
    <mergeCell ref="F6:F7"/>
    <mergeCell ref="F4:G5"/>
    <mergeCell ref="E4:E7"/>
    <mergeCell ref="B4:B7"/>
    <mergeCell ref="A1:O1"/>
    <mergeCell ref="A2:B2"/>
    <mergeCell ref="I6:I7"/>
    <mergeCell ref="H6:H7"/>
    <mergeCell ref="O4:O7"/>
    <mergeCell ref="I4:I5"/>
    <mergeCell ref="J4:J7"/>
    <mergeCell ref="K4:K5"/>
    <mergeCell ref="L4:L5"/>
    <mergeCell ref="M4:M7"/>
  </mergeCells>
  <conditionalFormatting sqref="C8:C16">
    <cfRule type="expression" priority="6" dxfId="2" stopIfTrue="1">
      <formula>Sheet1!#REF!&lt;&gt;""</formula>
    </cfRule>
    <cfRule type="expression" priority="8" dxfId="23" stopIfTrue="1">
      <formula>SEARCH("*1*",INDEX(QryItemNamed,MATCH(Sheet1!#REF!,ITEM,0),7))</formula>
    </cfRule>
  </conditionalFormatting>
  <conditionalFormatting sqref="N8 N10:N15">
    <cfRule type="expression" priority="7" dxfId="24">
      <formula>IF(LEN(TRIM(Sheet1!#REF!)&gt;6),IF(RIGHT(TRIM(Sheet1!#REF!),6)=" CONT.",IF(VLOOKUP(LEFT(TRIM(Sheet1!#REF!),LEN(TRIM(Sheet1!#REF!))-6),HEADINGS,1,FALSE)=LEFT(TRIM(Sheet1!#REF!),LEN(TRIM(Sheet1!#REF!))-6),1,0)))</formula>
    </cfRule>
    <cfRule type="expression" priority="10" dxfId="24">
      <formula>IF(LEN(TRIM(Sheet1!#REF!)&gt;10),IF(RIGHT(TRIM(Sheet1!#REF!),10)=" CONTINUED",IF(VLOOKUP(LEFT(TRIM(Sheet1!#REF!),LEN(TRIM(Sheet1!#REF!))-10),HEADINGS,1,FALSE)=LEFT(TRIM(Sheet1!#REF!),LEN(TRIM(Sheet1!#REF!))-10),1,0)))</formula>
    </cfRule>
    <cfRule type="expression" priority="12" dxfId="24">
      <formula>OR(Sheet1!#REF!="STRUCTURE REPAIRS",Sheet1!#REF!="STRUCTURES 20 FOOT SPAN AND UNDER",Sheet1!#REF!="STRUCTURES OVER 20 FOOT SPAN",Sheet1!#REF!="RETAINING WALLS")</formula>
    </cfRule>
    <cfRule type="expression" priority="13" dxfId="24">
      <formula>OR(Sheet1!#REF!="STRUCTURE REPAIRS CONT.",Sheet1!#REF!="STRUCTURES 20 FOOT SPAN AND UNDER CONT.",Sheet1!#REF!="STRUCTURES OVER 20 FOOT SPAN CONT.",Sheet1!#REF!="RETAINING WALLS CONT.")</formula>
    </cfRule>
    <cfRule type="expression" priority="14" dxfId="24">
      <formula>OR(Sheet1!#REF!="STRUCTURE REPAIRS CONTINUED",Sheet1!#REF!="STRUCTURES 20 FOOT SPAN AND UNDER CONTINUED",Sheet1!#REF!="STRUCTURES OVER 20 FOOT SPAN CONTINUED",Sheet1!#REF!="RETAINING WALLS CONTINUED")</formula>
    </cfRule>
    <cfRule type="expression" priority="15" dxfId="24">
      <formula>OR(LEFT(Sheet1!#REF!,15)="RETAINING WALLS",LEFT(Sheet1!#REF!,32)="STRUCTURE 20 FOOT SPAN AND UNDER",LEFT(Sheet1!#REF!,27)="STRUCTURE OVER 20 FOOT SPAN",LEFT(Sheet1!#REF!,16)="STRUCTURE REPAIR")</formula>
    </cfRule>
  </conditionalFormatting>
  <conditionalFormatting sqref="L8:L16">
    <cfRule type="expression" priority="3" dxfId="25">
      <formula>Sheet1!#REF!=ROUND(Sheet1!#REF!,0)</formula>
    </cfRule>
  </conditionalFormatting>
  <conditionalFormatting sqref="N11:N15">
    <cfRule type="expression" priority="92" dxfId="0">
      <formula>$J11="ITEM CODE DOES NOT EXIST IN ITEM MASTER"</formula>
    </cfRule>
    <cfRule type="expression" priority="93" dxfId="24">
      <formula>IF(VLOOKUP(Sheet1!#REF!,HEADINGS,1,0)=Sheet1!#REF!,1,0)</formula>
    </cfRule>
    <cfRule type="expression" priority="94" dxfId="24">
      <formula>IF(LEN(TRIM(Sheet1!#REF!)&gt;11),IF(RIGHT(TRIM(Sheet1!#REF!),11)=" ALTERNATES",IF(VLOOKUP(LEFT(TRIM(Sheet1!#REF!),LEN(TRIM(Sheet1!#REF!))-11),HEADINGS,1,FALSE)=LEFT(TRIM(Sheet1!#REF!),LEN(TRIM(Sheet1!#REF!))-11),1,0)))</formula>
    </cfRule>
    <cfRule type="expression" priority="95" dxfId="24">
      <formula>IF(LEN(TRIM(Sheet1!#REF!)&gt;8),IF(RIGHT(TRIM(Sheet1!#REF!),8)=" (CONT.)",IF(VLOOKUP(LEFT(TRIM(Sheet1!#REF!),LEN(TRIM(Sheet1!#REF!))-8),HEADINGS,1,FALSE)=LEFT(TRIM(Sheet1!#REF!),LEN(TRIM(Sheet1!#REF!))-8),1,0)))</formula>
    </cfRule>
    <cfRule type="expression" priority="96" dxfId="24">
      <formula>IF(LEN(TRIM(Sheet1!#REF!)&gt;13),IF(LEFT(TRIM(Sheet1!#REF!),13)="ITEMS OF WORK",1,0))</formula>
    </cfRule>
  </conditionalFormatting>
  <conditionalFormatting sqref="E8:E16">
    <cfRule type="expression" priority="97" dxfId="2" stopIfTrue="1">
      <formula>Sheet1!#REF!&lt;&gt;""</formula>
    </cfRule>
    <cfRule type="expression" priority="98" dxfId="0" stopIfTrue="1">
      <formula>Sheet1!#REF!="SPECIAL"</formula>
    </cfRule>
    <cfRule type="expression" priority="99" dxfId="0" stopIfTrue="1">
      <formula>SEARCH("*AS PER PLAN*",INDEX(QryItemNamed,MATCH(Sheet1!#REF!,ITEM,0),4))</formula>
    </cfRule>
    <cfRule type="expression" priority="100" dxfId="0" stopIfTrue="1">
      <formula>SEARCH("*MISC.*",INDEX(QryItemNamed,MATCH(Sheet1!#REF!,ITEM,0),4))</formula>
    </cfRule>
  </conditionalFormatting>
  <conditionalFormatting sqref="H8:H16">
    <cfRule type="expression" priority="130" dxfId="0">
      <formula>AND(SUM($F8:$H8)=0,Sheet1!#REF!&lt;&gt;"",Sheet1!#REF!&lt;&gt;"LS")</formula>
    </cfRule>
    <cfRule type="expression" priority="131" dxfId="0">
      <formula>AND(Sheet1!#REF!="LS",OR(EXACT("LUMP",$F8:$H8))=FALSE,OR(EXACT("LS",$F8:$H8))=FALSE)</formula>
    </cfRule>
    <cfRule type="expression" priority="132" dxfId="0">
      <formula>AND(Sheet1!#REF!&lt;&gt;"LS",SUM($F8:$H8)&lt;&gt;Sheet1!#REF!)</formula>
    </cfRule>
  </conditionalFormatting>
  <conditionalFormatting sqref="N8 N10">
    <cfRule type="expression" priority="212" dxfId="0">
      <formula>Sheet1!#REF!="ITEM CODE DOES NOT EXIST IN ITEM MASTER"</formula>
    </cfRule>
    <cfRule type="expression" priority="213" dxfId="24">
      <formula>IF(VLOOKUP(Sheet1!#REF!,HEADINGS,1,0)=Sheet1!#REF!,1,0)</formula>
    </cfRule>
    <cfRule type="expression" priority="214" dxfId="24">
      <formula>IF(LEN(TRIM(Sheet1!#REF!)&gt;11),IF(RIGHT(TRIM(Sheet1!#REF!),11)=" ALTERNATES",IF(VLOOKUP(LEFT(TRIM(Sheet1!#REF!),LEN(TRIM(Sheet1!#REF!))-11),HEADINGS,1,FALSE)=LEFT(TRIM(Sheet1!#REF!),LEN(TRIM(Sheet1!#REF!))-11),1,0)))</formula>
    </cfRule>
    <cfRule type="expression" priority="215" dxfId="24">
      <formula>IF(LEN(TRIM(Sheet1!#REF!)&gt;8),IF(RIGHT(TRIM(Sheet1!#REF!),8)=" (CONT.)",IF(VLOOKUP(LEFT(TRIM(Sheet1!#REF!),LEN(TRIM(Sheet1!#REF!))-8),HEADINGS,1,FALSE)=LEFT(TRIM(Sheet1!#REF!),LEN(TRIM(Sheet1!#REF!))-8),1,0)))</formula>
    </cfRule>
    <cfRule type="expression" priority="216" dxfId="24">
      <formula>IF(LEN(TRIM(Sheet1!#REF!)&gt;13),IF(LEFT(TRIM(Sheet1!#REF!),13)="ITEMS OF WORK",1,0))</formula>
    </cfRule>
  </conditionalFormatting>
  <conditionalFormatting sqref="D8:D16 F8:G16">
    <cfRule type="expression" priority="217" dxfId="0">
      <formula>AND((SUM($C8:$E8)+Sheet1!#REF!)=0,Sheet1!#REF!&lt;&gt;"",Sheet1!#REF!&lt;&gt;"LS")</formula>
    </cfRule>
    <cfRule type="expression" priority="218" dxfId="0">
      <formula>AND(Sheet1!#REF!="LS",OR(EXACT("LUMP",$A8:$E8))=FALSE,OR(EXACT("LS",$A8:$E8))=FALSE)</formula>
    </cfRule>
  </conditionalFormatting>
  <conditionalFormatting sqref="D8:D16 F8:H16">
    <cfRule type="expression" priority="221" dxfId="2" stopIfTrue="1">
      <formula>Sheet1!#REF!=""</formula>
    </cfRule>
    <cfRule type="expression" priority="222" dxfId="0">
      <formula>AND(Sheet1!#REF!="LS",OR(EXACT("LUMP",$A8:$H8))=TRUE,OR(EXACT("LS",$A8:$H8))=TRUE)</formula>
    </cfRule>
    <cfRule type="expression" priority="223" dxfId="0">
      <formula>AND(OR(COUNT($C8:$H8)&gt;0,COUNT(Sheet1!#REF!)&gt;0),OR(COUNTIF(Sheet1!#REF!,"=L*")&gt;0,COUNTIF($C8:$H8,"=L*")&gt;0))</formula>
    </cfRule>
  </conditionalFormatting>
  <dataValidations count="2">
    <dataValidation type="list" allowBlank="1" sqref="C16">
      <formula1>HEADINGS</formula1>
    </dataValidation>
    <dataValidation type="list" allowBlank="1" showInputMessage="1" showErrorMessage="1" sqref="C8:C15">
      <formula1>HEADINGS</formula1>
    </dataValidation>
  </dataValidations>
  <printOptions/>
  <pageMargins left="0.7" right="0.7" top="0.75" bottom="0.75" header="0.3" footer="0.3"/>
  <pageSetup horizontalDpi="1200" verticalDpi="1200" orientation="portrait" paperSize="9" r:id="rId1"/>
  <ignoredErrors>
    <ignoredError sqref="A8:B8 A12:B12 A9:A11 A14:A16 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Pier Cap Cleaning</dc:title>
  <dc:subject>Pier Cap Cleaning</dc:subject>
  <dc:creator>Thomas Pannett</dc:creator>
  <cp:keywords/>
  <dc:description/>
  <cp:lastModifiedBy>Robert Rounds</cp:lastModifiedBy>
  <dcterms:created xsi:type="dcterms:W3CDTF">2019-07-31T15:51:02Z</dcterms:created>
  <dcterms:modified xsi:type="dcterms:W3CDTF">2019-08-13T12:10:40Z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">
    <vt:lpwstr>District 11</vt:lpwstr>
  </property>
</Properties>
</file>