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RCHASING\FY 2021\152-21\"/>
    </mc:Choice>
  </mc:AlternateContent>
  <xr:revisionPtr revIDLastSave="0" documentId="13_ncr:1_{DB18DADA-F0AF-4D8C-A332-EB0B1AE5300C}" xr6:coauthVersionLast="45" xr6:coauthVersionMax="45" xr10:uidLastSave="{00000000-0000-0000-0000-000000000000}"/>
  <bookViews>
    <workbookView xWindow="-108" yWindow="-108" windowWidth="23256" windowHeight="12576" xr2:uid="{083BD82B-A9A8-4FDE-A220-F54A9B86DB8D}"/>
  </bookViews>
  <sheets>
    <sheet name="PRICING" sheetId="1" r:id="rId1"/>
  </sheets>
  <externalReferences>
    <externalReference r:id="rId2"/>
  </externalReferences>
  <definedNames>
    <definedName name="_xlnm._FilterDatabase" localSheetId="0" hidden="1">PRICING!$A$4:$AI$30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2" i="1" l="1"/>
  <c r="AG30" i="1" l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1" i="1"/>
  <c r="AG10" i="1"/>
  <c r="AG9" i="1"/>
  <c r="AG8" i="1"/>
  <c r="AG7" i="1"/>
  <c r="AG6" i="1"/>
  <c r="AG5" i="1"/>
  <c r="C29" i="1" l="1"/>
  <c r="G29" i="1" s="1"/>
  <c r="C28" i="1"/>
  <c r="G28" i="1" s="1"/>
  <c r="C30" i="1"/>
  <c r="G30" i="1" s="1"/>
  <c r="C16" i="1" l="1"/>
  <c r="G16" i="1" s="1"/>
  <c r="C18" i="1"/>
  <c r="G18" i="1" s="1"/>
  <c r="C20" i="1"/>
  <c r="G20" i="1" s="1"/>
  <c r="C11" i="1"/>
  <c r="G11" i="1" s="1"/>
  <c r="C22" i="1"/>
  <c r="G22" i="1" s="1"/>
  <c r="C9" i="1"/>
  <c r="G9" i="1" s="1"/>
  <c r="C19" i="1" l="1"/>
  <c r="G19" i="1" s="1"/>
  <c r="C27" i="1"/>
  <c r="G27" i="1" s="1"/>
  <c r="C7" i="1"/>
  <c r="G7" i="1" s="1"/>
  <c r="C12" i="1"/>
  <c r="G12" i="1" s="1"/>
  <c r="C26" i="1"/>
  <c r="G26" i="1" s="1"/>
  <c r="C24" i="1"/>
  <c r="G24" i="1" s="1"/>
  <c r="C13" i="1"/>
  <c r="G13" i="1" s="1"/>
  <c r="C10" i="1"/>
  <c r="G10" i="1" s="1"/>
  <c r="C23" i="1"/>
  <c r="G23" i="1" s="1"/>
  <c r="C5" i="1"/>
  <c r="G5" i="1" s="1"/>
  <c r="C6" i="1"/>
  <c r="G6" i="1" s="1"/>
  <c r="C15" i="1"/>
  <c r="G15" i="1" s="1"/>
  <c r="C25" i="1"/>
  <c r="G25" i="1" s="1"/>
  <c r="C17" i="1"/>
  <c r="G17" i="1" s="1"/>
  <c r="C14" i="1"/>
  <c r="G14" i="1" s="1"/>
  <c r="C8" i="1"/>
  <c r="G8" i="1" s="1"/>
  <c r="C21" i="1"/>
  <c r="G21" i="1" s="1"/>
</calcChain>
</file>

<file path=xl/sharedStrings.xml><?xml version="1.0" encoding="utf-8"?>
<sst xmlns="http://schemas.openxmlformats.org/spreadsheetml/2006/main" count="780" uniqueCount="128">
  <si>
    <t>OPI No.</t>
  </si>
  <si>
    <t>Chassis MFG</t>
  </si>
  <si>
    <t>Type</t>
  </si>
  <si>
    <t>Size</t>
  </si>
  <si>
    <t>Engine/Trans</t>
  </si>
  <si>
    <t>Engine Model</t>
  </si>
  <si>
    <t>Compression Brake</t>
  </si>
  <si>
    <t>Hood Access</t>
  </si>
  <si>
    <t>Pass. Air Seat</t>
  </si>
  <si>
    <t>Front Plow</t>
  </si>
  <si>
    <t>Moldboard</t>
  </si>
  <si>
    <t>Counter-Balance</t>
  </si>
  <si>
    <t>Plow Shoes</t>
  </si>
  <si>
    <t>Wing Plow</t>
  </si>
  <si>
    <t>Underbody Plow</t>
  </si>
  <si>
    <t>Tow Plows</t>
  </si>
  <si>
    <t>Body</t>
  </si>
  <si>
    <t>Hooklift Sys</t>
  </si>
  <si>
    <t>Hooklift Body</t>
  </si>
  <si>
    <t>Hooklift Body(2)</t>
  </si>
  <si>
    <t>Hopper</t>
  </si>
  <si>
    <t>Spreader</t>
  </si>
  <si>
    <t>Wetting Sys.</t>
  </si>
  <si>
    <t>Direct App</t>
  </si>
  <si>
    <t>Spray Bar</t>
  </si>
  <si>
    <t>Hydraulics</t>
  </si>
  <si>
    <t>Broom Circuit</t>
  </si>
  <si>
    <t>Joystick</t>
  </si>
  <si>
    <t>Miscellaneous</t>
  </si>
  <si>
    <t>Priority</t>
  </si>
  <si>
    <t>Order Date</t>
  </si>
  <si>
    <t>Delivery Date</t>
  </si>
  <si>
    <t>County</t>
  </si>
  <si>
    <t>OPI No.2</t>
  </si>
  <si>
    <t>Tandem Axle</t>
  </si>
  <si>
    <t>142"CT</t>
  </si>
  <si>
    <t>365HP/1250ftlbs - Auto</t>
  </si>
  <si>
    <t>Y</t>
  </si>
  <si>
    <t>N</t>
  </si>
  <si>
    <t>11ft</t>
  </si>
  <si>
    <t>C</t>
  </si>
  <si>
    <t>Mech</t>
  </si>
  <si>
    <t>RDS-DA-15FT</t>
  </si>
  <si>
    <t>Reese-Mtd</t>
  </si>
  <si>
    <t>300-RDS</t>
  </si>
  <si>
    <t>Pengwyn IT485</t>
  </si>
  <si>
    <t>14ft</t>
  </si>
  <si>
    <t>12ft</t>
  </si>
  <si>
    <t>J</t>
  </si>
  <si>
    <t>STD-15FT</t>
  </si>
  <si>
    <t>15FT-DAI</t>
  </si>
  <si>
    <t>Direct Mount</t>
  </si>
  <si>
    <t>800-DAI</t>
  </si>
  <si>
    <t>Pengwyn LS485</t>
  </si>
  <si>
    <t>JS</t>
  </si>
  <si>
    <t>300-HOP</t>
  </si>
  <si>
    <t>15FT-STND</t>
  </si>
  <si>
    <t>Hyd</t>
  </si>
  <si>
    <t>LOR</t>
  </si>
  <si>
    <t>3_217</t>
  </si>
  <si>
    <t>1800 Gal-STND</t>
  </si>
  <si>
    <t>102"CT</t>
  </si>
  <si>
    <t>Both</t>
  </si>
  <si>
    <t>4_241</t>
  </si>
  <si>
    <t>SUM</t>
  </si>
  <si>
    <t>RDS-DC-15FT</t>
  </si>
  <si>
    <t>4_247</t>
  </si>
  <si>
    <t>15FT-SIDE-STND</t>
  </si>
  <si>
    <t>5_123</t>
  </si>
  <si>
    <t>COS</t>
  </si>
  <si>
    <t>5_124</t>
  </si>
  <si>
    <t>5_125</t>
  </si>
  <si>
    <t>Side Chuteon Hopper</t>
  </si>
  <si>
    <t>GUE</t>
  </si>
  <si>
    <t>5_126</t>
  </si>
  <si>
    <t>Side Chute On Hopper</t>
  </si>
  <si>
    <t>DEL</t>
  </si>
  <si>
    <t>6_234</t>
  </si>
  <si>
    <t>FRA</t>
  </si>
  <si>
    <t>6_237</t>
  </si>
  <si>
    <t>RDC-DRAG CHAIN/REESE MOUNT</t>
  </si>
  <si>
    <t>6_238</t>
  </si>
  <si>
    <t>RDS-DRAG CHAIN/REESE MOUNT</t>
  </si>
  <si>
    <t>6_239</t>
  </si>
  <si>
    <t>6_240</t>
  </si>
  <si>
    <t>RDS-DRAG CHAIN / REESE MOUNT  102" CHASSIS</t>
  </si>
  <si>
    <t>MAD</t>
  </si>
  <si>
    <t>6_243</t>
  </si>
  <si>
    <t>MRW</t>
  </si>
  <si>
    <t>6_244</t>
  </si>
  <si>
    <t>6_246</t>
  </si>
  <si>
    <t>STARNARD 15 BED / HOPPER REESE MOUNT</t>
  </si>
  <si>
    <t>UNI</t>
  </si>
  <si>
    <t>7_209</t>
  </si>
  <si>
    <t>Temp Sensor, 3 Camera System: Back-Up, Bed</t>
  </si>
  <si>
    <t>SHE</t>
  </si>
  <si>
    <t>Plow Snow Shield</t>
  </si>
  <si>
    <t>HAM</t>
  </si>
  <si>
    <t>8_183</t>
  </si>
  <si>
    <t>BUT</t>
  </si>
  <si>
    <t>8_186</t>
  </si>
  <si>
    <t>RDS-DC-13FT</t>
  </si>
  <si>
    <t>10_154</t>
  </si>
  <si>
    <t>Snow shield.</t>
  </si>
  <si>
    <t>GAL</t>
  </si>
  <si>
    <t>10_155</t>
  </si>
  <si>
    <t>RDS-DC-15FT INVERT</t>
  </si>
  <si>
    <t>1800 Gal-INVERT</t>
  </si>
  <si>
    <t>Snow shield. Inverted direct app tank.</t>
  </si>
  <si>
    <t>HOC</t>
  </si>
  <si>
    <t>10_156</t>
  </si>
  <si>
    <t>RDS-DC-13FT INVERT</t>
  </si>
  <si>
    <t>1300 Gal-INVERT</t>
  </si>
  <si>
    <t>MEG</t>
  </si>
  <si>
    <t>NOB</t>
  </si>
  <si>
    <t>10_160</t>
  </si>
  <si>
    <t>Road Temp. Sensor</t>
  </si>
  <si>
    <t>11_164</t>
  </si>
  <si>
    <t>COL</t>
  </si>
  <si>
    <t>LAK</t>
  </si>
  <si>
    <t>12_167</t>
  </si>
  <si>
    <t>CUY</t>
  </si>
  <si>
    <t>12_169</t>
  </si>
  <si>
    <t>12_170</t>
  </si>
  <si>
    <t>F.O.B. Destination Unit Price</t>
  </si>
  <si>
    <t>152-21, Tandem Axle Dump Truck Upfitting Services 12/17/2020</t>
  </si>
  <si>
    <t>VENDOR NAME:</t>
  </si>
  <si>
    <t xml:space="preserve"> (Enter Vendor Name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</si>
</sst>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7" fontId="6" fillId="3" borderId="1" xfId="1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uck%20Run%20Docs/FY20/2020%20ODOT%20Truck%20Run%20Order%20-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CKRUN_FY_VIEW"/>
      <sheetName val="Pricing Totals"/>
      <sheetName val="Shipping"/>
      <sheetName val="MMC Lookup"/>
      <sheetName val="Plow"/>
      <sheetName val="Bodies"/>
      <sheetName val="Wetting"/>
      <sheetName val="Hydraulics"/>
      <sheetName val="Chassis Comparison"/>
      <sheetName val="Rush Truck International"/>
      <sheetName val="Cleveland Freightliner 114SD"/>
      <sheetName val="Han's Freightliner"/>
      <sheetName val="Fyda - Columbus"/>
      <sheetName val="Stoops Freightliner"/>
      <sheetName val="Hydraulic Systems"/>
      <sheetName val="Body, Dump, 11ft"/>
      <sheetName val="Body, Dump, 13ft"/>
      <sheetName val="Body, Dump, 15ft"/>
      <sheetName val="Body, FFDS-DA, 15ft"/>
      <sheetName val="Body, FFDS-DC, 15ft"/>
      <sheetName val="Body, RDS-DC, 13ft"/>
      <sheetName val="Body, RDS-DA-13ft - Front Disc"/>
      <sheetName val="Body, RDS-DA, 15ft"/>
      <sheetName val="Body, RDS-DC, 15ft"/>
      <sheetName val="Body, Flat "/>
      <sheetName val="Hooklift"/>
      <sheetName val="Hitch, Front"/>
      <sheetName val="Plow, Underbody"/>
      <sheetName val="Plow, Wing"/>
      <sheetName val="Spreader, Direct Application"/>
      <sheetName val="Spreader, Dual-Undertailgate"/>
      <sheetName val="Sheet1"/>
      <sheetName val="Hopper"/>
    </sheetNames>
    <sheetDataSet>
      <sheetData sheetId="0"/>
      <sheetData sheetId="1"/>
      <sheetData sheetId="2"/>
      <sheetData sheetId="3">
        <row r="2">
          <cell r="A2" t="str">
            <v>Bodies - 2552</v>
          </cell>
        </row>
        <row r="3">
          <cell r="A3" t="str">
            <v>STD-09FT</v>
          </cell>
          <cell r="B3" t="str">
            <v># 25523001 BED, DUMP, STAINLESS STEEL, 9'</v>
          </cell>
          <cell r="C3" t="str">
            <v xml:space="preserve"># 25523001 </v>
          </cell>
          <cell r="D3" t="str">
            <v xml:space="preserve"> 25523001</v>
          </cell>
          <cell r="E3">
            <v>11732</v>
          </cell>
        </row>
        <row r="4">
          <cell r="A4" t="str">
            <v>STD-11FT</v>
          </cell>
          <cell r="B4" t="str">
            <v># 25523002 BED, DUMP, STAINLESS STEEL, 11'</v>
          </cell>
          <cell r="C4" t="str">
            <v xml:space="preserve"># 25523002 </v>
          </cell>
          <cell r="D4" t="str">
            <v xml:space="preserve"> 25523002</v>
          </cell>
          <cell r="E4">
            <v>12365</v>
          </cell>
        </row>
        <row r="5">
          <cell r="A5" t="str">
            <v>STD-11FT-USED</v>
          </cell>
          <cell r="B5" t="str">
            <v># 25523002U BED, DUMP, STAINLESS STEEL, 11' (USED)</v>
          </cell>
          <cell r="C5" t="str">
            <v># 25523002U</v>
          </cell>
          <cell r="D5" t="str">
            <v>25523002U</v>
          </cell>
          <cell r="E5">
            <v>5000</v>
          </cell>
        </row>
        <row r="6">
          <cell r="A6" t="str">
            <v>STD-13FT</v>
          </cell>
          <cell r="B6" t="str">
            <v># 25523003 BED, DUMP, STAINLESS STEEL, 13'</v>
          </cell>
          <cell r="C6" t="str">
            <v xml:space="preserve"># 25523003 </v>
          </cell>
          <cell r="D6" t="str">
            <v xml:space="preserve"> 25523003</v>
          </cell>
          <cell r="E6">
            <v>14490</v>
          </cell>
        </row>
        <row r="7">
          <cell r="A7" t="str">
            <v>STD-13FT-USED</v>
          </cell>
          <cell r="B7" t="str">
            <v># 25523003U BED, DUMP, STAINLESS STEEL, 13' (USED)</v>
          </cell>
          <cell r="C7" t="str">
            <v># 25523003U</v>
          </cell>
          <cell r="D7" t="str">
            <v>25523003U</v>
          </cell>
          <cell r="E7">
            <v>8000</v>
          </cell>
        </row>
        <row r="8">
          <cell r="A8" t="str">
            <v>STD-15FT</v>
          </cell>
          <cell r="B8" t="str">
            <v># 25523005 BED, DUMP, STAINLESS STEEL, 15'</v>
          </cell>
          <cell r="C8" t="str">
            <v xml:space="preserve"># 25523005 </v>
          </cell>
          <cell r="D8" t="str">
            <v xml:space="preserve"> 25523005</v>
          </cell>
          <cell r="E8">
            <v>15475</v>
          </cell>
        </row>
        <row r="9">
          <cell r="A9" t="str">
            <v>STD-15FT-USED</v>
          </cell>
          <cell r="B9" t="str">
            <v># 25523005U BED, DUMP, STAINLESS STEEL, 15' (USED)</v>
          </cell>
          <cell r="C9" t="str">
            <v># 25523005U</v>
          </cell>
          <cell r="D9" t="str">
            <v>25523005U</v>
          </cell>
          <cell r="E9">
            <v>8000</v>
          </cell>
        </row>
        <row r="10">
          <cell r="A10" t="str">
            <v>ALUM-11FT-USED</v>
          </cell>
          <cell r="B10" t="str">
            <v># 25523006U BED, DUMP, ALUMININUM, 11' (USED)</v>
          </cell>
          <cell r="C10" t="str">
            <v># 25523006U</v>
          </cell>
          <cell r="D10" t="str">
            <v>25523006U</v>
          </cell>
          <cell r="E10">
            <v>1000</v>
          </cell>
        </row>
        <row r="11">
          <cell r="A11" t="str">
            <v>ALUM-13FT-USED</v>
          </cell>
          <cell r="B11" t="str">
            <v># 25523007U BED, DUMP, ALUMININUM, 13' (USED)</v>
          </cell>
          <cell r="C11" t="str">
            <v># 25523007U</v>
          </cell>
          <cell r="D11" t="str">
            <v>25523007U</v>
          </cell>
          <cell r="E11">
            <v>1000</v>
          </cell>
        </row>
        <row r="12">
          <cell r="A12" t="str">
            <v>FFDS-DA-15FT</v>
          </cell>
          <cell r="B12" t="str">
            <v># 25524004 BED, FLAT, LIVE-BOTTOM, 15' W/DUAL AUGER</v>
          </cell>
          <cell r="C12" t="str">
            <v xml:space="preserve"># 25524004 </v>
          </cell>
          <cell r="D12" t="str">
            <v xml:space="preserve"> 25524004</v>
          </cell>
          <cell r="E12">
            <v>33987</v>
          </cell>
        </row>
        <row r="13">
          <cell r="A13" t="str">
            <v>FFDS-DC-15FT</v>
          </cell>
          <cell r="B13" t="str">
            <v># 25524003 BED, FLAT, LIVE-BOTTOM, 15' W/CONVEYOR BELT</v>
          </cell>
          <cell r="C13" t="str">
            <v xml:space="preserve"># 25524003 </v>
          </cell>
          <cell r="D13" t="str">
            <v xml:space="preserve"> 25524003</v>
          </cell>
          <cell r="E13">
            <v>30124</v>
          </cell>
        </row>
        <row r="14">
          <cell r="A14" t="str">
            <v>RDS-DA-13FT</v>
          </cell>
          <cell r="B14" t="str">
            <v># 25525002 BED, RADIUS, LIVE-BOTTOM, 13' W/DUAL AUGER</v>
          </cell>
          <cell r="C14" t="str">
            <v xml:space="preserve"># 25525002 </v>
          </cell>
          <cell r="D14" t="str">
            <v xml:space="preserve"> 25525002</v>
          </cell>
          <cell r="E14">
            <v>28290</v>
          </cell>
        </row>
        <row r="15">
          <cell r="A15" t="str">
            <v>RDS-DA-15FT</v>
          </cell>
          <cell r="B15" t="str">
            <v># 25525003 BED, RADIUS, LIVE-BOTTOM, 15' W/DUAL AUGER</v>
          </cell>
          <cell r="C15" t="str">
            <v xml:space="preserve"># 25525003 </v>
          </cell>
          <cell r="D15" t="str">
            <v xml:space="preserve"> 25525003</v>
          </cell>
          <cell r="E15">
            <v>28752.45</v>
          </cell>
        </row>
        <row r="16">
          <cell r="A16" t="str">
            <v>RDS-DC-13FT</v>
          </cell>
          <cell r="B16" t="str">
            <v># 25525004 BED, RADIUS, LIVE-BOTTOM, 13' W/CONVEYOR BELT</v>
          </cell>
          <cell r="C16" t="str">
            <v xml:space="preserve"># 25525004 </v>
          </cell>
          <cell r="D16" t="str">
            <v xml:space="preserve"> 25525004</v>
          </cell>
          <cell r="E16">
            <v>24514</v>
          </cell>
        </row>
        <row r="17">
          <cell r="A17" t="str">
            <v>RDS-DC-13FT INVERT</v>
          </cell>
          <cell r="B17" t="str">
            <v># 25525004 BED, RADIUS, LIVE-BOTTOM, 13' W/CONVEYOR BELT</v>
          </cell>
          <cell r="C17" t="str">
            <v xml:space="preserve"># 25525004 </v>
          </cell>
          <cell r="D17" t="str">
            <v xml:space="preserve"> 25525004</v>
          </cell>
          <cell r="E17">
            <v>28638</v>
          </cell>
        </row>
        <row r="18">
          <cell r="A18" t="str">
            <v>RDS-DC-15FT</v>
          </cell>
          <cell r="B18" t="str">
            <v># 25525007 BED, RADIUS, LIVE-BOTTOM, 15' W/CONVEYOR BELT</v>
          </cell>
          <cell r="C18" t="str">
            <v xml:space="preserve"># 25525007 </v>
          </cell>
          <cell r="D18" t="str">
            <v xml:space="preserve"> 25525007</v>
          </cell>
          <cell r="E18">
            <v>26007.5</v>
          </cell>
        </row>
        <row r="19">
          <cell r="A19" t="str">
            <v>RDS-DC-15FT INVERT</v>
          </cell>
          <cell r="B19" t="str">
            <v># 25525007 BED, RADIUS, LIVE-BOTTOM, 15' W/CONVEYOR BELT</v>
          </cell>
          <cell r="C19" t="str">
            <v xml:space="preserve"># 25525007 </v>
          </cell>
          <cell r="D19" t="str">
            <v xml:space="preserve"> 25525007</v>
          </cell>
          <cell r="E19">
            <v>30596</v>
          </cell>
        </row>
        <row r="20">
          <cell r="A20" t="str">
            <v>RDS-DC-15FT-USED</v>
          </cell>
          <cell r="B20" t="str">
            <v># 25525007U BED, RADIUS, LIVE-BOTTOM, 15' W/CONVEYOR BELT, (USED)</v>
          </cell>
          <cell r="C20" t="str">
            <v># 25525007U</v>
          </cell>
          <cell r="D20" t="str">
            <v>25525007U</v>
          </cell>
          <cell r="E20">
            <v>10000</v>
          </cell>
        </row>
        <row r="21">
          <cell r="A21" t="str">
            <v>RDS-DA-13FT-FRONT</v>
          </cell>
          <cell r="B21" t="str">
            <v># 25525011 BED, RADIUS, LIVE-BOTTOM, 13' W/FRONT DISCHARGE DUAL AUGER</v>
          </cell>
          <cell r="C21" t="str">
            <v xml:space="preserve"># 25525011 </v>
          </cell>
          <cell r="D21" t="str">
            <v xml:space="preserve"> 25525011</v>
          </cell>
          <cell r="E21">
            <v>30060.760000000002</v>
          </cell>
        </row>
        <row r="22">
          <cell r="A22" t="str">
            <v>RDS-DA-15FT-FD</v>
          </cell>
          <cell r="B22" t="str">
            <v># 25525020 BED, RADIUS, LIVE-BOTTOM, 15' W/FRONT DISCHARGE DUAL AUGER</v>
          </cell>
          <cell r="C22" t="str">
            <v xml:space="preserve"># 25525020 </v>
          </cell>
          <cell r="D22" t="str">
            <v xml:space="preserve"> 25525020</v>
          </cell>
        </row>
        <row r="23">
          <cell r="A23" t="str">
            <v>RDS-DA-15FT-FD-USED</v>
          </cell>
          <cell r="B23" t="str">
            <v># 25525020U BED, RADIUS, LIVE-BOTTOM, 15' W/FRONT DISCHARGE DUAL AUGER (USED)</v>
          </cell>
          <cell r="C23" t="str">
            <v># 25525020U</v>
          </cell>
          <cell r="D23" t="str">
            <v>25525020U</v>
          </cell>
        </row>
        <row r="24">
          <cell r="A24" t="str">
            <v>STAKE, 18FT</v>
          </cell>
          <cell r="B24" t="str">
            <v># 25526002 BED, FLAT, 18FT</v>
          </cell>
          <cell r="C24" t="str">
            <v xml:space="preserve"># 25526002 </v>
          </cell>
          <cell r="D24" t="str">
            <v xml:space="preserve"> 25526002</v>
          </cell>
          <cell r="E24">
            <v>4390</v>
          </cell>
        </row>
        <row r="25">
          <cell r="A25" t="str">
            <v>STAKE W/LIFT, 18FT</v>
          </cell>
          <cell r="B25" t="str">
            <v># 25526002 BED, FLAT, 18FT WITH LIFT</v>
          </cell>
          <cell r="C25" t="str">
            <v xml:space="preserve"># 25526002 </v>
          </cell>
          <cell r="D25" t="str">
            <v xml:space="preserve"> 25526002</v>
          </cell>
          <cell r="E25">
            <v>7980</v>
          </cell>
        </row>
        <row r="26">
          <cell r="A26" t="str">
            <v>STAKE W/SIDES, 18FT</v>
          </cell>
          <cell r="B26" t="str">
            <v># 25526002 BED, FLAT, 18FT WITH SIDES</v>
          </cell>
          <cell r="C26" t="str">
            <v xml:space="preserve"># 25526002 </v>
          </cell>
          <cell r="D26" t="str">
            <v xml:space="preserve"> 25526002</v>
          </cell>
          <cell r="E26">
            <v>6190</v>
          </cell>
        </row>
        <row r="27">
          <cell r="A27" t="str">
            <v>STAKE W/LIFT/SIDES, 18FT</v>
          </cell>
          <cell r="B27" t="str">
            <v># 25526002 BED, FLAT, 18FT WITH SIDES AND LIFT</v>
          </cell>
          <cell r="C27" t="str">
            <v xml:space="preserve"># 25526002 </v>
          </cell>
          <cell r="D27" t="str">
            <v xml:space="preserve"> 25526002</v>
          </cell>
          <cell r="E27">
            <v>9780</v>
          </cell>
        </row>
        <row r="28">
          <cell r="A28" t="str">
            <v>STAKE, 13FT</v>
          </cell>
          <cell r="B28" t="str">
            <v># 25526005 BED, FLAT, 13FT</v>
          </cell>
          <cell r="C28" t="str">
            <v xml:space="preserve"># 25526005 </v>
          </cell>
          <cell r="D28" t="str">
            <v xml:space="preserve"> 25526005</v>
          </cell>
        </row>
        <row r="29">
          <cell r="A29" t="str">
            <v>STAKE W/SIDES, 13FT</v>
          </cell>
          <cell r="B29" t="str">
            <v># 25526005 BED, FLAT, 13FT WITH SIDES</v>
          </cell>
          <cell r="C29" t="str">
            <v xml:space="preserve"># 25526005 </v>
          </cell>
          <cell r="D29" t="str">
            <v xml:space="preserve"> 25526005</v>
          </cell>
          <cell r="E29">
            <v>5200</v>
          </cell>
        </row>
        <row r="30">
          <cell r="A30" t="str">
            <v>STAKE W/LIFT/SIDES, 13FT</v>
          </cell>
          <cell r="B30" t="str">
            <v># 25526005 BED, FLAT, 13FT WITH SIDES AND LIFT</v>
          </cell>
          <cell r="C30" t="str">
            <v xml:space="preserve"># 25526005 </v>
          </cell>
          <cell r="D30" t="str">
            <v xml:space="preserve"> 25526005</v>
          </cell>
          <cell r="E30">
            <v>8790</v>
          </cell>
        </row>
        <row r="31">
          <cell r="A31" t="str">
            <v>STAKE W/SIDES, 13FT-USED</v>
          </cell>
          <cell r="B31" t="str">
            <v># 25526005U BED, FLAT, 13FT WITH SIDES (USED)</v>
          </cell>
          <cell r="C31" t="str">
            <v># 25526005U</v>
          </cell>
          <cell r="D31" t="str">
            <v>25526005U</v>
          </cell>
          <cell r="E31">
            <v>1500</v>
          </cell>
        </row>
        <row r="32">
          <cell r="A32" t="str">
            <v>HEND-DC-15FT</v>
          </cell>
          <cell r="B32" t="str">
            <v># 25525007 BED, RADIUS, LIVE-BOTTOM, 15' W/CONVEYOR BELT</v>
          </cell>
          <cell r="C32" t="str">
            <v xml:space="preserve"># 25525007 </v>
          </cell>
          <cell r="D32" t="str">
            <v xml:space="preserve"> 25525007</v>
          </cell>
          <cell r="E32">
            <v>34353.86</v>
          </cell>
        </row>
        <row r="33">
          <cell r="B33" t="str">
            <v># 25527003U BED, DUMP, STAINLESS STEEL, 15FT MOUNTED ON SL240 HOOKLIFT (USED)</v>
          </cell>
          <cell r="C33" t="str">
            <v># 25527003U</v>
          </cell>
          <cell r="D33" t="str">
            <v>25527003U</v>
          </cell>
        </row>
        <row r="34">
          <cell r="B34" t="str">
            <v># 25527005U BED, DUMP, ALUMINUM, 15FT MOUNTED ON SL240 HOOKLIFT (USED)</v>
          </cell>
          <cell r="C34" t="str">
            <v># 25527005U</v>
          </cell>
          <cell r="D34" t="str">
            <v>25527005U</v>
          </cell>
        </row>
        <row r="35">
          <cell r="A35" t="str">
            <v>Hoppers - 2553</v>
          </cell>
        </row>
        <row r="36">
          <cell r="A36" t="str">
            <v>11ft-DAI</v>
          </cell>
          <cell r="B36" t="str">
            <v># 25530010 OPI DUAL AUGER HOPPER INSERT, 11' - With Stand</v>
          </cell>
          <cell r="C36" t="str">
            <v xml:space="preserve"># 25530010 </v>
          </cell>
          <cell r="D36" t="str">
            <v xml:space="preserve"> 25530010</v>
          </cell>
          <cell r="E36">
            <v>30000</v>
          </cell>
        </row>
        <row r="37">
          <cell r="A37" t="str">
            <v>13ft-DAI</v>
          </cell>
          <cell r="B37" t="str">
            <v># 25530011 OPI DUAL AUGER HOPPER INSERT, 13' - With Stand</v>
          </cell>
          <cell r="C37" t="str">
            <v xml:space="preserve"># 25530011 </v>
          </cell>
          <cell r="D37" t="str">
            <v xml:space="preserve"> 25530011</v>
          </cell>
          <cell r="E37">
            <v>30000</v>
          </cell>
        </row>
        <row r="38">
          <cell r="A38" t="str">
            <v>15ft-DAI</v>
          </cell>
          <cell r="B38" t="str">
            <v># 25530012 OPI DUAL AUGER HOPPER INSERT, 15' - With Stand</v>
          </cell>
          <cell r="C38" t="str">
            <v xml:space="preserve"># 25530012 </v>
          </cell>
          <cell r="D38" t="str">
            <v xml:space="preserve"> 25530012</v>
          </cell>
          <cell r="E38">
            <v>30000</v>
          </cell>
        </row>
        <row r="39">
          <cell r="A39" t="str">
            <v>15ft-DAI-DM</v>
          </cell>
          <cell r="B39" t="str">
            <v># 25530013 OPI DUAL AUGER HOPPER INSERT, 15' - Direct Mount</v>
          </cell>
          <cell r="C39" t="str">
            <v xml:space="preserve"># 25530013 </v>
          </cell>
          <cell r="D39" t="str">
            <v xml:space="preserve"> 25530013</v>
          </cell>
          <cell r="E39">
            <v>30000</v>
          </cell>
        </row>
        <row r="40">
          <cell r="A40" t="str">
            <v>15FT-SIDE-STND</v>
          </cell>
          <cell r="B40" t="str">
            <v># 25533004 HOPPER, STAINLESS STEEL, 15' W/SPINNER AND SIDE CHUTE</v>
          </cell>
          <cell r="C40" t="str">
            <v xml:space="preserve"># 25533004 </v>
          </cell>
          <cell r="D40" t="str">
            <v xml:space="preserve"> 25533004</v>
          </cell>
          <cell r="E40">
            <v>10480</v>
          </cell>
        </row>
        <row r="41">
          <cell r="A41" t="str">
            <v>11FT-DM</v>
          </cell>
          <cell r="B41" t="str">
            <v># 25532002 HOPPER, STAINLESS STEEL, 11'</v>
          </cell>
          <cell r="C41" t="str">
            <v xml:space="preserve"># 25532002 </v>
          </cell>
          <cell r="D41" t="str">
            <v xml:space="preserve"> 25532002</v>
          </cell>
          <cell r="E41">
            <v>8314.14</v>
          </cell>
        </row>
        <row r="42">
          <cell r="A42" t="str">
            <v>11FT-STND</v>
          </cell>
          <cell r="B42" t="str">
            <v># 25532002 HOPPER, STAINLESS STEEL, 11'</v>
          </cell>
          <cell r="C42" t="str">
            <v xml:space="preserve"># 25532002 </v>
          </cell>
          <cell r="D42" t="str">
            <v xml:space="preserve"> 25532002</v>
          </cell>
          <cell r="E42">
            <v>8314.14</v>
          </cell>
        </row>
        <row r="43">
          <cell r="A43" t="str">
            <v>11FT-USED</v>
          </cell>
          <cell r="B43" t="str">
            <v># 25532002U HOPPER, STAINLESS STEEL, 11' (USED)</v>
          </cell>
          <cell r="C43" t="str">
            <v># 25532002U</v>
          </cell>
          <cell r="D43" t="str">
            <v>25532002U</v>
          </cell>
          <cell r="E43">
            <v>4000</v>
          </cell>
        </row>
        <row r="44">
          <cell r="A44" t="str">
            <v>13FT-STND</v>
          </cell>
          <cell r="B44" t="str">
            <v># 25532003 HOPPER, STAINLESS STEEL, 13'</v>
          </cell>
          <cell r="C44" t="str">
            <v xml:space="preserve"># 25532003 </v>
          </cell>
          <cell r="D44" t="str">
            <v xml:space="preserve"> 25532003</v>
          </cell>
          <cell r="E44">
            <v>8701.57</v>
          </cell>
        </row>
        <row r="45">
          <cell r="A45" t="str">
            <v>13FT-USED</v>
          </cell>
          <cell r="B45" t="str">
            <v># 25532003U HOPPER, STAINLESS STEEL, 13' (USED)</v>
          </cell>
          <cell r="C45" t="str">
            <v># 25532003U</v>
          </cell>
          <cell r="D45" t="str">
            <v>25532003U</v>
          </cell>
          <cell r="E45">
            <v>4000</v>
          </cell>
        </row>
        <row r="46">
          <cell r="A46" t="str">
            <v>15FT-STND</v>
          </cell>
          <cell r="B46" t="str">
            <v># 25532004 HOPPER, STAINLESS STEEL, 15'</v>
          </cell>
          <cell r="C46" t="str">
            <v xml:space="preserve"># 25532004 </v>
          </cell>
          <cell r="D46" t="str">
            <v xml:space="preserve"> 25532004</v>
          </cell>
          <cell r="E46">
            <v>10151.83</v>
          </cell>
        </row>
        <row r="47">
          <cell r="A47" t="str">
            <v>15FT-USED</v>
          </cell>
          <cell r="B47" t="str">
            <v># 25532004U HOPPER, STAINLESS STEEL, 15' (USED)</v>
          </cell>
          <cell r="C47" t="str">
            <v># 25532004U</v>
          </cell>
          <cell r="D47" t="str">
            <v>25532004U</v>
          </cell>
          <cell r="E47">
            <v>4000</v>
          </cell>
        </row>
        <row r="48">
          <cell r="A48" t="str">
            <v>15FT-DM</v>
          </cell>
          <cell r="B48" t="str">
            <v># 25532004 HOPPER, STAINLESS STEEL, 15'</v>
          </cell>
          <cell r="C48" t="str">
            <v xml:space="preserve"># 25532004 </v>
          </cell>
          <cell r="D48" t="str">
            <v xml:space="preserve"> 25532004</v>
          </cell>
          <cell r="E48">
            <v>10151.83</v>
          </cell>
        </row>
        <row r="49">
          <cell r="B49" t="str">
            <v># 25537003 HOPPER, STAINLESS STEEL, 15' MOUNTED TO SL400 HOOKLIFT</v>
          </cell>
          <cell r="C49" t="str">
            <v xml:space="preserve"># 25537003 </v>
          </cell>
          <cell r="D49" t="str">
            <v xml:space="preserve"> 25537003</v>
          </cell>
        </row>
        <row r="50">
          <cell r="B50" t="str">
            <v># 25537003U HOPPER, STAINLESS STEEL, 15' MOUNTED TO SL400 HOOKLIFT (USED)</v>
          </cell>
          <cell r="C50" t="str">
            <v># 25537003U</v>
          </cell>
          <cell r="D50" t="str">
            <v>25537003U</v>
          </cell>
        </row>
        <row r="51">
          <cell r="A51" t="str">
            <v>Stnd</v>
          </cell>
          <cell r="B51" t="str">
            <v>Hopper Stand</v>
          </cell>
          <cell r="E51">
            <v>7500</v>
          </cell>
        </row>
        <row r="52">
          <cell r="A52" t="str">
            <v>Plows and Hitches</v>
          </cell>
        </row>
        <row r="53">
          <cell r="A53" t="str">
            <v>Freightliner 114SD Detroit Diesel DD13 - 13 Spd Manual</v>
          </cell>
          <cell r="B53" t="str">
            <v># 25640011 HITCH, PLOW, F/FREIGHTLINERS SD114 WITH DD13</v>
          </cell>
          <cell r="C53" t="str">
            <v xml:space="preserve"># 25640011 </v>
          </cell>
          <cell r="D53" t="str">
            <v xml:space="preserve"> 25640011</v>
          </cell>
          <cell r="E53">
            <v>3500</v>
          </cell>
        </row>
        <row r="54">
          <cell r="A54" t="str">
            <v>Freightliner 114SD Detroit Diesel DD13 - Auto</v>
          </cell>
          <cell r="B54" t="str">
            <v># 25640011 HITCH, PLOW, F/FREIGHTLINERS SD114 WITH DD13</v>
          </cell>
          <cell r="C54" t="str">
            <v xml:space="preserve"># 25640011 </v>
          </cell>
          <cell r="D54" t="str">
            <v xml:space="preserve"> 25640011</v>
          </cell>
          <cell r="E54">
            <v>3500</v>
          </cell>
        </row>
        <row r="55">
          <cell r="A55" t="str">
            <v>International Cummins ISL9 - Auto</v>
          </cell>
          <cell r="B55" t="str">
            <v># 25640018 HITCH, PLOW, FRONT, FOR INTL 7500 WITH CUMMINS ISL9</v>
          </cell>
          <cell r="C55" t="str">
            <v xml:space="preserve"># 25640018 </v>
          </cell>
          <cell r="D55" t="str">
            <v xml:space="preserve"> 25640018</v>
          </cell>
          <cell r="E55">
            <v>3500</v>
          </cell>
        </row>
        <row r="56">
          <cell r="A56" t="str">
            <v>International Cummins ISL9 - Manual</v>
          </cell>
          <cell r="B56" t="str">
            <v># 25640018 HITCH, PLOW, FRONT, FOR INTL 7500 WITH CUMMINS ISL9</v>
          </cell>
          <cell r="C56" t="str">
            <v xml:space="preserve"># 25640018 </v>
          </cell>
          <cell r="D56" t="str">
            <v xml:space="preserve"> 25640018</v>
          </cell>
          <cell r="E56">
            <v>3500</v>
          </cell>
        </row>
        <row r="57">
          <cell r="A57" t="str">
            <v>International Cummins ISL9 - Auto.1</v>
          </cell>
          <cell r="B57" t="str">
            <v># 25640018 HITCH, PLOW, FRONT, FOR INTL 7500 WITH CUMMINS ISL9</v>
          </cell>
          <cell r="C57" t="str">
            <v xml:space="preserve"># 25640018 </v>
          </cell>
          <cell r="D57" t="str">
            <v xml:space="preserve"> 25640018</v>
          </cell>
          <cell r="E57">
            <v>3445</v>
          </cell>
        </row>
        <row r="58">
          <cell r="A58" t="str">
            <v>International Cummins ISL9 - 10 Spd Manual</v>
          </cell>
          <cell r="B58" t="str">
            <v># 25640018 HITCH, PLOW, FRONT, FOR INTL 7500 WITH CUMMINS ISL9</v>
          </cell>
          <cell r="C58" t="str">
            <v xml:space="preserve"># 25640018 </v>
          </cell>
          <cell r="D58" t="str">
            <v xml:space="preserve"> 25640018</v>
          </cell>
          <cell r="E58">
            <v>3500</v>
          </cell>
        </row>
        <row r="59">
          <cell r="A59" t="str">
            <v>International Cummins ISL9 - 13 Spd Manual</v>
          </cell>
          <cell r="B59" t="str">
            <v># 25640018 HITCH, PLOW, FRONT, FOR INTL 7500 WITH CUMMINS ISL9</v>
          </cell>
          <cell r="C59" t="str">
            <v xml:space="preserve"># 25640018 </v>
          </cell>
          <cell r="D59" t="str">
            <v xml:space="preserve"> 25640018</v>
          </cell>
          <cell r="E59">
            <v>3500</v>
          </cell>
        </row>
        <row r="60">
          <cell r="A60" t="str">
            <v>R-Mid-TA-Int</v>
          </cell>
          <cell r="B60" t="str">
            <v># 25640004 HITCH, PLOW, WING, MID-MOUNT, RIGHT, FOR TANDEM AXLE INTERNATIONAL</v>
          </cell>
          <cell r="C60" t="str">
            <v xml:space="preserve"># 25640004 </v>
          </cell>
          <cell r="D60" t="str">
            <v xml:space="preserve"> 25640004</v>
          </cell>
          <cell r="E60">
            <v>7233</v>
          </cell>
        </row>
        <row r="61">
          <cell r="A61" t="str">
            <v>R-Mid-AF-TA-Int</v>
          </cell>
          <cell r="B61" t="str">
            <v># 25640028 HITCH, PLOW, WING, MID-MOUNT, RIGHT, A-FRAME, FOR TANDEM AXLE INTERNATIONAL</v>
          </cell>
          <cell r="C61" t="str">
            <v xml:space="preserve"># 25640028 </v>
          </cell>
          <cell r="D61" t="str">
            <v xml:space="preserve"> 25640028</v>
          </cell>
          <cell r="E61">
            <v>7233</v>
          </cell>
        </row>
        <row r="62">
          <cell r="A62" t="str">
            <v>R-Mid-SA-Int</v>
          </cell>
          <cell r="B62" t="str">
            <v># 25640019 HITCH, PLOW, WING, MID-MOUNT, RIGHT, FOR SINGLE AXLE INTERNATIONAL</v>
          </cell>
          <cell r="C62" t="str">
            <v xml:space="preserve"># 25640019 </v>
          </cell>
          <cell r="D62" t="str">
            <v xml:space="preserve"> 25640019</v>
          </cell>
          <cell r="E62">
            <v>7233</v>
          </cell>
        </row>
        <row r="63">
          <cell r="A63" t="str">
            <v>L-Mid-TA-Int</v>
          </cell>
          <cell r="B63" t="str">
            <v># 25640005 HITCH, PLOW, WING, MID-MOUNT, LEFT, FOR TANDEM AXLE INTERNATIONAL</v>
          </cell>
          <cell r="C63" t="str">
            <v xml:space="preserve"># 25640005 </v>
          </cell>
          <cell r="D63" t="str">
            <v xml:space="preserve"> 25640005</v>
          </cell>
          <cell r="E63">
            <v>7234</v>
          </cell>
        </row>
        <row r="64">
          <cell r="A64" t="str">
            <v>L-Mid-AF-TA-Int</v>
          </cell>
          <cell r="C64" t="str">
            <v/>
          </cell>
          <cell r="D64" t="str">
            <v/>
          </cell>
          <cell r="E64">
            <v>7234</v>
          </cell>
        </row>
        <row r="65">
          <cell r="A65" t="str">
            <v>L-Mid-TA-Fri</v>
          </cell>
          <cell r="B65" t="str">
            <v># 25640021 HITCH, PLOW, WING, MID-MOUNT, LEFT, FOR TANDEM AXLE FREIGHTLINER</v>
          </cell>
          <cell r="C65" t="str">
            <v xml:space="preserve"># 25640021 </v>
          </cell>
          <cell r="D65" t="str">
            <v xml:space="preserve"> 25640021</v>
          </cell>
          <cell r="E65">
            <v>7233</v>
          </cell>
        </row>
        <row r="66">
          <cell r="A66" t="str">
            <v>R-Mid-TA-Fri</v>
          </cell>
          <cell r="B66" t="str">
            <v># 25640022 HITCH, PLOW, WING, MID-MOUNT, RIGHT, FOR TANDEM AXLE FREIGHTLINER</v>
          </cell>
          <cell r="C66" t="str">
            <v xml:space="preserve"># 25640022 </v>
          </cell>
          <cell r="D66" t="str">
            <v xml:space="preserve"> 25640022</v>
          </cell>
          <cell r="E66">
            <v>7233</v>
          </cell>
        </row>
        <row r="67">
          <cell r="A67" t="str">
            <v>L-Mid-AF-TA-Fri</v>
          </cell>
          <cell r="C67" t="str">
            <v/>
          </cell>
          <cell r="D67" t="str">
            <v/>
          </cell>
          <cell r="E67">
            <v>7233</v>
          </cell>
        </row>
        <row r="68">
          <cell r="A68" t="str">
            <v>R-Mid-AF-TA-Fri</v>
          </cell>
          <cell r="C68" t="str">
            <v/>
          </cell>
          <cell r="D68" t="str">
            <v/>
          </cell>
          <cell r="E68">
            <v>7233</v>
          </cell>
        </row>
        <row r="69">
          <cell r="A69" t="str">
            <v>R-Mid-SA-Fri</v>
          </cell>
          <cell r="B69" t="str">
            <v># 25640023 HITCH, PLOW, WING, MID-MOUNT, RIGHT, FOR SINGLE AXLE FREIGHTLINER</v>
          </cell>
          <cell r="C69" t="str">
            <v xml:space="preserve"># 25640023 </v>
          </cell>
          <cell r="D69" t="str">
            <v xml:space="preserve"> 25640023</v>
          </cell>
          <cell r="E69">
            <v>7233</v>
          </cell>
        </row>
        <row r="70">
          <cell r="A70" t="str">
            <v>R-Rear-Fri</v>
          </cell>
          <cell r="B70" t="str">
            <v># 25640024 HITCH, PLOW, WING, REAR-MOUNT, RIGHT, FOR TANDEM AXLE FREIGHTLINER</v>
          </cell>
          <cell r="C70" t="str">
            <v xml:space="preserve"># 25640024 </v>
          </cell>
          <cell r="D70" t="str">
            <v xml:space="preserve"> 25640024</v>
          </cell>
          <cell r="E70">
            <v>7233</v>
          </cell>
        </row>
        <row r="71">
          <cell r="A71" t="str">
            <v>R-Rear-Int</v>
          </cell>
          <cell r="B71" t="str">
            <v># 25640009 HITCH, PLOW, WING, REAR-MOUNT, RIGHT, FOR TANDEM AXLE INTERNATIONAL</v>
          </cell>
          <cell r="C71" t="str">
            <v xml:space="preserve"># 25640009 </v>
          </cell>
          <cell r="D71" t="str">
            <v xml:space="preserve"> 25640009</v>
          </cell>
          <cell r="E71">
            <v>7233</v>
          </cell>
        </row>
        <row r="72">
          <cell r="A72" t="str">
            <v>Dual - Rear-Int</v>
          </cell>
          <cell r="B72" t="str">
            <v># 25640017 HITCH, PLOW, WING, REAR MOUNT, DUAL, FOR TANDEM AXLE INTERNATIONAL</v>
          </cell>
          <cell r="C72" t="str">
            <v xml:space="preserve"># 25640017 </v>
          </cell>
          <cell r="D72" t="str">
            <v xml:space="preserve"> 25640017</v>
          </cell>
          <cell r="E72">
            <v>14466</v>
          </cell>
        </row>
        <row r="73">
          <cell r="A73" t="str">
            <v>10FT - FOLD</v>
          </cell>
          <cell r="B73" t="str">
            <v># 25560001 PLOW, UNDERBODY, FOLDING, 10FT</v>
          </cell>
          <cell r="C73" t="str">
            <v xml:space="preserve"># 25560001 </v>
          </cell>
          <cell r="D73" t="str">
            <v xml:space="preserve"> 25560001</v>
          </cell>
          <cell r="E73">
            <v>8161</v>
          </cell>
        </row>
        <row r="74">
          <cell r="A74" t="str">
            <v>12FT - FOLD</v>
          </cell>
          <cell r="B74" t="str">
            <v># 25560003 PLOW, UNDERBODY, FOLDING, 12FT</v>
          </cell>
          <cell r="C74" t="str">
            <v xml:space="preserve"># 25560003 </v>
          </cell>
          <cell r="D74" t="str">
            <v xml:space="preserve"> 25560003</v>
          </cell>
          <cell r="E74">
            <v>8227</v>
          </cell>
        </row>
        <row r="75">
          <cell r="A75" t="str">
            <v>11ft-C</v>
          </cell>
          <cell r="B75" t="str">
            <v>Plow, Front, 11ft - C Style</v>
          </cell>
          <cell r="E75">
            <v>6332</v>
          </cell>
        </row>
        <row r="76">
          <cell r="A76" t="str">
            <v>11ft-J</v>
          </cell>
          <cell r="B76" t="str">
            <v>Plow, Front, 11ft - J Style</v>
          </cell>
          <cell r="E76">
            <v>6638</v>
          </cell>
        </row>
        <row r="77">
          <cell r="A77" t="str">
            <v>12ft-C</v>
          </cell>
          <cell r="B77" t="str">
            <v>Plow, Front, 12ft - C Style</v>
          </cell>
          <cell r="E77">
            <v>6573</v>
          </cell>
        </row>
        <row r="78">
          <cell r="A78" t="str">
            <v>12ft-J</v>
          </cell>
          <cell r="B78" t="str">
            <v>Plow, Front, 12ft - J Style</v>
          </cell>
          <cell r="E78">
            <v>6803</v>
          </cell>
        </row>
        <row r="79">
          <cell r="A79" t="str">
            <v>12os-C</v>
          </cell>
          <cell r="B79" t="str">
            <v>Plow, Front, 12ft - C Style Off-Set</v>
          </cell>
          <cell r="E79">
            <v>2000</v>
          </cell>
        </row>
        <row r="80">
          <cell r="A80" t="str">
            <v>14ft-C</v>
          </cell>
          <cell r="B80" t="str">
            <v>Plow, Front, 14ft - C Style</v>
          </cell>
          <cell r="E80">
            <v>7117</v>
          </cell>
        </row>
        <row r="81">
          <cell r="A81" t="str">
            <v>14ft-J</v>
          </cell>
          <cell r="B81" t="str">
            <v>Plow, Front, 14ft - J Style</v>
          </cell>
          <cell r="E81">
            <v>7371</v>
          </cell>
        </row>
        <row r="82">
          <cell r="A82" t="str">
            <v>Y</v>
          </cell>
          <cell r="B82" t="str">
            <v>Plow Jacks and Shoe</v>
          </cell>
          <cell r="E82">
            <v>382</v>
          </cell>
        </row>
        <row r="83">
          <cell r="A83" t="str">
            <v>Tow -Hop/Wet</v>
          </cell>
          <cell r="B83" t="str">
            <v>Tow Plow Trailer</v>
          </cell>
          <cell r="E83">
            <v>120000</v>
          </cell>
        </row>
        <row r="84">
          <cell r="A84" t="str">
            <v>Mech</v>
          </cell>
          <cell r="B84" t="str">
            <v># 25544000 COUNTER-BALANCE, SPRING PLOW</v>
          </cell>
          <cell r="C84" t="str">
            <v xml:space="preserve"># 25544000 </v>
          </cell>
          <cell r="D84" t="str">
            <v xml:space="preserve"> 25544000</v>
          </cell>
          <cell r="E84">
            <v>659.69</v>
          </cell>
        </row>
        <row r="85">
          <cell r="A85" t="str">
            <v>Both</v>
          </cell>
          <cell r="B85" t="str">
            <v># 25544000 COUNTER-BALANCE, SPRING PLOW with Hydraulic Counter-Balance</v>
          </cell>
          <cell r="C85" t="str">
            <v xml:space="preserve"># 25544000 </v>
          </cell>
          <cell r="D85" t="str">
            <v xml:space="preserve"> 25544000</v>
          </cell>
          <cell r="E85">
            <v>659.69</v>
          </cell>
        </row>
        <row r="86">
          <cell r="A86" t="str">
            <v>Salt Spreaders - 2560</v>
          </cell>
        </row>
        <row r="87">
          <cell r="A87" t="str">
            <v>Undergate - Single</v>
          </cell>
          <cell r="B87" t="str">
            <v># 25600001U SPREADER, STAINLESS STEEL, UNDERTAILGATE, SINGLE (USED)</v>
          </cell>
          <cell r="C87" t="str">
            <v># 25600001U</v>
          </cell>
          <cell r="D87" t="str">
            <v>25600001U</v>
          </cell>
          <cell r="E87">
            <v>217.1</v>
          </cell>
        </row>
        <row r="88">
          <cell r="A88" t="str">
            <v>Undergate - Dual</v>
          </cell>
          <cell r="B88" t="str">
            <v># 25600002 SPREADER, STAINLESS STEEL, UNDERTAILGATE, DUAL</v>
          </cell>
          <cell r="C88" t="str">
            <v xml:space="preserve"># 25600002 </v>
          </cell>
          <cell r="D88" t="str">
            <v xml:space="preserve"> 25600002</v>
          </cell>
          <cell r="E88">
            <v>3835</v>
          </cell>
        </row>
        <row r="89">
          <cell r="A89" t="str">
            <v>Undergate - Dual - Used</v>
          </cell>
          <cell r="B89" t="str">
            <v># 25600002U SPREADER, STAINLESS STEEL, UNDERTAILGATE, DUAL (USED)</v>
          </cell>
          <cell r="C89" t="str">
            <v># 25600002U</v>
          </cell>
          <cell r="D89" t="str">
            <v>25600002U</v>
          </cell>
          <cell r="E89">
            <v>1000</v>
          </cell>
        </row>
        <row r="90">
          <cell r="A90" t="str">
            <v>OPI Spreader - SS</v>
          </cell>
          <cell r="B90" t="str">
            <v># 25600004 SPREADERGATE, STAINLESS STEEL, OPI</v>
          </cell>
          <cell r="C90" t="str">
            <v xml:space="preserve"># 25600004 </v>
          </cell>
          <cell r="D90" t="str">
            <v xml:space="preserve"> 25600004</v>
          </cell>
          <cell r="E90">
            <v>5500</v>
          </cell>
        </row>
        <row r="91">
          <cell r="A91" t="str">
            <v>OPI Spreader - CD</v>
          </cell>
          <cell r="B91" t="str">
            <v># 25600006 SPREADERGATE, STAINLESS STEEL, OPI - CENTER DROP CHUTE</v>
          </cell>
          <cell r="C91" t="str">
            <v xml:space="preserve"># 25600006 </v>
          </cell>
          <cell r="D91" t="str">
            <v xml:space="preserve"> 25600006</v>
          </cell>
          <cell r="E91">
            <v>5500</v>
          </cell>
        </row>
        <row r="92">
          <cell r="A92" t="str">
            <v>OPI SPREADER - SS - USED</v>
          </cell>
          <cell r="B92" t="str">
            <v># 25600004U SPREADERGATE, STAINLESS STEEL, OPI (USED)</v>
          </cell>
          <cell r="C92" t="str">
            <v># 25600004U</v>
          </cell>
          <cell r="D92" t="str">
            <v>25600004U</v>
          </cell>
          <cell r="E92">
            <v>1200</v>
          </cell>
        </row>
        <row r="93">
          <cell r="A93" t="str">
            <v>Undergate - Trident</v>
          </cell>
          <cell r="B93" t="str">
            <v># 25600005 SPREADER, STAINLESS STEEL, UNDERTAILGATE, TRIDENT</v>
          </cell>
          <cell r="C93" t="str">
            <v># 25600005 </v>
          </cell>
          <cell r="D93" t="str">
            <v>25600005 </v>
          </cell>
          <cell r="E93">
            <v>14175</v>
          </cell>
        </row>
        <row r="94">
          <cell r="A94" t="str">
            <v>Direct Application - 2561</v>
          </cell>
        </row>
        <row r="95">
          <cell r="A95" t="str">
            <v>1235 Gal-STND-C</v>
          </cell>
          <cell r="B95" t="str">
            <v># 25616002 SYSTEM, WETTING, DIRECT APPLICATION, 1200 - 1399 GL WITH STAND, CENTER SPRAY BAR</v>
          </cell>
          <cell r="C95" t="str">
            <v># 25616002 </v>
          </cell>
          <cell r="D95" t="str">
            <v>25616002 </v>
          </cell>
          <cell r="E95">
            <v>8206</v>
          </cell>
        </row>
        <row r="96">
          <cell r="A96" t="str">
            <v>1800 Gal-STND-C</v>
          </cell>
          <cell r="B96" t="str">
            <v># 25616004 SYSTEM, WETTING, DIRECT APPLICATION, 1800 - 1999 GL WITH STAND, CENTER SPRAY BAR</v>
          </cell>
          <cell r="C96" t="str">
            <v xml:space="preserve"># 25616004 </v>
          </cell>
          <cell r="D96" t="str">
            <v xml:space="preserve"> 25616004</v>
          </cell>
          <cell r="E96">
            <v>9709</v>
          </cell>
        </row>
        <row r="97">
          <cell r="A97" t="str">
            <v>2400 GAL-DM-C</v>
          </cell>
          <cell r="B97" t="str">
            <v># 25616005 SYSTEM, WETTING, DIRECT APPLICATION, 2400 - 2700 GL DIRECT MOUNT, CENTER SPRAY BAR</v>
          </cell>
          <cell r="C97" t="str">
            <v># 25616005 </v>
          </cell>
          <cell r="D97" t="str">
            <v>25616005 </v>
          </cell>
          <cell r="E97">
            <v>11796</v>
          </cell>
        </row>
        <row r="98">
          <cell r="A98" t="str">
            <v>1235 Gal-DM-C</v>
          </cell>
          <cell r="B98" t="str">
            <v># 25616006 SYSTEM, WETTING, DIRECT APPLICATION, 1200 - 1399 GL DIRECT MOUNT, CENTER SPRAY BAR</v>
          </cell>
          <cell r="C98" t="str">
            <v># 25616006 </v>
          </cell>
          <cell r="D98" t="str">
            <v>25616006 </v>
          </cell>
          <cell r="E98">
            <v>7664</v>
          </cell>
        </row>
        <row r="99">
          <cell r="A99" t="str">
            <v>1300 Gal-INVERT-C</v>
          </cell>
          <cell r="B99" t="str">
            <v xml:space="preserve"># 25616009 SYSTEM, WETTING, DIRECT APPLICATION, 1300 - 1799 GL DIRECT MOUNT, INVERTED, CENTER SPRAY </v>
          </cell>
          <cell r="C99" t="str">
            <v xml:space="preserve"># 25616009 </v>
          </cell>
          <cell r="D99" t="str">
            <v xml:space="preserve"> 25616009</v>
          </cell>
          <cell r="E99">
            <v>15672</v>
          </cell>
        </row>
        <row r="100">
          <cell r="A100" t="str">
            <v>1800 Gal-INVERT-C</v>
          </cell>
          <cell r="B100" t="str">
            <v xml:space="preserve"># 25616008 SYSTEM, WETTING, DIRECT APPLICATION, 1800 - 1999 GL DIRECT MOUNT, INVERTED, CENTER SPRAY </v>
          </cell>
          <cell r="C100" t="str">
            <v xml:space="preserve"># 25616008 </v>
          </cell>
          <cell r="D100" t="str">
            <v xml:space="preserve"> 25616008</v>
          </cell>
          <cell r="E100">
            <v>18385</v>
          </cell>
        </row>
        <row r="101">
          <cell r="A101" t="str">
            <v>1800 Gal-INVERT-LCR</v>
          </cell>
          <cell r="B101" t="str">
            <v xml:space="preserve"># 25616008 SYSTEM, WETTING, DIRECT APPLICATION, 1800 - 1999 GL DIRECT MOUNT, INVERTED, LCR SPRAY </v>
          </cell>
          <cell r="C101" t="str">
            <v xml:space="preserve"># 25616008 </v>
          </cell>
          <cell r="D101">
            <v>25616008</v>
          </cell>
          <cell r="E101">
            <v>19553</v>
          </cell>
        </row>
        <row r="102">
          <cell r="A102" t="str">
            <v>1235 Gal-STND-LCR</v>
          </cell>
          <cell r="B102" t="str">
            <v># 25616011 SYSTEM, WETTING, DIRECT APPLICATION, 1200 - 1399 GL WITH STAND, LRC SPRAY BAR</v>
          </cell>
          <cell r="C102" t="str">
            <v># 25616011 </v>
          </cell>
          <cell r="D102" t="str">
            <v>25616011 </v>
          </cell>
          <cell r="E102">
            <v>9256</v>
          </cell>
        </row>
        <row r="103">
          <cell r="A103" t="str">
            <v>1800 Gal-STND-LCR</v>
          </cell>
          <cell r="B103" t="str">
            <v># 25616012 SYSTEM, WETTING, DIRECT APPLICATION, 1800 - 1999 GL WITH STAND, LRC SPRAY BAR</v>
          </cell>
          <cell r="C103" t="str">
            <v xml:space="preserve"># 25616012 </v>
          </cell>
          <cell r="D103" t="str">
            <v xml:space="preserve"> 25616012</v>
          </cell>
          <cell r="E103">
            <v>10759</v>
          </cell>
        </row>
        <row r="104">
          <cell r="A104" t="str">
            <v>C</v>
          </cell>
          <cell r="E104">
            <v>839.03</v>
          </cell>
        </row>
        <row r="105">
          <cell r="A105" t="str">
            <v>LCR</v>
          </cell>
          <cell r="E105">
            <v>1106.77</v>
          </cell>
        </row>
        <row r="106">
          <cell r="A106" t="str">
            <v>Wetting Systems</v>
          </cell>
        </row>
        <row r="107">
          <cell r="A107" t="str">
            <v>140-HOP</v>
          </cell>
          <cell r="B107" t="str">
            <v>140 gallon wetting system (70 gallon per side)</v>
          </cell>
          <cell r="E107">
            <v>856</v>
          </cell>
        </row>
        <row r="108">
          <cell r="A108" t="str">
            <v>180-FM</v>
          </cell>
          <cell r="B108" t="str">
            <v>180 Gallon Frame Mounted Wetting Tank</v>
          </cell>
          <cell r="E108">
            <v>910</v>
          </cell>
        </row>
        <row r="109">
          <cell r="A109" t="str">
            <v>300-HOP</v>
          </cell>
          <cell r="B109" t="str">
            <v>300 gallon wetting system (150 gallons per side)</v>
          </cell>
          <cell r="E109">
            <v>1624</v>
          </cell>
        </row>
        <row r="110">
          <cell r="A110" t="str">
            <v>300-RDS</v>
          </cell>
          <cell r="B110" t="str">
            <v>300 gallon wetting system (150 gallons per side)</v>
          </cell>
          <cell r="E110">
            <v>1624</v>
          </cell>
        </row>
        <row r="111">
          <cell r="A111" t="str">
            <v>800-DAI</v>
          </cell>
          <cell r="B111" t="str">
            <v>800 gallon wetting system (420 gallons per side) - Stainless Steel</v>
          </cell>
          <cell r="E111">
            <v>7250</v>
          </cell>
        </row>
        <row r="112">
          <cell r="A112" t="str">
            <v>980-DI</v>
          </cell>
          <cell r="B112" t="str">
            <v>800 gallon wetting system (420 gallons per side) - Stainless Steel</v>
          </cell>
          <cell r="E112">
            <v>7250</v>
          </cell>
        </row>
        <row r="113">
          <cell r="A113" t="str">
            <v>Hooklift - 2565</v>
          </cell>
        </row>
        <row r="114">
          <cell r="A114" t="str">
            <v>SL-240</v>
          </cell>
          <cell r="B114" t="str">
            <v># 25650001 SYSTEM, HOOK-LIFT, SL240</v>
          </cell>
          <cell r="C114" t="str">
            <v xml:space="preserve"># 25650001 </v>
          </cell>
          <cell r="D114" t="str">
            <v xml:space="preserve"> 25650001</v>
          </cell>
          <cell r="E114">
            <v>26500</v>
          </cell>
        </row>
        <row r="115">
          <cell r="A115" t="str">
            <v>SL-400</v>
          </cell>
          <cell r="B115" t="str">
            <v># 25650002 SYSTEM, HOOK-LIFT, SL400</v>
          </cell>
          <cell r="C115" t="str">
            <v xml:space="preserve"># 25650002 </v>
          </cell>
          <cell r="D115" t="str">
            <v xml:space="preserve"> 25650002</v>
          </cell>
          <cell r="E115">
            <v>25850</v>
          </cell>
        </row>
        <row r="116">
          <cell r="A116" t="str">
            <v>SL-2418</v>
          </cell>
          <cell r="B116" t="str">
            <v># 25650005 SYSTEM, HOOK-LIFT,  SL2418 S/A  </v>
          </cell>
          <cell r="C116" t="str">
            <v xml:space="preserve"># 25650005 </v>
          </cell>
          <cell r="D116" t="str">
            <v xml:space="preserve"> 25650005</v>
          </cell>
          <cell r="E116">
            <v>20850</v>
          </cell>
        </row>
        <row r="117">
          <cell r="A117" t="str">
            <v>SL240 OR SL2418 - HOOK</v>
          </cell>
          <cell r="B117" t="str">
            <v># 25651001 SUBFRAME, SYSTEM, HOOK-LIFT, SL240 OR SL2418</v>
          </cell>
          <cell r="C117" t="str">
            <v xml:space="preserve"># 25651001 </v>
          </cell>
          <cell r="D117" t="str">
            <v xml:space="preserve"> 25651001</v>
          </cell>
          <cell r="E117">
            <v>2244</v>
          </cell>
        </row>
        <row r="118">
          <cell r="A118" t="str">
            <v>SL400 - HOOK</v>
          </cell>
          <cell r="B118" t="str">
            <v># 25651002 SUBFRAME, SYSTEM, HOOK-LIFT, SL400</v>
          </cell>
          <cell r="C118" t="str">
            <v xml:space="preserve"># 25651002 </v>
          </cell>
          <cell r="D118" t="str">
            <v xml:space="preserve"> 25651002</v>
          </cell>
          <cell r="E118">
            <v>3690</v>
          </cell>
        </row>
        <row r="119">
          <cell r="A119" t="str">
            <v>SL SERIES (2 Rollers) - HOOK</v>
          </cell>
          <cell r="B119" t="str">
            <v># 25651003 ROLLER, HOOK-LIFT, SL SERIES (2 Rollers)</v>
          </cell>
          <cell r="C119" t="str">
            <v xml:space="preserve"># 25651003 </v>
          </cell>
          <cell r="D119" t="str">
            <v xml:space="preserve"> 25651003</v>
          </cell>
          <cell r="E119">
            <v>435</v>
          </cell>
        </row>
        <row r="120">
          <cell r="A120" t="str">
            <v>SL SERIES (4 Plates and 2 Axles) - HOOK</v>
          </cell>
          <cell r="B120" t="str">
            <v># 25651004 ASSEMBLY, BRACKET, ROLLER, HOOK-LIFT, SL SERIES (4 Plates and 2 Axles)</v>
          </cell>
          <cell r="C120" t="str">
            <v xml:space="preserve"># 25651004 </v>
          </cell>
          <cell r="D120" t="str">
            <v xml:space="preserve"> 25651004</v>
          </cell>
          <cell r="E120">
            <v>170</v>
          </cell>
        </row>
        <row r="121">
          <cell r="A121" t="str">
            <v>SL-240Accessory</v>
          </cell>
          <cell r="E121">
            <v>2849</v>
          </cell>
        </row>
        <row r="122">
          <cell r="A122" t="str">
            <v>SL-2418Accessory</v>
          </cell>
          <cell r="E122">
            <v>2849</v>
          </cell>
        </row>
        <row r="123">
          <cell r="A123" t="str">
            <v>SL-400Accessory</v>
          </cell>
          <cell r="E123">
            <v>4295</v>
          </cell>
        </row>
        <row r="124">
          <cell r="A124" t="str">
            <v>Liftgate - 2566</v>
          </cell>
        </row>
        <row r="125">
          <cell r="A125" t="str">
            <v>FOLDUP - LIFT</v>
          </cell>
          <cell r="B125" t="str">
            <v># 25660001 LIFTGATE, FOLDUP</v>
          </cell>
          <cell r="C125" t="str">
            <v xml:space="preserve"># 25660001 </v>
          </cell>
          <cell r="D125" t="str">
            <v xml:space="preserve"> 25660001</v>
          </cell>
          <cell r="E125">
            <v>3590</v>
          </cell>
        </row>
        <row r="126">
          <cell r="A126" t="str">
            <v>FOLD UNDER BED - UNDE</v>
          </cell>
          <cell r="B126" t="str">
            <v># 25660002 LIFTGATE, FOLD UNDER BED</v>
          </cell>
          <cell r="C126" t="str">
            <v xml:space="preserve"># 25660002 </v>
          </cell>
          <cell r="D126" t="str">
            <v xml:space="preserve"> 25660002</v>
          </cell>
        </row>
        <row r="127">
          <cell r="A127" t="str">
            <v>Chassis Drive-train</v>
          </cell>
        </row>
        <row r="128">
          <cell r="A128" t="str">
            <v>Int-365-n13</v>
          </cell>
          <cell r="B128" t="str">
            <v>Cummins ISL9 - 13 Spd Manual</v>
          </cell>
        </row>
        <row r="129">
          <cell r="A129" t="str">
            <v>int-365-n10</v>
          </cell>
          <cell r="B129" t="str">
            <v>Cummins ISL9 - 10 Spd Manual</v>
          </cell>
        </row>
        <row r="130">
          <cell r="A130" t="str">
            <v>Int-365-uto</v>
          </cell>
          <cell r="B130" t="str">
            <v>Cummins ISL9 - Auto</v>
          </cell>
        </row>
        <row r="131">
          <cell r="A131" t="str">
            <v>Int-365-Man</v>
          </cell>
          <cell r="B131" t="str">
            <v>Cummins ISL9 - Manual</v>
          </cell>
        </row>
        <row r="132">
          <cell r="A132" t="str">
            <v>Int-285-Man</v>
          </cell>
          <cell r="B132" t="str">
            <v>Cummins ISL9 - Manual</v>
          </cell>
        </row>
        <row r="133">
          <cell r="A133" t="str">
            <v>Fre-430-n13</v>
          </cell>
          <cell r="B133" t="str">
            <v>Detroit Diesel DD13 - 13 Spd Manual</v>
          </cell>
        </row>
        <row r="134">
          <cell r="A134" t="str">
            <v>Fre-430-Man</v>
          </cell>
          <cell r="B134" t="str">
            <v>Detroit Diesel DD13 - Manual</v>
          </cell>
        </row>
        <row r="135">
          <cell r="A135" t="str">
            <v>Fre-430-uto</v>
          </cell>
          <cell r="B135" t="str">
            <v>Detroit Diesel DD13 - Auto</v>
          </cell>
        </row>
        <row r="136">
          <cell r="A136" t="str">
            <v>Int-430-n13</v>
          </cell>
          <cell r="B136" t="str">
            <v>International N26 - 13 Spd Manual</v>
          </cell>
        </row>
        <row r="137">
          <cell r="A137" t="str">
            <v>Hydraulic - 2557</v>
          </cell>
        </row>
        <row r="138">
          <cell r="C138" t="str">
            <v/>
          </cell>
          <cell r="D138" t="str">
            <v/>
          </cell>
        </row>
        <row r="139">
          <cell r="A139" t="str">
            <v>Pengwyn IT485</v>
          </cell>
          <cell r="B139" t="str">
            <v># 25571001 Pengwyn - Central Hydraulic System</v>
          </cell>
          <cell r="C139" t="str">
            <v xml:space="preserve"># 25571001 </v>
          </cell>
          <cell r="D139" t="str">
            <v xml:space="preserve"> 25571001</v>
          </cell>
          <cell r="E139">
            <v>13697</v>
          </cell>
        </row>
        <row r="140">
          <cell r="A140" t="str">
            <v>Pengwyn LS485</v>
          </cell>
          <cell r="B140" t="str">
            <v># 25571001 Pengwyn - Central Hydraulic System</v>
          </cell>
          <cell r="C140" t="str">
            <v xml:space="preserve"># 25571001 </v>
          </cell>
          <cell r="D140" t="str">
            <v xml:space="preserve"> 25571001</v>
          </cell>
          <cell r="E140">
            <v>14697</v>
          </cell>
        </row>
        <row r="141">
          <cell r="A141" t="str">
            <v>FA - FAE6100</v>
          </cell>
          <cell r="B141" t="str">
            <v># 25571001 FA - Central Hydraulic System</v>
          </cell>
          <cell r="C141" t="str">
            <v xml:space="preserve"># 25571001 </v>
          </cell>
          <cell r="D141" t="str">
            <v xml:space="preserve"> 25571001</v>
          </cell>
          <cell r="E141">
            <v>16505</v>
          </cell>
        </row>
        <row r="142">
          <cell r="A142" t="str">
            <v>Muncie</v>
          </cell>
          <cell r="B142" t="str">
            <v># 25571001 Muncie - Central Hydraulic System</v>
          </cell>
          <cell r="C142" t="str">
            <v xml:space="preserve"># 25571001 </v>
          </cell>
          <cell r="D142" t="str">
            <v xml:space="preserve"> 25571001</v>
          </cell>
          <cell r="E142">
            <v>16835</v>
          </cell>
        </row>
        <row r="143">
          <cell r="A143" t="str">
            <v>MU-Dual - Rear</v>
          </cell>
          <cell r="B143" t="str">
            <v>Muncie - Dual Wing Plow Circuit</v>
          </cell>
          <cell r="E143">
            <v>6584</v>
          </cell>
        </row>
        <row r="144">
          <cell r="B144" t="str">
            <v>Muncie - Friction Sensor Circuit</v>
          </cell>
        </row>
        <row r="145">
          <cell r="A145" t="str">
            <v>MU-Y</v>
          </cell>
          <cell r="B145" t="str">
            <v>Muncie - Front Broom Circuit</v>
          </cell>
          <cell r="E145">
            <v>226</v>
          </cell>
        </row>
        <row r="146">
          <cell r="A146" t="str">
            <v>MU-HCP</v>
          </cell>
          <cell r="B146" t="str">
            <v>Muncie - High Capacity Hydraulic Pump</v>
          </cell>
          <cell r="E146">
            <v>4244</v>
          </cell>
        </row>
        <row r="147">
          <cell r="A147" t="str">
            <v>UNCIE-HYD</v>
          </cell>
          <cell r="B147" t="str">
            <v>Muncie - Hydraulic Plow Counter-Balance</v>
          </cell>
          <cell r="E147">
            <v>998</v>
          </cell>
        </row>
        <row r="148">
          <cell r="A148" t="str">
            <v>UNCIE-BOTH</v>
          </cell>
          <cell r="B148" t="str">
            <v>Muncie - Hydraulic Plow Counter-Balance</v>
          </cell>
          <cell r="E148">
            <v>998</v>
          </cell>
        </row>
        <row r="149">
          <cell r="A149" t="str">
            <v>UNCIE-JS</v>
          </cell>
          <cell r="B149" t="str">
            <v>Muncie - Joystick Option</v>
          </cell>
          <cell r="E149">
            <v>0</v>
          </cell>
        </row>
        <row r="150">
          <cell r="A150" t="str">
            <v>UNCIE-R-Mid-TA</v>
          </cell>
          <cell r="B150" t="str">
            <v>Muncie - Patrol Wing Plow</v>
          </cell>
          <cell r="E150">
            <v>3292</v>
          </cell>
        </row>
        <row r="151">
          <cell r="A151" t="str">
            <v>UNCIE-R-Mid-AF-TA</v>
          </cell>
          <cell r="B151" t="str">
            <v>Muncie - Patrol Wing Plow</v>
          </cell>
          <cell r="E151">
            <v>3292</v>
          </cell>
        </row>
        <row r="152">
          <cell r="A152" t="str">
            <v>UNCIE-R-Mid-SA</v>
          </cell>
          <cell r="B152" t="str">
            <v>Muncie - Patrol Wing Plow</v>
          </cell>
          <cell r="E152">
            <v>3292</v>
          </cell>
        </row>
        <row r="153">
          <cell r="A153" t="str">
            <v>UNCIE-R-Mid-AF-SA</v>
          </cell>
          <cell r="B153" t="str">
            <v>Muncie - Patrol Wing Plow</v>
          </cell>
          <cell r="E153">
            <v>3292</v>
          </cell>
        </row>
        <row r="154">
          <cell r="A154" t="str">
            <v>UNCIE-L-Mid-TA</v>
          </cell>
          <cell r="B154" t="str">
            <v>Muncie - Patrol Wing Plow</v>
          </cell>
          <cell r="E154">
            <v>3292</v>
          </cell>
        </row>
        <row r="155">
          <cell r="A155" t="str">
            <v>UNCIE-L-Mid-SA</v>
          </cell>
          <cell r="B155" t="str">
            <v>Muncie - Patrol Wing Plow</v>
          </cell>
          <cell r="E155">
            <v>3292</v>
          </cell>
        </row>
        <row r="156">
          <cell r="A156" t="str">
            <v>UNCIE-R-Rear</v>
          </cell>
          <cell r="B156" t="str">
            <v>Muncie - Patrol Wing Plow</v>
          </cell>
          <cell r="E156">
            <v>3292</v>
          </cell>
        </row>
        <row r="157">
          <cell r="A157" t="str">
            <v>UNCIE-L-Rear</v>
          </cell>
          <cell r="B157" t="str">
            <v>Muncie - Patrol Wing Plow</v>
          </cell>
          <cell r="E157">
            <v>3292</v>
          </cell>
        </row>
        <row r="158">
          <cell r="B158" t="str">
            <v>Muncie - Precision Placement System</v>
          </cell>
          <cell r="E158">
            <v>1169</v>
          </cell>
        </row>
        <row r="159">
          <cell r="A159" t="str">
            <v>UNCIE-Undergate - Dual</v>
          </cell>
          <cell r="B159" t="str">
            <v>Muncie - Reverse Auger Circuit</v>
          </cell>
          <cell r="E159">
            <v>226</v>
          </cell>
        </row>
        <row r="160">
          <cell r="B160" t="str">
            <v>Muncie - Reverse Spinner Circuit</v>
          </cell>
          <cell r="E160">
            <v>545</v>
          </cell>
        </row>
        <row r="161">
          <cell r="A161" t="str">
            <v>UNCIE-SL-240</v>
          </cell>
          <cell r="B161" t="str">
            <v>Muncie - Swap-Loader Style System</v>
          </cell>
          <cell r="E161">
            <v>2375</v>
          </cell>
        </row>
        <row r="162">
          <cell r="A162" t="str">
            <v>UNCIE-SL-400</v>
          </cell>
          <cell r="B162" t="str">
            <v>Muncie - Swap-Loader Style System</v>
          </cell>
          <cell r="E162">
            <v>2375</v>
          </cell>
        </row>
        <row r="163">
          <cell r="A163" t="str">
            <v>UNCIE-SL-2418</v>
          </cell>
          <cell r="B163" t="str">
            <v>Muncie - Swap-Loader Style System</v>
          </cell>
          <cell r="E163">
            <v>2375</v>
          </cell>
        </row>
        <row r="164">
          <cell r="A164" t="str">
            <v>UNCIE-Tow -Hop/Wet</v>
          </cell>
          <cell r="B164" t="str">
            <v>Muncie - Tow Plow Option</v>
          </cell>
          <cell r="E164">
            <v>6053</v>
          </cell>
        </row>
        <row r="165">
          <cell r="B165" t="str">
            <v>Muncie - Transmission Mounted PTO</v>
          </cell>
          <cell r="E165">
            <v>1698</v>
          </cell>
        </row>
        <row r="166">
          <cell r="A166" t="str">
            <v>UNCIE-10ft - Fold</v>
          </cell>
          <cell r="B166" t="str">
            <v>Muncie - Underbody Scraper</v>
          </cell>
          <cell r="E166">
            <v>3292</v>
          </cell>
        </row>
        <row r="167">
          <cell r="B167" t="str">
            <v>Pengwyn - Friction Sensor Circuit</v>
          </cell>
          <cell r="E167">
            <v>2056</v>
          </cell>
        </row>
        <row r="168">
          <cell r="A168" t="str">
            <v>IT485-Y</v>
          </cell>
          <cell r="B168" t="str">
            <v>Pengwyn - Front Broom Circuit</v>
          </cell>
          <cell r="E168">
            <v>2321</v>
          </cell>
        </row>
        <row r="169">
          <cell r="A169" t="str">
            <v>IT485</v>
          </cell>
          <cell r="B169" t="str">
            <v>Pengwyn - High Capacity Hydraulic Pump</v>
          </cell>
          <cell r="E169">
            <v>1393</v>
          </cell>
        </row>
        <row r="170">
          <cell r="A170" t="str">
            <v>IT485-HYD</v>
          </cell>
          <cell r="B170" t="str">
            <v>Pengwyn - Hydraulic Plow Counter-Balance</v>
          </cell>
          <cell r="E170">
            <v>1084</v>
          </cell>
        </row>
        <row r="171">
          <cell r="A171" t="str">
            <v>IT485-BOTH</v>
          </cell>
          <cell r="B171" t="str">
            <v>Pengwyn - Hydraulic Plow Counter-Balance</v>
          </cell>
          <cell r="E171">
            <v>1084</v>
          </cell>
        </row>
        <row r="172">
          <cell r="A172" t="str">
            <v>IT485-JS</v>
          </cell>
          <cell r="B172" t="str">
            <v>Pengwyn - Joystick Option</v>
          </cell>
          <cell r="E172">
            <v>924</v>
          </cell>
        </row>
        <row r="173">
          <cell r="A173" t="str">
            <v>IT485-R-Mid-TA</v>
          </cell>
          <cell r="B173" t="str">
            <v>Pengwyn - Patrol Wing Plow</v>
          </cell>
          <cell r="E173">
            <v>1918</v>
          </cell>
        </row>
        <row r="174">
          <cell r="A174" t="str">
            <v>IT485-R-Mid-AF-TA</v>
          </cell>
          <cell r="B174" t="str">
            <v>Pengwyn - Patrol Wing Plow</v>
          </cell>
          <cell r="E174">
            <v>1918</v>
          </cell>
        </row>
        <row r="175">
          <cell r="A175" t="str">
            <v>IT485-R-Mid-SA</v>
          </cell>
          <cell r="B175" t="str">
            <v>Pengwyn - Patrol Wing Plow</v>
          </cell>
          <cell r="E175">
            <v>1918</v>
          </cell>
        </row>
        <row r="176">
          <cell r="A176" t="str">
            <v>IT485-L-Mid-TA</v>
          </cell>
          <cell r="B176" t="str">
            <v>Pengwyn - Patrol Wing Plow</v>
          </cell>
          <cell r="E176">
            <v>1918</v>
          </cell>
        </row>
        <row r="177">
          <cell r="A177" t="str">
            <v>IT485-L-Mid-AF-TA</v>
          </cell>
          <cell r="B177" t="str">
            <v>Pengwyn - Patrol Wing Plow</v>
          </cell>
          <cell r="E177">
            <v>1918</v>
          </cell>
        </row>
        <row r="178">
          <cell r="A178" t="str">
            <v>IT485-L-Mid-SA</v>
          </cell>
          <cell r="B178" t="str">
            <v>Pengwyn - Patrol Wing Plow</v>
          </cell>
          <cell r="E178">
            <v>1918</v>
          </cell>
        </row>
        <row r="179">
          <cell r="A179" t="str">
            <v>IT485-R-Rear</v>
          </cell>
          <cell r="B179" t="str">
            <v>Pengwyn - Patrol Wing Plow</v>
          </cell>
          <cell r="E179">
            <v>1918</v>
          </cell>
        </row>
        <row r="180">
          <cell r="A180" t="str">
            <v>IT485-L-Rear</v>
          </cell>
          <cell r="B180" t="str">
            <v>Pengwyn - Patrol Wing Plow</v>
          </cell>
          <cell r="E180">
            <v>1918</v>
          </cell>
        </row>
        <row r="181">
          <cell r="A181" t="str">
            <v>IT485-Dual - Rear</v>
          </cell>
          <cell r="B181" t="str">
            <v>Pengwyn - Dual Wing Plow Circuit</v>
          </cell>
          <cell r="E181">
            <v>452</v>
          </cell>
        </row>
        <row r="182">
          <cell r="B182" t="str">
            <v>Pengwyn - Precision Placement System</v>
          </cell>
          <cell r="E182">
            <v>2654</v>
          </cell>
        </row>
        <row r="183">
          <cell r="A183" t="str">
            <v>IT485-Undergate - Dual</v>
          </cell>
          <cell r="B183" t="str">
            <v>Pengwyn - Reverse Auger Circuit</v>
          </cell>
          <cell r="E183">
            <v>1034</v>
          </cell>
        </row>
        <row r="184">
          <cell r="B184" t="str">
            <v>Pengwyn - Reverse Spinner Circuit</v>
          </cell>
          <cell r="E184">
            <v>665</v>
          </cell>
        </row>
        <row r="185">
          <cell r="A185" t="str">
            <v>IT485-SL-240</v>
          </cell>
          <cell r="B185" t="str">
            <v>Pengwyn - Swap-Loader Style System</v>
          </cell>
          <cell r="E185">
            <v>2065</v>
          </cell>
        </row>
        <row r="186">
          <cell r="A186" t="str">
            <v>IT485-SL-400</v>
          </cell>
          <cell r="B186" t="str">
            <v>Pengwyn - Swap-Loader Style System</v>
          </cell>
          <cell r="E186">
            <v>2065</v>
          </cell>
        </row>
        <row r="187">
          <cell r="A187" t="str">
            <v>IT485-SL-2418</v>
          </cell>
          <cell r="B187" t="str">
            <v>Pengwyn - Swap-Loader Style System</v>
          </cell>
          <cell r="E187">
            <v>2065</v>
          </cell>
        </row>
        <row r="188">
          <cell r="A188" t="str">
            <v>IT485-Tow -Hop/Wet</v>
          </cell>
          <cell r="B188" t="str">
            <v>Pengwyn - Tow Plow Option</v>
          </cell>
          <cell r="E188">
            <v>9306</v>
          </cell>
        </row>
        <row r="189">
          <cell r="B189" t="str">
            <v>Pengwyn - Transmission Mounted PTO</v>
          </cell>
          <cell r="E189">
            <v>1207</v>
          </cell>
        </row>
        <row r="190">
          <cell r="A190" t="str">
            <v>IT485-10ft - Fold</v>
          </cell>
          <cell r="B190" t="str">
            <v>Pengwyn - Underbody Scraper</v>
          </cell>
          <cell r="E190">
            <v>2214</v>
          </cell>
        </row>
        <row r="191">
          <cell r="B191" t="str">
            <v>FA - Friction Sensor Circuit</v>
          </cell>
          <cell r="E191">
            <v>1485</v>
          </cell>
        </row>
        <row r="192">
          <cell r="A192" t="str">
            <v>E6100-Y</v>
          </cell>
          <cell r="B192" t="str">
            <v>FA - Front Broom Circuit</v>
          </cell>
          <cell r="E192">
            <v>1824</v>
          </cell>
        </row>
        <row r="193">
          <cell r="A193" t="str">
            <v>E6100</v>
          </cell>
          <cell r="B193" t="str">
            <v>FA - High Capacity Hydraulic Pump</v>
          </cell>
        </row>
        <row r="194">
          <cell r="A194" t="str">
            <v>E6100-HYD</v>
          </cell>
          <cell r="B194" t="str">
            <v>FA - Hydraulic Plow Counter-Balance</v>
          </cell>
          <cell r="E194">
            <v>1000</v>
          </cell>
        </row>
        <row r="195">
          <cell r="A195" t="str">
            <v>E6100-BOTH</v>
          </cell>
          <cell r="B195" t="str">
            <v>FA - Hydraulic Plow Counter-Balance</v>
          </cell>
          <cell r="E195">
            <v>1000</v>
          </cell>
        </row>
        <row r="196">
          <cell r="A196" t="str">
            <v>E6100-JS</v>
          </cell>
          <cell r="B196" t="str">
            <v>FA - Joystick Option</v>
          </cell>
        </row>
        <row r="197">
          <cell r="A197" t="str">
            <v>E6100-R-Mid-TA</v>
          </cell>
          <cell r="B197" t="str">
            <v>FA - Patrol Wing Plow</v>
          </cell>
          <cell r="E197">
            <v>1742</v>
          </cell>
        </row>
        <row r="198">
          <cell r="A198" t="str">
            <v>E6100-R-Mid-AF-TA</v>
          </cell>
          <cell r="B198" t="str">
            <v>FA - Patrol Wing Plow</v>
          </cell>
          <cell r="E198">
            <v>1742</v>
          </cell>
        </row>
        <row r="199">
          <cell r="A199" t="str">
            <v>E6100-R-Mid-SA</v>
          </cell>
          <cell r="B199" t="str">
            <v>FA - Patrol Wing Plow</v>
          </cell>
          <cell r="E199">
            <v>1742</v>
          </cell>
        </row>
        <row r="200">
          <cell r="A200" t="str">
            <v>E6100-L-Mid-TA</v>
          </cell>
          <cell r="B200" t="str">
            <v>FA - Patrol Wing Plow</v>
          </cell>
          <cell r="E200">
            <v>1742</v>
          </cell>
        </row>
        <row r="201">
          <cell r="A201" t="str">
            <v>E6100-L-Mid-AF-TA</v>
          </cell>
          <cell r="B201" t="str">
            <v>FA - Patrol Wing Plow</v>
          </cell>
          <cell r="E201">
            <v>1742</v>
          </cell>
        </row>
        <row r="202">
          <cell r="A202" t="str">
            <v>E6100-L-Mid-SA</v>
          </cell>
          <cell r="B202" t="str">
            <v>FA - Patrol Wing Plow</v>
          </cell>
          <cell r="E202">
            <v>1742</v>
          </cell>
        </row>
        <row r="203">
          <cell r="A203" t="str">
            <v>E6100-R-Rear</v>
          </cell>
          <cell r="B203" t="str">
            <v>FA - Patrol Wing Plow</v>
          </cell>
          <cell r="E203">
            <v>1742</v>
          </cell>
        </row>
        <row r="204">
          <cell r="A204" t="str">
            <v>E6100-L-Rear</v>
          </cell>
          <cell r="B204" t="str">
            <v>FA - Patrol Wing Plow</v>
          </cell>
          <cell r="E204">
            <v>1742</v>
          </cell>
        </row>
        <row r="205">
          <cell r="A205" t="str">
            <v>E6100-Dual - Rear</v>
          </cell>
          <cell r="B205" t="str">
            <v>FA - Dual Wing Plow Circuit</v>
          </cell>
          <cell r="E205">
            <v>3484</v>
          </cell>
        </row>
        <row r="206">
          <cell r="B206" t="str">
            <v>FA - Precision Placement System</v>
          </cell>
          <cell r="E206">
            <v>2631</v>
          </cell>
        </row>
        <row r="207">
          <cell r="A207" t="str">
            <v>E6100-Undergate - Dual</v>
          </cell>
          <cell r="B207" t="str">
            <v>FA - Reverse Auger Circuit</v>
          </cell>
          <cell r="E207">
            <v>928</v>
          </cell>
        </row>
        <row r="208">
          <cell r="B208" t="str">
            <v>FA - Reverse Spinner Circuit</v>
          </cell>
          <cell r="E208">
            <v>928</v>
          </cell>
        </row>
        <row r="209">
          <cell r="A209" t="str">
            <v>E6100-SL-240</v>
          </cell>
          <cell r="B209" t="str">
            <v>FA - Swap-Loader Style System</v>
          </cell>
          <cell r="E209">
            <v>1742</v>
          </cell>
        </row>
        <row r="210">
          <cell r="A210" t="str">
            <v>E6100-SL-400</v>
          </cell>
          <cell r="B210" t="str">
            <v>FA - Swap-Loader Style System</v>
          </cell>
          <cell r="E210">
            <v>1742</v>
          </cell>
        </row>
        <row r="211">
          <cell r="A211" t="str">
            <v>E6100-SL-2418</v>
          </cell>
          <cell r="B211" t="str">
            <v>FA - Swap-Loader Style System</v>
          </cell>
          <cell r="E211">
            <v>1742</v>
          </cell>
        </row>
        <row r="212">
          <cell r="A212" t="str">
            <v>E6100-Tow -Hop/Wet</v>
          </cell>
          <cell r="B212" t="str">
            <v>FA - Tow Plow Option</v>
          </cell>
          <cell r="E212">
            <v>7081</v>
          </cell>
        </row>
        <row r="213">
          <cell r="B213" t="str">
            <v>FA - Transmission Mounted PTO</v>
          </cell>
          <cell r="E213">
            <v>1485</v>
          </cell>
        </row>
      </sheetData>
      <sheetData sheetId="4"/>
      <sheetData sheetId="5"/>
      <sheetData sheetId="6"/>
      <sheetData sheetId="7"/>
      <sheetData sheetId="8">
        <row r="27">
          <cell r="X27" t="str">
            <v>International</v>
          </cell>
        </row>
        <row r="39">
          <cell r="X39" t="str">
            <v>International</v>
          </cell>
        </row>
        <row r="45">
          <cell r="X45" t="str">
            <v>International</v>
          </cell>
        </row>
        <row r="59">
          <cell r="X59" t="str">
            <v>International</v>
          </cell>
        </row>
        <row r="60">
          <cell r="X60" t="str">
            <v>International</v>
          </cell>
        </row>
        <row r="61">
          <cell r="X61" t="str">
            <v>International</v>
          </cell>
        </row>
        <row r="62">
          <cell r="X62" t="str">
            <v>International</v>
          </cell>
        </row>
        <row r="65">
          <cell r="X65" t="str">
            <v>International</v>
          </cell>
        </row>
        <row r="68">
          <cell r="X68" t="str">
            <v>International</v>
          </cell>
        </row>
        <row r="69">
          <cell r="X69" t="str">
            <v>International</v>
          </cell>
        </row>
        <row r="70">
          <cell r="X70" t="str">
            <v>International</v>
          </cell>
        </row>
        <row r="71">
          <cell r="X71" t="str">
            <v>International</v>
          </cell>
        </row>
        <row r="74">
          <cell r="X74" t="str">
            <v>International</v>
          </cell>
        </row>
        <row r="75">
          <cell r="X75" t="str">
            <v>International</v>
          </cell>
        </row>
        <row r="77">
          <cell r="X77" t="str">
            <v>International</v>
          </cell>
        </row>
        <row r="83">
          <cell r="X83" t="str">
            <v>International</v>
          </cell>
        </row>
        <row r="98">
          <cell r="X98" t="str">
            <v>International</v>
          </cell>
        </row>
        <row r="101">
          <cell r="X101" t="str">
            <v>International</v>
          </cell>
        </row>
        <row r="114">
          <cell r="X114" t="str">
            <v>International</v>
          </cell>
        </row>
        <row r="115">
          <cell r="X115" t="str">
            <v>International</v>
          </cell>
        </row>
        <row r="116">
          <cell r="X116" t="str">
            <v>International</v>
          </cell>
        </row>
        <row r="120">
          <cell r="X120" t="str">
            <v>International</v>
          </cell>
        </row>
        <row r="127">
          <cell r="X127" t="str">
            <v>International</v>
          </cell>
        </row>
        <row r="136">
          <cell r="X136" t="str">
            <v>International</v>
          </cell>
        </row>
        <row r="138">
          <cell r="X138" t="str">
            <v>International</v>
          </cell>
        </row>
        <row r="139">
          <cell r="X139" t="str">
            <v>International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DF97-153E-4F81-96C8-D55A3BB75CA4}">
  <dimension ref="A1:AI30"/>
  <sheetViews>
    <sheetView tabSelected="1" zoomScale="110" zoomScaleNormal="110" workbookViewId="0">
      <selection activeCell="C2" sqref="C2:H2"/>
    </sheetView>
  </sheetViews>
  <sheetFormatPr defaultRowHeight="14.5" x14ac:dyDescent="0.35"/>
  <cols>
    <col min="2" max="2" width="25.81640625" bestFit="1" customWidth="1"/>
    <col min="3" max="3" width="13.81640625" bestFit="1" customWidth="1"/>
    <col min="4" max="4" width="10" bestFit="1" customWidth="1"/>
    <col min="6" max="6" width="19.54296875" customWidth="1"/>
    <col min="7" max="7" width="15.54296875" customWidth="1"/>
    <col min="8" max="8" width="9" customWidth="1"/>
    <col min="9" max="9" width="8.81640625" customWidth="1"/>
    <col min="10" max="10" width="9.453125" customWidth="1"/>
    <col min="11" max="12" width="11.81640625" bestFit="1" customWidth="1"/>
    <col min="13" max="13" width="16.453125" bestFit="1" customWidth="1"/>
    <col min="14" max="14" width="12.54296875" bestFit="1" customWidth="1"/>
    <col min="15" max="15" width="11.453125" bestFit="1" customWidth="1"/>
    <col min="16" max="16" width="16.1796875" bestFit="1" customWidth="1"/>
    <col min="17" max="17" width="8.1796875" customWidth="1"/>
    <col min="18" max="18" width="16.1796875" bestFit="1" customWidth="1"/>
    <col min="19" max="19" width="10.1796875" bestFit="1" customWidth="1"/>
    <col min="20" max="21" width="20.1796875" bestFit="1" customWidth="1"/>
    <col min="22" max="22" width="12.54296875" bestFit="1" customWidth="1"/>
    <col min="23" max="23" width="13.81640625" bestFit="1" customWidth="1"/>
    <col min="24" max="24" width="10.81640625" bestFit="1" customWidth="1"/>
    <col min="25" max="25" width="12.81640625" bestFit="1" customWidth="1"/>
    <col min="27" max="27" width="12.453125" bestFit="1" customWidth="1"/>
    <col min="30" max="30" width="36.08984375" customWidth="1"/>
  </cols>
  <sheetData>
    <row r="1" spans="1:35" x14ac:dyDescent="0.35">
      <c r="A1" s="13" t="s">
        <v>125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x14ac:dyDescent="0.35">
      <c r="A2" s="15" t="s">
        <v>126</v>
      </c>
      <c r="B2" s="15"/>
      <c r="C2" s="16" t="s">
        <v>127</v>
      </c>
      <c r="D2" s="16"/>
      <c r="E2" s="16"/>
      <c r="F2" s="16"/>
      <c r="G2" s="16"/>
      <c r="H2" s="16"/>
    </row>
    <row r="3" spans="1:35" x14ac:dyDescent="0.35">
      <c r="A3" s="12">
        <v>2020</v>
      </c>
      <c r="B3" s="1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35">
      <c r="A4" s="2" t="s">
        <v>0</v>
      </c>
      <c r="B4" s="3" t="s">
        <v>124</v>
      </c>
      <c r="C4" s="4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5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28</v>
      </c>
      <c r="AE4" s="2" t="s">
        <v>29</v>
      </c>
      <c r="AF4" s="2" t="s">
        <v>30</v>
      </c>
      <c r="AG4" s="2" t="s">
        <v>31</v>
      </c>
      <c r="AH4" s="2" t="s">
        <v>32</v>
      </c>
      <c r="AI4" s="2" t="s">
        <v>33</v>
      </c>
    </row>
    <row r="5" spans="1:35" ht="19.5" customHeight="1" x14ac:dyDescent="0.35">
      <c r="A5" s="6" t="s">
        <v>59</v>
      </c>
      <c r="B5" s="11">
        <v>0</v>
      </c>
      <c r="C5" s="6" t="str">
        <f>'[1]Chassis Comparison'!X27</f>
        <v>International</v>
      </c>
      <c r="D5" s="6" t="s">
        <v>34</v>
      </c>
      <c r="E5" s="6" t="s">
        <v>35</v>
      </c>
      <c r="F5" s="6" t="s">
        <v>36</v>
      </c>
      <c r="G5" s="6" t="str">
        <f>IFERROR(VLOOKUP(LEFT(C5,3)&amp;"-"&amp;LEFT(F5,3)&amp;"-"&amp;RIGHT(F5,3),'[1]MMC Lookup'!$A$2:$E$213,2,FALSE),"")</f>
        <v>Cummins ISL9 - Auto</v>
      </c>
      <c r="H5" s="6" t="s">
        <v>37</v>
      </c>
      <c r="I5" s="6" t="s">
        <v>38</v>
      </c>
      <c r="J5" s="6" t="s">
        <v>37</v>
      </c>
      <c r="K5" s="6" t="s">
        <v>47</v>
      </c>
      <c r="L5" s="6" t="s">
        <v>48</v>
      </c>
      <c r="M5" s="6" t="s">
        <v>41</v>
      </c>
      <c r="N5" s="6" t="s">
        <v>38</v>
      </c>
      <c r="O5" s="6" t="s">
        <v>38</v>
      </c>
      <c r="P5" s="6" t="s">
        <v>38</v>
      </c>
      <c r="Q5" s="6" t="s">
        <v>38</v>
      </c>
      <c r="R5" s="6" t="s">
        <v>49</v>
      </c>
      <c r="S5" s="6" t="s">
        <v>38</v>
      </c>
      <c r="T5" s="6" t="s">
        <v>38</v>
      </c>
      <c r="U5" s="6" t="s">
        <v>38</v>
      </c>
      <c r="V5" s="6" t="s">
        <v>56</v>
      </c>
      <c r="W5" s="6" t="s">
        <v>51</v>
      </c>
      <c r="X5" s="6" t="s">
        <v>55</v>
      </c>
      <c r="Y5" s="6" t="s">
        <v>38</v>
      </c>
      <c r="Z5" s="6" t="s">
        <v>38</v>
      </c>
      <c r="AA5" s="6" t="s">
        <v>53</v>
      </c>
      <c r="AB5" s="6" t="s">
        <v>37</v>
      </c>
      <c r="AC5" s="6" t="s">
        <v>54</v>
      </c>
      <c r="AD5" s="7"/>
      <c r="AE5" s="6">
        <v>5</v>
      </c>
      <c r="AF5" s="8">
        <v>43784</v>
      </c>
      <c r="AG5" s="8">
        <f t="shared" ref="AG5:AG12" si="0">AF5+90</f>
        <v>43874</v>
      </c>
      <c r="AH5" s="6" t="s">
        <v>58</v>
      </c>
      <c r="AI5" s="6" t="s">
        <v>59</v>
      </c>
    </row>
    <row r="6" spans="1:35" ht="19.5" customHeight="1" x14ac:dyDescent="0.35">
      <c r="A6" s="6" t="s">
        <v>63</v>
      </c>
      <c r="B6" s="11">
        <v>0</v>
      </c>
      <c r="C6" s="6" t="str">
        <f>'[1]Chassis Comparison'!X39</f>
        <v>International</v>
      </c>
      <c r="D6" s="6" t="s">
        <v>34</v>
      </c>
      <c r="E6" s="6" t="s">
        <v>35</v>
      </c>
      <c r="F6" s="6" t="s">
        <v>36</v>
      </c>
      <c r="G6" s="6" t="str">
        <f>IFERROR(VLOOKUP(LEFT(C6,3)&amp;"-"&amp;LEFT(F6,3)&amp;"-"&amp;RIGHT(F6,3),'[1]MMC Lookup'!$A$2:$E$213,2,FALSE),"")</f>
        <v>Cummins ISL9 - Auto</v>
      </c>
      <c r="H6" s="6" t="s">
        <v>37</v>
      </c>
      <c r="I6" s="6" t="s">
        <v>38</v>
      </c>
      <c r="J6" s="6" t="s">
        <v>37</v>
      </c>
      <c r="K6" s="6" t="s">
        <v>47</v>
      </c>
      <c r="L6" s="6" t="s">
        <v>40</v>
      </c>
      <c r="M6" s="6" t="s">
        <v>57</v>
      </c>
      <c r="N6" s="6" t="s">
        <v>37</v>
      </c>
      <c r="O6" s="6" t="s">
        <v>38</v>
      </c>
      <c r="P6" s="6" t="s">
        <v>38</v>
      </c>
      <c r="Q6" s="6" t="s">
        <v>38</v>
      </c>
      <c r="R6" s="6" t="s">
        <v>49</v>
      </c>
      <c r="S6" s="6" t="s">
        <v>38</v>
      </c>
      <c r="T6" s="6" t="s">
        <v>38</v>
      </c>
      <c r="U6" s="6" t="s">
        <v>38</v>
      </c>
      <c r="V6" s="6" t="s">
        <v>56</v>
      </c>
      <c r="W6" s="6" t="s">
        <v>51</v>
      </c>
      <c r="X6" s="6" t="s">
        <v>55</v>
      </c>
      <c r="Y6" s="6" t="s">
        <v>38</v>
      </c>
      <c r="Z6" s="6" t="s">
        <v>38</v>
      </c>
      <c r="AA6" s="6" t="s">
        <v>53</v>
      </c>
      <c r="AB6" s="6" t="s">
        <v>38</v>
      </c>
      <c r="AC6" s="6" t="s">
        <v>54</v>
      </c>
      <c r="AD6" s="7"/>
      <c r="AE6" s="6">
        <v>5</v>
      </c>
      <c r="AF6" s="8">
        <v>43723</v>
      </c>
      <c r="AG6" s="8">
        <f t="shared" si="0"/>
        <v>43813</v>
      </c>
      <c r="AH6" s="6" t="s">
        <v>64</v>
      </c>
      <c r="AI6" s="6" t="s">
        <v>63</v>
      </c>
    </row>
    <row r="7" spans="1:35" ht="19.5" customHeight="1" x14ac:dyDescent="0.35">
      <c r="A7" s="6" t="s">
        <v>66</v>
      </c>
      <c r="B7" s="11">
        <v>0</v>
      </c>
      <c r="C7" s="6" t="str">
        <f>'[1]Chassis Comparison'!X45</f>
        <v>International</v>
      </c>
      <c r="D7" s="6" t="s">
        <v>34</v>
      </c>
      <c r="E7" s="6" t="s">
        <v>35</v>
      </c>
      <c r="F7" s="6" t="s">
        <v>36</v>
      </c>
      <c r="G7" s="6" t="str">
        <f>IFERROR(VLOOKUP(LEFT(C7,3)&amp;"-"&amp;LEFT(F7,3)&amp;"-"&amp;RIGHT(F7,3),'[1]MMC Lookup'!$A$2:$E$213,2,FALSE),"")</f>
        <v>Cummins ISL9 - Auto</v>
      </c>
      <c r="H7" s="6" t="s">
        <v>37</v>
      </c>
      <c r="I7" s="6" t="s">
        <v>38</v>
      </c>
      <c r="J7" s="6" t="s">
        <v>37</v>
      </c>
      <c r="K7" s="6" t="s">
        <v>47</v>
      </c>
      <c r="L7" s="6" t="s">
        <v>40</v>
      </c>
      <c r="M7" s="6" t="s">
        <v>57</v>
      </c>
      <c r="N7" s="6" t="s">
        <v>37</v>
      </c>
      <c r="O7" s="6" t="s">
        <v>38</v>
      </c>
      <c r="P7" s="6" t="s">
        <v>38</v>
      </c>
      <c r="Q7" s="6" t="s">
        <v>38</v>
      </c>
      <c r="R7" s="6" t="s">
        <v>49</v>
      </c>
      <c r="S7" s="6" t="s">
        <v>38</v>
      </c>
      <c r="T7" s="6" t="s">
        <v>38</v>
      </c>
      <c r="U7" s="6" t="s">
        <v>38</v>
      </c>
      <c r="V7" s="6" t="s">
        <v>56</v>
      </c>
      <c r="W7" s="6" t="s">
        <v>51</v>
      </c>
      <c r="X7" s="6" t="s">
        <v>55</v>
      </c>
      <c r="Y7" s="6" t="s">
        <v>38</v>
      </c>
      <c r="Z7" s="6" t="s">
        <v>38</v>
      </c>
      <c r="AA7" s="6" t="s">
        <v>53</v>
      </c>
      <c r="AB7" s="6" t="s">
        <v>38</v>
      </c>
      <c r="AC7" s="6" t="s">
        <v>54</v>
      </c>
      <c r="AD7" s="7"/>
      <c r="AE7" s="6">
        <v>11</v>
      </c>
      <c r="AF7" s="8">
        <v>43814</v>
      </c>
      <c r="AG7" s="8">
        <f t="shared" si="0"/>
        <v>43904</v>
      </c>
      <c r="AH7" s="6" t="s">
        <v>64</v>
      </c>
      <c r="AI7" s="6" t="s">
        <v>66</v>
      </c>
    </row>
    <row r="8" spans="1:35" ht="19.5" customHeight="1" x14ac:dyDescent="0.35">
      <c r="A8" s="6" t="s">
        <v>68</v>
      </c>
      <c r="B8" s="11">
        <v>0</v>
      </c>
      <c r="C8" s="6" t="str">
        <f>'[1]Chassis Comparison'!X59</f>
        <v>International</v>
      </c>
      <c r="D8" s="6" t="s">
        <v>34</v>
      </c>
      <c r="E8" s="6" t="s">
        <v>35</v>
      </c>
      <c r="F8" s="6" t="s">
        <v>36</v>
      </c>
      <c r="G8" s="6" t="str">
        <f>IFERROR(VLOOKUP(LEFT(C8,3)&amp;"-"&amp;LEFT(F8,3)&amp;"-"&amp;RIGHT(F8,3),'[1]MMC Lookup'!$A$2:$E$213,2,FALSE),"")</f>
        <v>Cummins ISL9 - Auto</v>
      </c>
      <c r="H8" s="6" t="s">
        <v>37</v>
      </c>
      <c r="I8" s="6" t="s">
        <v>38</v>
      </c>
      <c r="J8" s="6" t="s">
        <v>37</v>
      </c>
      <c r="K8" s="6" t="s">
        <v>39</v>
      </c>
      <c r="L8" s="6" t="s">
        <v>40</v>
      </c>
      <c r="M8" s="6" t="s">
        <v>62</v>
      </c>
      <c r="N8" s="6" t="s">
        <v>37</v>
      </c>
      <c r="O8" s="6" t="s">
        <v>38</v>
      </c>
      <c r="P8" s="6" t="s">
        <v>38</v>
      </c>
      <c r="Q8" s="6" t="s">
        <v>38</v>
      </c>
      <c r="R8" s="6" t="s">
        <v>49</v>
      </c>
      <c r="S8" s="6" t="s">
        <v>38</v>
      </c>
      <c r="T8" s="6" t="s">
        <v>38</v>
      </c>
      <c r="U8" s="6" t="s">
        <v>38</v>
      </c>
      <c r="V8" s="6" t="s">
        <v>50</v>
      </c>
      <c r="W8" s="6" t="s">
        <v>43</v>
      </c>
      <c r="X8" s="6" t="s">
        <v>52</v>
      </c>
      <c r="Y8" s="6" t="s">
        <v>38</v>
      </c>
      <c r="Z8" s="6" t="s">
        <v>40</v>
      </c>
      <c r="AA8" s="6" t="s">
        <v>45</v>
      </c>
      <c r="AB8" s="6" t="s">
        <v>37</v>
      </c>
      <c r="AC8" s="6" t="s">
        <v>38</v>
      </c>
      <c r="AD8" s="7"/>
      <c r="AE8" s="6">
        <v>6</v>
      </c>
      <c r="AF8" s="8">
        <v>43814</v>
      </c>
      <c r="AG8" s="8">
        <f t="shared" si="0"/>
        <v>43904</v>
      </c>
      <c r="AH8" s="6" t="s">
        <v>69</v>
      </c>
      <c r="AI8" s="6" t="s">
        <v>68</v>
      </c>
    </row>
    <row r="9" spans="1:35" ht="19.5" customHeight="1" x14ac:dyDescent="0.35">
      <c r="A9" s="6" t="s">
        <v>70</v>
      </c>
      <c r="B9" s="11">
        <v>0</v>
      </c>
      <c r="C9" s="6" t="str">
        <f>'[1]Chassis Comparison'!X60</f>
        <v>International</v>
      </c>
      <c r="D9" s="6" t="s">
        <v>34</v>
      </c>
      <c r="E9" s="6" t="s">
        <v>35</v>
      </c>
      <c r="F9" s="6" t="s">
        <v>36</v>
      </c>
      <c r="G9" s="6" t="str">
        <f>IFERROR(VLOOKUP(LEFT(C9,3)&amp;"-"&amp;LEFT(F9,3)&amp;"-"&amp;RIGHT(F9,3),'[1]MMC Lookup'!$A$2:$E$213,2,FALSE),"")</f>
        <v>Cummins ISL9 - Auto</v>
      </c>
      <c r="H9" s="6" t="s">
        <v>37</v>
      </c>
      <c r="I9" s="6" t="s">
        <v>38</v>
      </c>
      <c r="J9" s="6" t="s">
        <v>37</v>
      </c>
      <c r="K9" s="6" t="s">
        <v>39</v>
      </c>
      <c r="L9" s="6" t="s">
        <v>40</v>
      </c>
      <c r="M9" s="6" t="s">
        <v>62</v>
      </c>
      <c r="N9" s="6" t="s">
        <v>37</v>
      </c>
      <c r="O9" s="6" t="s">
        <v>38</v>
      </c>
      <c r="P9" s="6" t="s">
        <v>38</v>
      </c>
      <c r="Q9" s="6" t="s">
        <v>38</v>
      </c>
      <c r="R9" s="6" t="s">
        <v>49</v>
      </c>
      <c r="S9" s="6" t="s">
        <v>38</v>
      </c>
      <c r="T9" s="6" t="s">
        <v>38</v>
      </c>
      <c r="U9" s="6" t="s">
        <v>38</v>
      </c>
      <c r="V9" s="6" t="s">
        <v>50</v>
      </c>
      <c r="W9" s="6" t="s">
        <v>43</v>
      </c>
      <c r="X9" s="6" t="s">
        <v>52</v>
      </c>
      <c r="Y9" s="6" t="s">
        <v>38</v>
      </c>
      <c r="Z9" s="6" t="s">
        <v>40</v>
      </c>
      <c r="AA9" s="6" t="s">
        <v>45</v>
      </c>
      <c r="AB9" s="6" t="s">
        <v>37</v>
      </c>
      <c r="AC9" s="6" t="s">
        <v>38</v>
      </c>
      <c r="AD9" s="7"/>
      <c r="AE9" s="6">
        <v>12</v>
      </c>
      <c r="AF9" s="8">
        <v>43997</v>
      </c>
      <c r="AG9" s="8">
        <f t="shared" si="0"/>
        <v>44087</v>
      </c>
      <c r="AH9" s="6" t="s">
        <v>69</v>
      </c>
      <c r="AI9" s="6" t="s">
        <v>70</v>
      </c>
    </row>
    <row r="10" spans="1:35" ht="19.5" customHeight="1" x14ac:dyDescent="0.35">
      <c r="A10" s="6" t="s">
        <v>71</v>
      </c>
      <c r="B10" s="11">
        <v>0</v>
      </c>
      <c r="C10" s="6" t="str">
        <f>'[1]Chassis Comparison'!X61</f>
        <v>International</v>
      </c>
      <c r="D10" s="6" t="s">
        <v>34</v>
      </c>
      <c r="E10" s="6" t="s">
        <v>35</v>
      </c>
      <c r="F10" s="6" t="s">
        <v>36</v>
      </c>
      <c r="G10" s="6" t="str">
        <f>IFERROR(VLOOKUP(LEFT(C10,3)&amp;"-"&amp;LEFT(F10,3)&amp;"-"&amp;RIGHT(F10,3),'[1]MMC Lookup'!$A$2:$E$213,2,FALSE),"")</f>
        <v>Cummins ISL9 - Auto</v>
      </c>
      <c r="H10" s="6" t="s">
        <v>37</v>
      </c>
      <c r="I10" s="6" t="s">
        <v>38</v>
      </c>
      <c r="J10" s="6" t="s">
        <v>37</v>
      </c>
      <c r="K10" s="6" t="s">
        <v>47</v>
      </c>
      <c r="L10" s="6" t="s">
        <v>48</v>
      </c>
      <c r="M10" s="6" t="s">
        <v>62</v>
      </c>
      <c r="N10" s="6" t="s">
        <v>37</v>
      </c>
      <c r="O10" s="6" t="s">
        <v>38</v>
      </c>
      <c r="P10" s="6" t="s">
        <v>38</v>
      </c>
      <c r="Q10" s="6" t="s">
        <v>38</v>
      </c>
      <c r="R10" s="6" t="s">
        <v>49</v>
      </c>
      <c r="S10" s="6" t="s">
        <v>38</v>
      </c>
      <c r="T10" s="6" t="s">
        <v>38</v>
      </c>
      <c r="U10" s="6" t="s">
        <v>38</v>
      </c>
      <c r="V10" s="9" t="s">
        <v>67</v>
      </c>
      <c r="W10" s="6" t="s">
        <v>38</v>
      </c>
      <c r="X10" s="6" t="s">
        <v>55</v>
      </c>
      <c r="Y10" s="6" t="s">
        <v>38</v>
      </c>
      <c r="Z10" s="6" t="s">
        <v>40</v>
      </c>
      <c r="AA10" s="6" t="s">
        <v>45</v>
      </c>
      <c r="AB10" s="6" t="s">
        <v>37</v>
      </c>
      <c r="AC10" s="6" t="s">
        <v>38</v>
      </c>
      <c r="AD10" s="10" t="s">
        <v>72</v>
      </c>
      <c r="AE10" s="6">
        <v>7</v>
      </c>
      <c r="AF10" s="8">
        <v>43845</v>
      </c>
      <c r="AG10" s="8">
        <f t="shared" si="0"/>
        <v>43935</v>
      </c>
      <c r="AH10" s="6" t="s">
        <v>73</v>
      </c>
      <c r="AI10" s="6" t="s">
        <v>71</v>
      </c>
    </row>
    <row r="11" spans="1:35" ht="19.5" customHeight="1" x14ac:dyDescent="0.35">
      <c r="A11" s="6" t="s">
        <v>74</v>
      </c>
      <c r="B11" s="11">
        <v>0</v>
      </c>
      <c r="C11" s="6" t="str">
        <f>'[1]Chassis Comparison'!X62</f>
        <v>International</v>
      </c>
      <c r="D11" s="6" t="s">
        <v>34</v>
      </c>
      <c r="E11" s="6" t="s">
        <v>35</v>
      </c>
      <c r="F11" s="6" t="s">
        <v>36</v>
      </c>
      <c r="G11" s="6" t="str">
        <f>IFERROR(VLOOKUP(LEFT(C11,3)&amp;"-"&amp;LEFT(F11,3)&amp;"-"&amp;RIGHT(F11,3),'[1]MMC Lookup'!$A$2:$E$213,2,FALSE),"")</f>
        <v>Cummins ISL9 - Auto</v>
      </c>
      <c r="H11" s="6" t="s">
        <v>37</v>
      </c>
      <c r="I11" s="6" t="s">
        <v>38</v>
      </c>
      <c r="J11" s="6" t="s">
        <v>37</v>
      </c>
      <c r="K11" s="6" t="s">
        <v>47</v>
      </c>
      <c r="L11" s="6" t="s">
        <v>48</v>
      </c>
      <c r="M11" s="6" t="s">
        <v>62</v>
      </c>
      <c r="N11" s="6" t="s">
        <v>38</v>
      </c>
      <c r="O11" s="6" t="s">
        <v>38</v>
      </c>
      <c r="P11" s="6" t="s">
        <v>38</v>
      </c>
      <c r="Q11" s="6" t="s">
        <v>38</v>
      </c>
      <c r="R11" s="6" t="s">
        <v>49</v>
      </c>
      <c r="S11" s="6" t="s">
        <v>38</v>
      </c>
      <c r="T11" s="6" t="s">
        <v>38</v>
      </c>
      <c r="U11" s="6" t="s">
        <v>38</v>
      </c>
      <c r="V11" s="9" t="s">
        <v>67</v>
      </c>
      <c r="W11" s="6" t="s">
        <v>38</v>
      </c>
      <c r="X11" s="6" t="s">
        <v>55</v>
      </c>
      <c r="Y11" s="6" t="s">
        <v>38</v>
      </c>
      <c r="Z11" s="6" t="s">
        <v>40</v>
      </c>
      <c r="AA11" s="6" t="s">
        <v>45</v>
      </c>
      <c r="AB11" s="6" t="s">
        <v>37</v>
      </c>
      <c r="AC11" s="6" t="s">
        <v>38</v>
      </c>
      <c r="AD11" s="10" t="s">
        <v>75</v>
      </c>
      <c r="AE11" s="6">
        <v>10</v>
      </c>
      <c r="AF11" s="8">
        <v>43936</v>
      </c>
      <c r="AG11" s="8">
        <f t="shared" si="0"/>
        <v>44026</v>
      </c>
      <c r="AH11" s="6" t="s">
        <v>73</v>
      </c>
      <c r="AI11" s="6" t="s">
        <v>74</v>
      </c>
    </row>
    <row r="12" spans="1:35" ht="19.5" customHeight="1" x14ac:dyDescent="0.35">
      <c r="A12" s="6" t="s">
        <v>77</v>
      </c>
      <c r="B12" s="11">
        <v>0</v>
      </c>
      <c r="C12" s="6" t="str">
        <f>'[1]Chassis Comparison'!X65</f>
        <v>International</v>
      </c>
      <c r="D12" s="6" t="s">
        <v>34</v>
      </c>
      <c r="E12" s="6" t="s">
        <v>35</v>
      </c>
      <c r="F12" s="6" t="s">
        <v>36</v>
      </c>
      <c r="G12" s="6" t="str">
        <f>IFERROR(VLOOKUP(LEFT(C12,3)&amp;"-"&amp;LEFT(F12,3)&amp;"-"&amp;RIGHT(F12,3),'[1]MMC Lookup'!$A$2:$E$213,2,FALSE),"")</f>
        <v>Cummins ISL9 - Auto</v>
      </c>
      <c r="H12" s="6" t="s">
        <v>37</v>
      </c>
      <c r="I12" s="6" t="s">
        <v>38</v>
      </c>
      <c r="J12" s="6" t="s">
        <v>37</v>
      </c>
      <c r="K12" s="6" t="s">
        <v>39</v>
      </c>
      <c r="L12" s="6" t="s">
        <v>40</v>
      </c>
      <c r="M12" s="6" t="s">
        <v>57</v>
      </c>
      <c r="N12" s="6" t="s">
        <v>37</v>
      </c>
      <c r="O12" s="6" t="s">
        <v>38</v>
      </c>
      <c r="P12" s="6" t="s">
        <v>38</v>
      </c>
      <c r="Q12" s="6" t="s">
        <v>38</v>
      </c>
      <c r="R12" s="6" t="s">
        <v>49</v>
      </c>
      <c r="S12" s="6" t="s">
        <v>38</v>
      </c>
      <c r="T12" s="6" t="s">
        <v>38</v>
      </c>
      <c r="U12" s="6" t="s">
        <v>38</v>
      </c>
      <c r="V12" s="6" t="s">
        <v>56</v>
      </c>
      <c r="W12" s="6" t="s">
        <v>43</v>
      </c>
      <c r="X12" s="6" t="s">
        <v>55</v>
      </c>
      <c r="Y12" s="6" t="s">
        <v>38</v>
      </c>
      <c r="Z12" s="6" t="s">
        <v>38</v>
      </c>
      <c r="AA12" s="6" t="s">
        <v>45</v>
      </c>
      <c r="AB12" s="6" t="s">
        <v>38</v>
      </c>
      <c r="AC12" s="6" t="s">
        <v>38</v>
      </c>
      <c r="AD12" s="7"/>
      <c r="AE12" s="6">
        <v>12</v>
      </c>
      <c r="AF12" s="8">
        <v>43845</v>
      </c>
      <c r="AG12" s="8">
        <f t="shared" si="0"/>
        <v>43935</v>
      </c>
      <c r="AH12" s="6" t="s">
        <v>76</v>
      </c>
      <c r="AI12" s="6" t="s">
        <v>77</v>
      </c>
    </row>
    <row r="13" spans="1:35" ht="19.5" customHeight="1" x14ac:dyDescent="0.35">
      <c r="A13" s="6" t="s">
        <v>79</v>
      </c>
      <c r="B13" s="11">
        <v>0</v>
      </c>
      <c r="C13" s="6" t="str">
        <f>'[1]Chassis Comparison'!X68</f>
        <v>International</v>
      </c>
      <c r="D13" s="6" t="s">
        <v>34</v>
      </c>
      <c r="E13" s="6" t="s">
        <v>35</v>
      </c>
      <c r="F13" s="6" t="s">
        <v>36</v>
      </c>
      <c r="G13" s="6" t="str">
        <f>IFERROR(VLOOKUP(LEFT(C13,3)&amp;"-"&amp;LEFT(F13,3)&amp;"-"&amp;RIGHT(F13,3),'[1]MMC Lookup'!$A$2:$E$213,2,FALSE),"")</f>
        <v>Cummins ISL9 - Auto</v>
      </c>
      <c r="H13" s="6" t="s">
        <v>37</v>
      </c>
      <c r="I13" s="6" t="s">
        <v>38</v>
      </c>
      <c r="J13" s="6" t="s">
        <v>37</v>
      </c>
      <c r="K13" s="6" t="s">
        <v>47</v>
      </c>
      <c r="L13" s="6" t="s">
        <v>48</v>
      </c>
      <c r="M13" s="6" t="s">
        <v>41</v>
      </c>
      <c r="N13" s="6" t="s">
        <v>37</v>
      </c>
      <c r="O13" s="6" t="s">
        <v>38</v>
      </c>
      <c r="P13" s="6" t="s">
        <v>38</v>
      </c>
      <c r="Q13" s="6" t="s">
        <v>38</v>
      </c>
      <c r="R13" s="6" t="s">
        <v>65</v>
      </c>
      <c r="S13" s="6" t="s">
        <v>38</v>
      </c>
      <c r="T13" s="6" t="s">
        <v>38</v>
      </c>
      <c r="U13" s="6" t="s">
        <v>38</v>
      </c>
      <c r="V13" s="6" t="s">
        <v>38</v>
      </c>
      <c r="W13" s="6" t="s">
        <v>43</v>
      </c>
      <c r="X13" s="6" t="s">
        <v>44</v>
      </c>
      <c r="Y13" s="6" t="s">
        <v>38</v>
      </c>
      <c r="Z13" s="6" t="s">
        <v>38</v>
      </c>
      <c r="AA13" s="6" t="s">
        <v>45</v>
      </c>
      <c r="AB13" s="6" t="s">
        <v>38</v>
      </c>
      <c r="AC13" s="6" t="s">
        <v>38</v>
      </c>
      <c r="AD13" s="10" t="s">
        <v>80</v>
      </c>
      <c r="AE13" s="6">
        <v>6</v>
      </c>
      <c r="AF13" s="8">
        <v>43753</v>
      </c>
      <c r="AG13" s="8">
        <f t="shared" ref="AG13:AG27" si="1">AF13+90</f>
        <v>43843</v>
      </c>
      <c r="AH13" s="6" t="s">
        <v>78</v>
      </c>
      <c r="AI13" s="6" t="s">
        <v>79</v>
      </c>
    </row>
    <row r="14" spans="1:35" ht="19.5" customHeight="1" x14ac:dyDescent="0.35">
      <c r="A14" s="6" t="s">
        <v>81</v>
      </c>
      <c r="B14" s="11">
        <v>0</v>
      </c>
      <c r="C14" s="6" t="str">
        <f>'[1]Chassis Comparison'!X69</f>
        <v>International</v>
      </c>
      <c r="D14" s="6" t="s">
        <v>34</v>
      </c>
      <c r="E14" s="6" t="s">
        <v>35</v>
      </c>
      <c r="F14" s="6" t="s">
        <v>36</v>
      </c>
      <c r="G14" s="6" t="str">
        <f>IFERROR(VLOOKUP(LEFT(C14,3)&amp;"-"&amp;LEFT(F14,3)&amp;"-"&amp;RIGHT(F14,3),'[1]MMC Lookup'!$A$2:$E$213,2,FALSE),"")</f>
        <v>Cummins ISL9 - Auto</v>
      </c>
      <c r="H14" s="6" t="s">
        <v>37</v>
      </c>
      <c r="I14" s="6" t="s">
        <v>38</v>
      </c>
      <c r="J14" s="6" t="s">
        <v>37</v>
      </c>
      <c r="K14" s="6" t="s">
        <v>47</v>
      </c>
      <c r="L14" s="6" t="s">
        <v>48</v>
      </c>
      <c r="M14" s="6" t="s">
        <v>41</v>
      </c>
      <c r="N14" s="6" t="s">
        <v>37</v>
      </c>
      <c r="O14" s="6" t="s">
        <v>38</v>
      </c>
      <c r="P14" s="6" t="s">
        <v>38</v>
      </c>
      <c r="Q14" s="6" t="s">
        <v>38</v>
      </c>
      <c r="R14" s="6" t="s">
        <v>65</v>
      </c>
      <c r="S14" s="6" t="s">
        <v>38</v>
      </c>
      <c r="T14" s="6" t="s">
        <v>38</v>
      </c>
      <c r="U14" s="6" t="s">
        <v>38</v>
      </c>
      <c r="V14" s="6" t="s">
        <v>38</v>
      </c>
      <c r="W14" s="6" t="s">
        <v>43</v>
      </c>
      <c r="X14" s="6" t="s">
        <v>44</v>
      </c>
      <c r="Y14" s="6" t="s">
        <v>38</v>
      </c>
      <c r="Z14" s="6" t="s">
        <v>38</v>
      </c>
      <c r="AA14" s="6" t="s">
        <v>45</v>
      </c>
      <c r="AB14" s="6" t="s">
        <v>38</v>
      </c>
      <c r="AC14" s="6" t="s">
        <v>38</v>
      </c>
      <c r="AD14" s="10" t="s">
        <v>82</v>
      </c>
      <c r="AE14" s="6">
        <v>7</v>
      </c>
      <c r="AF14" s="8">
        <v>43753</v>
      </c>
      <c r="AG14" s="8">
        <f t="shared" si="1"/>
        <v>43843</v>
      </c>
      <c r="AH14" s="6" t="s">
        <v>78</v>
      </c>
      <c r="AI14" s="6" t="s">
        <v>81</v>
      </c>
    </row>
    <row r="15" spans="1:35" ht="19.5" customHeight="1" x14ac:dyDescent="0.35">
      <c r="A15" s="6" t="s">
        <v>83</v>
      </c>
      <c r="B15" s="11">
        <v>0</v>
      </c>
      <c r="C15" s="6" t="str">
        <f>'[1]Chassis Comparison'!X70</f>
        <v>International</v>
      </c>
      <c r="D15" s="6" t="s">
        <v>34</v>
      </c>
      <c r="E15" s="6" t="s">
        <v>35</v>
      </c>
      <c r="F15" s="6" t="s">
        <v>36</v>
      </c>
      <c r="G15" s="6" t="str">
        <f>IFERROR(VLOOKUP(LEFT(C15,3)&amp;"-"&amp;LEFT(F15,3)&amp;"-"&amp;RIGHT(F15,3),'[1]MMC Lookup'!$A$2:$E$213,2,FALSE),"")</f>
        <v>Cummins ISL9 - Auto</v>
      </c>
      <c r="H15" s="6" t="s">
        <v>37</v>
      </c>
      <c r="I15" s="6" t="s">
        <v>38</v>
      </c>
      <c r="J15" s="6" t="s">
        <v>37</v>
      </c>
      <c r="K15" s="6" t="s">
        <v>47</v>
      </c>
      <c r="L15" s="6" t="s">
        <v>48</v>
      </c>
      <c r="M15" s="6" t="s">
        <v>41</v>
      </c>
      <c r="N15" s="6" t="s">
        <v>37</v>
      </c>
      <c r="O15" s="6" t="s">
        <v>38</v>
      </c>
      <c r="P15" s="6" t="s">
        <v>38</v>
      </c>
      <c r="Q15" s="6" t="s">
        <v>38</v>
      </c>
      <c r="R15" s="6" t="s">
        <v>65</v>
      </c>
      <c r="S15" s="6" t="s">
        <v>38</v>
      </c>
      <c r="T15" s="6" t="s">
        <v>38</v>
      </c>
      <c r="U15" s="6" t="s">
        <v>38</v>
      </c>
      <c r="V15" s="6" t="s">
        <v>38</v>
      </c>
      <c r="W15" s="6" t="s">
        <v>43</v>
      </c>
      <c r="X15" s="6" t="s">
        <v>44</v>
      </c>
      <c r="Y15" s="6" t="s">
        <v>38</v>
      </c>
      <c r="Z15" s="6" t="s">
        <v>38</v>
      </c>
      <c r="AA15" s="6" t="s">
        <v>45</v>
      </c>
      <c r="AB15" s="6" t="s">
        <v>38</v>
      </c>
      <c r="AC15" s="6" t="s">
        <v>38</v>
      </c>
      <c r="AD15" s="10" t="s">
        <v>82</v>
      </c>
      <c r="AE15" s="6">
        <v>14</v>
      </c>
      <c r="AF15" s="8">
        <v>43876</v>
      </c>
      <c r="AG15" s="8">
        <f t="shared" si="1"/>
        <v>43966</v>
      </c>
      <c r="AH15" s="6" t="s">
        <v>78</v>
      </c>
      <c r="AI15" s="6" t="s">
        <v>83</v>
      </c>
    </row>
    <row r="16" spans="1:35" ht="19.5" customHeight="1" x14ac:dyDescent="0.35">
      <c r="A16" s="6" t="s">
        <v>84</v>
      </c>
      <c r="B16" s="11">
        <v>0</v>
      </c>
      <c r="C16" s="6" t="str">
        <f>'[1]Chassis Comparison'!X71</f>
        <v>International</v>
      </c>
      <c r="D16" s="6" t="s">
        <v>34</v>
      </c>
      <c r="E16" s="6" t="s">
        <v>35</v>
      </c>
      <c r="F16" s="6" t="s">
        <v>36</v>
      </c>
      <c r="G16" s="6" t="str">
        <f>IFERROR(VLOOKUP(LEFT(C16,3)&amp;"-"&amp;LEFT(F16,3)&amp;"-"&amp;RIGHT(F16,3),'[1]MMC Lookup'!$A$2:$E$213,2,FALSE),"")</f>
        <v>Cummins ISL9 - Auto</v>
      </c>
      <c r="H16" s="6" t="s">
        <v>37</v>
      </c>
      <c r="I16" s="6" t="s">
        <v>38</v>
      </c>
      <c r="J16" s="6" t="s">
        <v>37</v>
      </c>
      <c r="K16" s="6" t="s">
        <v>47</v>
      </c>
      <c r="L16" s="6" t="s">
        <v>40</v>
      </c>
      <c r="M16" s="6" t="s">
        <v>41</v>
      </c>
      <c r="N16" s="6" t="s">
        <v>37</v>
      </c>
      <c r="O16" s="6" t="s">
        <v>38</v>
      </c>
      <c r="P16" s="6" t="s">
        <v>38</v>
      </c>
      <c r="Q16" s="6" t="s">
        <v>38</v>
      </c>
      <c r="R16" s="6" t="s">
        <v>65</v>
      </c>
      <c r="S16" s="6" t="s">
        <v>38</v>
      </c>
      <c r="T16" s="6" t="s">
        <v>38</v>
      </c>
      <c r="U16" s="6" t="s">
        <v>38</v>
      </c>
      <c r="V16" s="6" t="s">
        <v>38</v>
      </c>
      <c r="W16" s="6" t="s">
        <v>43</v>
      </c>
      <c r="X16" s="6" t="s">
        <v>44</v>
      </c>
      <c r="Y16" s="6" t="s">
        <v>38</v>
      </c>
      <c r="Z16" s="6" t="s">
        <v>38</v>
      </c>
      <c r="AA16" s="6" t="s">
        <v>45</v>
      </c>
      <c r="AB16" s="6" t="s">
        <v>38</v>
      </c>
      <c r="AC16" s="6" t="s">
        <v>38</v>
      </c>
      <c r="AD16" s="10" t="s">
        <v>85</v>
      </c>
      <c r="AE16" s="6">
        <v>8</v>
      </c>
      <c r="AF16" s="8">
        <v>43784</v>
      </c>
      <c r="AG16" s="8">
        <f t="shared" si="1"/>
        <v>43874</v>
      </c>
      <c r="AH16" s="6" t="s">
        <v>86</v>
      </c>
      <c r="AI16" s="6" t="s">
        <v>84</v>
      </c>
    </row>
    <row r="17" spans="1:35" ht="19.5" customHeight="1" x14ac:dyDescent="0.35">
      <c r="A17" s="6" t="s">
        <v>87</v>
      </c>
      <c r="B17" s="11">
        <v>0</v>
      </c>
      <c r="C17" s="6" t="str">
        <f>'[1]Chassis Comparison'!X74</f>
        <v>International</v>
      </c>
      <c r="D17" s="6" t="s">
        <v>34</v>
      </c>
      <c r="E17" s="6" t="s">
        <v>35</v>
      </c>
      <c r="F17" s="6" t="s">
        <v>36</v>
      </c>
      <c r="G17" s="6" t="str">
        <f>IFERROR(VLOOKUP(LEFT(C17,3)&amp;"-"&amp;LEFT(F17,3)&amp;"-"&amp;RIGHT(F17,3),'[1]MMC Lookup'!$A$2:$E$213,2,FALSE),"")</f>
        <v>Cummins ISL9 - Auto</v>
      </c>
      <c r="H17" s="6" t="s">
        <v>37</v>
      </c>
      <c r="I17" s="6" t="s">
        <v>38</v>
      </c>
      <c r="J17" s="6" t="s">
        <v>37</v>
      </c>
      <c r="K17" s="6" t="s">
        <v>46</v>
      </c>
      <c r="L17" s="6" t="s">
        <v>40</v>
      </c>
      <c r="M17" s="6" t="s">
        <v>57</v>
      </c>
      <c r="N17" s="6" t="s">
        <v>37</v>
      </c>
      <c r="O17" s="6" t="s">
        <v>38</v>
      </c>
      <c r="P17" s="6" t="s">
        <v>38</v>
      </c>
      <c r="Q17" s="6" t="s">
        <v>38</v>
      </c>
      <c r="R17" s="6" t="s">
        <v>49</v>
      </c>
      <c r="S17" s="6" t="s">
        <v>38</v>
      </c>
      <c r="T17" s="6" t="s">
        <v>38</v>
      </c>
      <c r="U17" s="6" t="s">
        <v>38</v>
      </c>
      <c r="V17" s="6" t="s">
        <v>56</v>
      </c>
      <c r="W17" s="6" t="s">
        <v>43</v>
      </c>
      <c r="X17" s="6" t="s">
        <v>55</v>
      </c>
      <c r="Y17" s="6" t="s">
        <v>60</v>
      </c>
      <c r="Z17" s="6" t="s">
        <v>40</v>
      </c>
      <c r="AA17" s="6" t="s">
        <v>45</v>
      </c>
      <c r="AB17" s="6" t="s">
        <v>38</v>
      </c>
      <c r="AC17" s="6" t="s">
        <v>38</v>
      </c>
      <c r="AD17" s="7"/>
      <c r="AE17" s="6">
        <v>5</v>
      </c>
      <c r="AF17" s="8">
        <v>43723</v>
      </c>
      <c r="AG17" s="8">
        <f t="shared" si="1"/>
        <v>43813</v>
      </c>
      <c r="AH17" s="6" t="s">
        <v>88</v>
      </c>
      <c r="AI17" s="6" t="s">
        <v>87</v>
      </c>
    </row>
    <row r="18" spans="1:35" ht="19.5" customHeight="1" x14ac:dyDescent="0.35">
      <c r="A18" s="6" t="s">
        <v>89</v>
      </c>
      <c r="B18" s="11">
        <v>0</v>
      </c>
      <c r="C18" s="6" t="str">
        <f>'[1]Chassis Comparison'!X75</f>
        <v>International</v>
      </c>
      <c r="D18" s="6" t="s">
        <v>34</v>
      </c>
      <c r="E18" s="6" t="s">
        <v>35</v>
      </c>
      <c r="F18" s="6" t="s">
        <v>36</v>
      </c>
      <c r="G18" s="6" t="str">
        <f>IFERROR(VLOOKUP(LEFT(C18,3)&amp;"-"&amp;LEFT(F18,3)&amp;"-"&amp;RIGHT(F18,3),'[1]MMC Lookup'!$A$2:$E$213,2,FALSE),"")</f>
        <v>Cummins ISL9 - Auto</v>
      </c>
      <c r="H18" s="6" t="s">
        <v>37</v>
      </c>
      <c r="I18" s="6" t="s">
        <v>38</v>
      </c>
      <c r="J18" s="6" t="s">
        <v>37</v>
      </c>
      <c r="K18" s="6" t="s">
        <v>47</v>
      </c>
      <c r="L18" s="6" t="s">
        <v>40</v>
      </c>
      <c r="M18" s="6" t="s">
        <v>57</v>
      </c>
      <c r="N18" s="6" t="s">
        <v>37</v>
      </c>
      <c r="O18" s="6" t="s">
        <v>38</v>
      </c>
      <c r="P18" s="6" t="s">
        <v>38</v>
      </c>
      <c r="Q18" s="6" t="s">
        <v>38</v>
      </c>
      <c r="R18" s="6" t="s">
        <v>49</v>
      </c>
      <c r="S18" s="6" t="s">
        <v>38</v>
      </c>
      <c r="T18" s="6" t="s">
        <v>38</v>
      </c>
      <c r="U18" s="6" t="s">
        <v>38</v>
      </c>
      <c r="V18" s="6" t="s">
        <v>56</v>
      </c>
      <c r="W18" s="6" t="s">
        <v>43</v>
      </c>
      <c r="X18" s="6" t="s">
        <v>55</v>
      </c>
      <c r="Y18" s="6" t="s">
        <v>38</v>
      </c>
      <c r="Z18" s="6" t="s">
        <v>38</v>
      </c>
      <c r="AA18" s="6" t="s">
        <v>45</v>
      </c>
      <c r="AB18" s="6" t="s">
        <v>38</v>
      </c>
      <c r="AC18" s="6" t="s">
        <v>38</v>
      </c>
      <c r="AD18" s="7"/>
      <c r="AE18" s="6">
        <v>13</v>
      </c>
      <c r="AF18" s="8">
        <v>43845</v>
      </c>
      <c r="AG18" s="8">
        <f t="shared" si="1"/>
        <v>43935</v>
      </c>
      <c r="AH18" s="6" t="s">
        <v>88</v>
      </c>
      <c r="AI18" s="6" t="s">
        <v>89</v>
      </c>
    </row>
    <row r="19" spans="1:35" ht="19.5" customHeight="1" x14ac:dyDescent="0.35">
      <c r="A19" s="6" t="s">
        <v>90</v>
      </c>
      <c r="B19" s="11">
        <v>0</v>
      </c>
      <c r="C19" s="6" t="str">
        <f>'[1]Chassis Comparison'!X77</f>
        <v>International</v>
      </c>
      <c r="D19" s="6" t="s">
        <v>34</v>
      </c>
      <c r="E19" s="6" t="s">
        <v>35</v>
      </c>
      <c r="F19" s="6" t="s">
        <v>36</v>
      </c>
      <c r="G19" s="6" t="str">
        <f>IFERROR(VLOOKUP(LEFT(C19,3)&amp;"-"&amp;LEFT(F19,3)&amp;"-"&amp;RIGHT(F19,3),'[1]MMC Lookup'!$A$2:$E$213,2,FALSE),"")</f>
        <v>Cummins ISL9 - Auto</v>
      </c>
      <c r="H19" s="6" t="s">
        <v>37</v>
      </c>
      <c r="I19" s="6" t="s">
        <v>38</v>
      </c>
      <c r="J19" s="6" t="s">
        <v>37</v>
      </c>
      <c r="K19" s="6" t="s">
        <v>47</v>
      </c>
      <c r="L19" s="6" t="s">
        <v>48</v>
      </c>
      <c r="M19" s="6" t="s">
        <v>41</v>
      </c>
      <c r="N19" s="6" t="s">
        <v>37</v>
      </c>
      <c r="O19" s="6" t="s">
        <v>38</v>
      </c>
      <c r="P19" s="6" t="s">
        <v>38</v>
      </c>
      <c r="Q19" s="6" t="s">
        <v>38</v>
      </c>
      <c r="R19" s="6" t="s">
        <v>49</v>
      </c>
      <c r="S19" s="6" t="s">
        <v>38</v>
      </c>
      <c r="T19" s="6" t="s">
        <v>38</v>
      </c>
      <c r="U19" s="6" t="s">
        <v>38</v>
      </c>
      <c r="V19" s="6" t="s">
        <v>56</v>
      </c>
      <c r="W19" s="6" t="s">
        <v>43</v>
      </c>
      <c r="X19" s="6" t="s">
        <v>55</v>
      </c>
      <c r="Y19" s="6" t="s">
        <v>60</v>
      </c>
      <c r="Z19" s="6" t="s">
        <v>40</v>
      </c>
      <c r="AA19" s="6" t="s">
        <v>45</v>
      </c>
      <c r="AB19" s="6" t="s">
        <v>38</v>
      </c>
      <c r="AC19" s="6" t="s">
        <v>38</v>
      </c>
      <c r="AD19" s="10" t="s">
        <v>91</v>
      </c>
      <c r="AE19" s="6">
        <v>10</v>
      </c>
      <c r="AF19" s="8">
        <v>43814</v>
      </c>
      <c r="AG19" s="8">
        <f t="shared" si="1"/>
        <v>43904</v>
      </c>
      <c r="AH19" s="6" t="s">
        <v>92</v>
      </c>
      <c r="AI19" s="6" t="s">
        <v>90</v>
      </c>
    </row>
    <row r="20" spans="1:35" ht="19.5" customHeight="1" x14ac:dyDescent="0.35">
      <c r="A20" s="6" t="s">
        <v>93</v>
      </c>
      <c r="B20" s="11">
        <v>0</v>
      </c>
      <c r="C20" s="6" t="str">
        <f>'[1]Chassis Comparison'!X83</f>
        <v>International</v>
      </c>
      <c r="D20" s="6" t="s">
        <v>34</v>
      </c>
      <c r="E20" s="6" t="s">
        <v>35</v>
      </c>
      <c r="F20" s="6" t="s">
        <v>36</v>
      </c>
      <c r="G20" s="6" t="str">
        <f>IFERROR(VLOOKUP(LEFT(C20,3)&amp;"-"&amp;LEFT(F20,3)&amp;"-"&amp;RIGHT(F20,3),'[1]MMC Lookup'!$A$2:$E$213,2,FALSE),"")</f>
        <v>Cummins ISL9 - Auto</v>
      </c>
      <c r="H20" s="6" t="s">
        <v>37</v>
      </c>
      <c r="I20" s="6" t="s">
        <v>38</v>
      </c>
      <c r="J20" s="6" t="s">
        <v>37</v>
      </c>
      <c r="K20" s="6" t="s">
        <v>39</v>
      </c>
      <c r="L20" s="6" t="s">
        <v>40</v>
      </c>
      <c r="M20" s="6" t="s">
        <v>57</v>
      </c>
      <c r="N20" s="6" t="s">
        <v>38</v>
      </c>
      <c r="O20" s="6" t="s">
        <v>38</v>
      </c>
      <c r="P20" s="6" t="s">
        <v>38</v>
      </c>
      <c r="Q20" s="6" t="s">
        <v>38</v>
      </c>
      <c r="R20" s="6" t="s">
        <v>49</v>
      </c>
      <c r="S20" s="6" t="s">
        <v>38</v>
      </c>
      <c r="T20" s="6" t="s">
        <v>38</v>
      </c>
      <c r="U20" s="6" t="s">
        <v>38</v>
      </c>
      <c r="V20" s="6" t="s">
        <v>50</v>
      </c>
      <c r="W20" s="6" t="s">
        <v>51</v>
      </c>
      <c r="X20" s="6" t="s">
        <v>52</v>
      </c>
      <c r="Y20" s="6" t="s">
        <v>38</v>
      </c>
      <c r="Z20" s="6" t="s">
        <v>40</v>
      </c>
      <c r="AA20" s="6" t="s">
        <v>53</v>
      </c>
      <c r="AB20" s="6" t="s">
        <v>37</v>
      </c>
      <c r="AC20" s="6" t="s">
        <v>54</v>
      </c>
      <c r="AD20" s="10" t="s">
        <v>94</v>
      </c>
      <c r="AE20" s="6">
        <v>8</v>
      </c>
      <c r="AF20" s="8">
        <v>43876</v>
      </c>
      <c r="AG20" s="8">
        <f t="shared" si="1"/>
        <v>43966</v>
      </c>
      <c r="AH20" s="6" t="s">
        <v>95</v>
      </c>
      <c r="AI20" s="6" t="s">
        <v>93</v>
      </c>
    </row>
    <row r="21" spans="1:35" ht="19.5" customHeight="1" x14ac:dyDescent="0.35">
      <c r="A21" s="6" t="s">
        <v>98</v>
      </c>
      <c r="B21" s="11">
        <v>0</v>
      </c>
      <c r="C21" s="6" t="str">
        <f>'[1]Chassis Comparison'!X98</f>
        <v>International</v>
      </c>
      <c r="D21" s="6" t="s">
        <v>34</v>
      </c>
      <c r="E21" s="6" t="s">
        <v>35</v>
      </c>
      <c r="F21" s="6" t="s">
        <v>36</v>
      </c>
      <c r="G21" s="6" t="str">
        <f>IFERROR(VLOOKUP(LEFT(C21,3)&amp;"-"&amp;LEFT(F21,3)&amp;"-"&amp;RIGHT(F21,3),'[1]MMC Lookup'!$A$2:$E$213,2,FALSE),"")</f>
        <v>Cummins ISL9 - Auto</v>
      </c>
      <c r="H21" s="6" t="s">
        <v>37</v>
      </c>
      <c r="I21" s="6" t="s">
        <v>38</v>
      </c>
      <c r="J21" s="6" t="s">
        <v>37</v>
      </c>
      <c r="K21" s="6" t="s">
        <v>39</v>
      </c>
      <c r="L21" s="6" t="s">
        <v>48</v>
      </c>
      <c r="M21" s="6" t="s">
        <v>57</v>
      </c>
      <c r="N21" s="6" t="s">
        <v>37</v>
      </c>
      <c r="O21" s="6" t="s">
        <v>38</v>
      </c>
      <c r="P21" s="6" t="s">
        <v>38</v>
      </c>
      <c r="Q21" s="6" t="s">
        <v>38</v>
      </c>
      <c r="R21" s="6" t="s">
        <v>49</v>
      </c>
      <c r="S21" s="6" t="s">
        <v>38</v>
      </c>
      <c r="T21" s="6" t="s">
        <v>38</v>
      </c>
      <c r="U21" s="6" t="s">
        <v>38</v>
      </c>
      <c r="V21" s="6" t="s">
        <v>56</v>
      </c>
      <c r="W21" s="6" t="s">
        <v>51</v>
      </c>
      <c r="X21" s="6" t="s">
        <v>55</v>
      </c>
      <c r="Y21" s="6" t="s">
        <v>38</v>
      </c>
      <c r="Z21" s="6" t="s">
        <v>38</v>
      </c>
      <c r="AA21" s="6" t="s">
        <v>53</v>
      </c>
      <c r="AB21" s="6" t="s">
        <v>37</v>
      </c>
      <c r="AC21" s="6" t="s">
        <v>54</v>
      </c>
      <c r="AD21" s="10" t="s">
        <v>96</v>
      </c>
      <c r="AE21" s="6">
        <v>7</v>
      </c>
      <c r="AF21" s="8">
        <v>43814</v>
      </c>
      <c r="AG21" s="8">
        <f t="shared" si="1"/>
        <v>43904</v>
      </c>
      <c r="AH21" s="6" t="s">
        <v>99</v>
      </c>
      <c r="AI21" s="6" t="s">
        <v>98</v>
      </c>
    </row>
    <row r="22" spans="1:35" ht="19.5" customHeight="1" x14ac:dyDescent="0.35">
      <c r="A22" s="6" t="s">
        <v>100</v>
      </c>
      <c r="B22" s="11">
        <v>0</v>
      </c>
      <c r="C22" s="6" t="str">
        <f>'[1]Chassis Comparison'!X101</f>
        <v>International</v>
      </c>
      <c r="D22" s="6" t="s">
        <v>34</v>
      </c>
      <c r="E22" s="6" t="s">
        <v>35</v>
      </c>
      <c r="F22" s="6" t="s">
        <v>36</v>
      </c>
      <c r="G22" s="6" t="str">
        <f>IFERROR(VLOOKUP(LEFT(C22,3)&amp;"-"&amp;LEFT(F22,3)&amp;"-"&amp;RIGHT(F22,3),'[1]MMC Lookup'!$A$2:$E$213,2,FALSE),"")</f>
        <v>Cummins ISL9 - Auto</v>
      </c>
      <c r="H22" s="6" t="s">
        <v>37</v>
      </c>
      <c r="I22" s="6" t="s">
        <v>38</v>
      </c>
      <c r="J22" s="6" t="s">
        <v>37</v>
      </c>
      <c r="K22" s="6" t="s">
        <v>47</v>
      </c>
      <c r="L22" s="6" t="s">
        <v>48</v>
      </c>
      <c r="M22" s="6" t="s">
        <v>41</v>
      </c>
      <c r="N22" s="6" t="s">
        <v>37</v>
      </c>
      <c r="O22" s="6" t="s">
        <v>38</v>
      </c>
      <c r="P22" s="6" t="s">
        <v>38</v>
      </c>
      <c r="Q22" s="6" t="s">
        <v>38</v>
      </c>
      <c r="R22" s="6" t="s">
        <v>49</v>
      </c>
      <c r="S22" s="6" t="s">
        <v>38</v>
      </c>
      <c r="T22" s="6" t="s">
        <v>38</v>
      </c>
      <c r="U22" s="6" t="s">
        <v>38</v>
      </c>
      <c r="V22" s="6" t="s">
        <v>56</v>
      </c>
      <c r="W22" s="6" t="s">
        <v>51</v>
      </c>
      <c r="X22" s="6" t="s">
        <v>55</v>
      </c>
      <c r="Y22" s="6" t="s">
        <v>38</v>
      </c>
      <c r="Z22" s="6" t="s">
        <v>38</v>
      </c>
      <c r="AA22" s="6" t="s">
        <v>53</v>
      </c>
      <c r="AB22" s="6" t="s">
        <v>38</v>
      </c>
      <c r="AC22" s="6" t="s">
        <v>54</v>
      </c>
      <c r="AD22" s="7"/>
      <c r="AE22" s="6">
        <v>10</v>
      </c>
      <c r="AF22" s="8">
        <v>43876</v>
      </c>
      <c r="AG22" s="8">
        <f t="shared" si="1"/>
        <v>43966</v>
      </c>
      <c r="AH22" s="6" t="s">
        <v>97</v>
      </c>
      <c r="AI22" s="6" t="s">
        <v>100</v>
      </c>
    </row>
    <row r="23" spans="1:35" ht="19.5" customHeight="1" x14ac:dyDescent="0.35">
      <c r="A23" s="6" t="s">
        <v>102</v>
      </c>
      <c r="B23" s="11">
        <v>0</v>
      </c>
      <c r="C23" s="6" t="str">
        <f>'[1]Chassis Comparison'!X114</f>
        <v>International</v>
      </c>
      <c r="D23" s="6" t="s">
        <v>34</v>
      </c>
      <c r="E23" s="6" t="s">
        <v>61</v>
      </c>
      <c r="F23" s="6" t="s">
        <v>36</v>
      </c>
      <c r="G23" s="6" t="str">
        <f>IFERROR(VLOOKUP(LEFT(C23,3)&amp;"-"&amp;LEFT(F23,3)&amp;"-"&amp;RIGHT(F23,3),'[1]MMC Lookup'!$A$2:$E$213,2,FALSE),"")</f>
        <v>Cummins ISL9 - Auto</v>
      </c>
      <c r="H23" s="6" t="s">
        <v>37</v>
      </c>
      <c r="I23" s="6" t="s">
        <v>38</v>
      </c>
      <c r="J23" s="6" t="s">
        <v>37</v>
      </c>
      <c r="K23" s="6" t="s">
        <v>39</v>
      </c>
      <c r="L23" s="6" t="s">
        <v>40</v>
      </c>
      <c r="M23" s="6" t="s">
        <v>57</v>
      </c>
      <c r="N23" s="6" t="s">
        <v>38</v>
      </c>
      <c r="O23" s="6" t="s">
        <v>38</v>
      </c>
      <c r="P23" s="6" t="s">
        <v>38</v>
      </c>
      <c r="Q23" s="6" t="s">
        <v>38</v>
      </c>
      <c r="R23" s="6" t="s">
        <v>101</v>
      </c>
      <c r="S23" s="6" t="s">
        <v>38</v>
      </c>
      <c r="T23" s="6" t="s">
        <v>38</v>
      </c>
      <c r="U23" s="6" t="s">
        <v>38</v>
      </c>
      <c r="V23" s="6" t="s">
        <v>38</v>
      </c>
      <c r="W23" s="6" t="s">
        <v>43</v>
      </c>
      <c r="X23" s="6" t="s">
        <v>44</v>
      </c>
      <c r="Y23" s="6" t="s">
        <v>38</v>
      </c>
      <c r="Z23" s="6" t="s">
        <v>38</v>
      </c>
      <c r="AA23" s="6" t="s">
        <v>53</v>
      </c>
      <c r="AB23" s="6" t="s">
        <v>37</v>
      </c>
      <c r="AC23" s="6" t="s">
        <v>54</v>
      </c>
      <c r="AD23" s="10" t="s">
        <v>103</v>
      </c>
      <c r="AE23" s="6">
        <v>6</v>
      </c>
      <c r="AF23" s="8">
        <v>43814</v>
      </c>
      <c r="AG23" s="8">
        <f t="shared" si="1"/>
        <v>43904</v>
      </c>
      <c r="AH23" s="6" t="s">
        <v>104</v>
      </c>
      <c r="AI23" s="6" t="s">
        <v>102</v>
      </c>
    </row>
    <row r="24" spans="1:35" ht="19.5" customHeight="1" x14ac:dyDescent="0.35">
      <c r="A24" s="6" t="s">
        <v>105</v>
      </c>
      <c r="B24" s="11">
        <v>0</v>
      </c>
      <c r="C24" s="6" t="str">
        <f>'[1]Chassis Comparison'!X115</f>
        <v>International</v>
      </c>
      <c r="D24" s="6" t="s">
        <v>34</v>
      </c>
      <c r="E24" s="6" t="s">
        <v>35</v>
      </c>
      <c r="F24" s="6" t="s">
        <v>36</v>
      </c>
      <c r="G24" s="6" t="str">
        <f>IFERROR(VLOOKUP(LEFT(C24,3)&amp;"-"&amp;LEFT(F24,3)&amp;"-"&amp;RIGHT(F24,3),'[1]MMC Lookup'!$A$2:$E$213,2,FALSE),"")</f>
        <v>Cummins ISL9 - Auto</v>
      </c>
      <c r="H24" s="6" t="s">
        <v>37</v>
      </c>
      <c r="I24" s="6" t="s">
        <v>38</v>
      </c>
      <c r="J24" s="6" t="s">
        <v>37</v>
      </c>
      <c r="K24" s="6" t="s">
        <v>39</v>
      </c>
      <c r="L24" s="6" t="s">
        <v>48</v>
      </c>
      <c r="M24" s="6" t="s">
        <v>57</v>
      </c>
      <c r="N24" s="6" t="s">
        <v>38</v>
      </c>
      <c r="O24" s="6" t="s">
        <v>38</v>
      </c>
      <c r="P24" s="6" t="s">
        <v>38</v>
      </c>
      <c r="Q24" s="6" t="s">
        <v>38</v>
      </c>
      <c r="R24" s="6" t="s">
        <v>106</v>
      </c>
      <c r="S24" s="6" t="s">
        <v>38</v>
      </c>
      <c r="T24" s="6" t="s">
        <v>38</v>
      </c>
      <c r="U24" s="6" t="s">
        <v>38</v>
      </c>
      <c r="V24" s="6" t="s">
        <v>38</v>
      </c>
      <c r="W24" s="6" t="s">
        <v>43</v>
      </c>
      <c r="X24" s="6" t="s">
        <v>44</v>
      </c>
      <c r="Y24" s="6" t="s">
        <v>107</v>
      </c>
      <c r="Z24" s="6" t="s">
        <v>40</v>
      </c>
      <c r="AA24" s="6" t="s">
        <v>53</v>
      </c>
      <c r="AB24" s="6" t="s">
        <v>38</v>
      </c>
      <c r="AC24" s="6" t="s">
        <v>54</v>
      </c>
      <c r="AD24" s="10" t="s">
        <v>108</v>
      </c>
      <c r="AE24" s="6">
        <v>7</v>
      </c>
      <c r="AF24" s="8">
        <v>43845</v>
      </c>
      <c r="AG24" s="8">
        <f t="shared" si="1"/>
        <v>43935</v>
      </c>
      <c r="AH24" s="6" t="s">
        <v>109</v>
      </c>
      <c r="AI24" s="6" t="s">
        <v>105</v>
      </c>
    </row>
    <row r="25" spans="1:35" ht="19.5" customHeight="1" x14ac:dyDescent="0.35">
      <c r="A25" s="6" t="s">
        <v>110</v>
      </c>
      <c r="B25" s="11">
        <v>0</v>
      </c>
      <c r="C25" s="6" t="str">
        <f>'[1]Chassis Comparison'!X116</f>
        <v>International</v>
      </c>
      <c r="D25" s="6" t="s">
        <v>34</v>
      </c>
      <c r="E25" s="6" t="s">
        <v>61</v>
      </c>
      <c r="F25" s="6" t="s">
        <v>36</v>
      </c>
      <c r="G25" s="6" t="str">
        <f>IFERROR(VLOOKUP(LEFT(C25,3)&amp;"-"&amp;LEFT(F25,3)&amp;"-"&amp;RIGHT(F25,3),'[1]MMC Lookup'!$A$2:$E$213,2,FALSE),"")</f>
        <v>Cummins ISL9 - Auto</v>
      </c>
      <c r="H25" s="6" t="s">
        <v>37</v>
      </c>
      <c r="I25" s="6" t="s">
        <v>38</v>
      </c>
      <c r="J25" s="6" t="s">
        <v>37</v>
      </c>
      <c r="K25" s="6" t="s">
        <v>47</v>
      </c>
      <c r="L25" s="6" t="s">
        <v>40</v>
      </c>
      <c r="M25" s="6" t="s">
        <v>57</v>
      </c>
      <c r="N25" s="6" t="s">
        <v>37</v>
      </c>
      <c r="O25" s="6" t="s">
        <v>38</v>
      </c>
      <c r="P25" s="6" t="s">
        <v>38</v>
      </c>
      <c r="Q25" s="6" t="s">
        <v>38</v>
      </c>
      <c r="R25" s="6" t="s">
        <v>111</v>
      </c>
      <c r="S25" s="6" t="s">
        <v>38</v>
      </c>
      <c r="T25" s="6" t="s">
        <v>38</v>
      </c>
      <c r="U25" s="6" t="s">
        <v>38</v>
      </c>
      <c r="V25" s="6" t="s">
        <v>38</v>
      </c>
      <c r="W25" s="6" t="s">
        <v>43</v>
      </c>
      <c r="X25" s="6" t="s">
        <v>44</v>
      </c>
      <c r="Y25" s="6" t="s">
        <v>112</v>
      </c>
      <c r="Z25" s="6" t="s">
        <v>40</v>
      </c>
      <c r="AA25" s="6" t="s">
        <v>53</v>
      </c>
      <c r="AB25" s="6" t="s">
        <v>38</v>
      </c>
      <c r="AC25" s="6" t="s">
        <v>54</v>
      </c>
      <c r="AD25" s="10" t="s">
        <v>108</v>
      </c>
      <c r="AE25" s="6">
        <v>8</v>
      </c>
      <c r="AF25" s="8">
        <v>43876</v>
      </c>
      <c r="AG25" s="8">
        <f t="shared" si="1"/>
        <v>43966</v>
      </c>
      <c r="AH25" s="6" t="s">
        <v>113</v>
      </c>
      <c r="AI25" s="6" t="s">
        <v>110</v>
      </c>
    </row>
    <row r="26" spans="1:35" ht="19.5" customHeight="1" x14ac:dyDescent="0.35">
      <c r="A26" s="6" t="s">
        <v>115</v>
      </c>
      <c r="B26" s="11">
        <v>0</v>
      </c>
      <c r="C26" s="6" t="str">
        <f>'[1]Chassis Comparison'!X120</f>
        <v>International</v>
      </c>
      <c r="D26" s="6" t="s">
        <v>34</v>
      </c>
      <c r="E26" s="6" t="s">
        <v>35</v>
      </c>
      <c r="F26" s="6" t="s">
        <v>36</v>
      </c>
      <c r="G26" s="6" t="str">
        <f>IFERROR(VLOOKUP(LEFT(C26,3)&amp;"-"&amp;LEFT(F26,3)&amp;"-"&amp;RIGHT(F26,3),'[1]MMC Lookup'!$A$2:$E$213,2,FALSE),"")</f>
        <v>Cummins ISL9 - Auto</v>
      </c>
      <c r="H26" s="6" t="s">
        <v>37</v>
      </c>
      <c r="I26" s="6" t="s">
        <v>38</v>
      </c>
      <c r="J26" s="6" t="s">
        <v>37</v>
      </c>
      <c r="K26" s="6" t="s">
        <v>39</v>
      </c>
      <c r="L26" s="6" t="s">
        <v>40</v>
      </c>
      <c r="M26" s="6" t="s">
        <v>57</v>
      </c>
      <c r="N26" s="6" t="s">
        <v>37</v>
      </c>
      <c r="O26" s="6" t="s">
        <v>38</v>
      </c>
      <c r="P26" s="6" t="s">
        <v>38</v>
      </c>
      <c r="Q26" s="6" t="s">
        <v>38</v>
      </c>
      <c r="R26" s="6" t="s">
        <v>106</v>
      </c>
      <c r="S26" s="6" t="s">
        <v>38</v>
      </c>
      <c r="T26" s="6" t="s">
        <v>38</v>
      </c>
      <c r="U26" s="6" t="s">
        <v>38</v>
      </c>
      <c r="V26" s="6" t="s">
        <v>38</v>
      </c>
      <c r="W26" s="6" t="s">
        <v>43</v>
      </c>
      <c r="X26" s="6" t="s">
        <v>44</v>
      </c>
      <c r="Y26" s="6" t="s">
        <v>107</v>
      </c>
      <c r="Z26" s="6" t="s">
        <v>40</v>
      </c>
      <c r="AA26" s="6" t="s">
        <v>53</v>
      </c>
      <c r="AB26" s="6" t="s">
        <v>38</v>
      </c>
      <c r="AC26" s="6" t="s">
        <v>54</v>
      </c>
      <c r="AD26" s="10" t="s">
        <v>108</v>
      </c>
      <c r="AE26" s="6">
        <v>4</v>
      </c>
      <c r="AF26" s="8">
        <v>43753</v>
      </c>
      <c r="AG26" s="8">
        <f t="shared" si="1"/>
        <v>43843</v>
      </c>
      <c r="AH26" s="6" t="s">
        <v>114</v>
      </c>
      <c r="AI26" s="6" t="s">
        <v>115</v>
      </c>
    </row>
    <row r="27" spans="1:35" ht="19.5" customHeight="1" x14ac:dyDescent="0.35">
      <c r="A27" s="6" t="s">
        <v>117</v>
      </c>
      <c r="B27" s="11">
        <v>0</v>
      </c>
      <c r="C27" s="6" t="str">
        <f>'[1]Chassis Comparison'!X127</f>
        <v>International</v>
      </c>
      <c r="D27" s="6" t="s">
        <v>34</v>
      </c>
      <c r="E27" s="6" t="s">
        <v>35</v>
      </c>
      <c r="F27" s="6" t="s">
        <v>36</v>
      </c>
      <c r="G27" s="6" t="str">
        <f>IFERROR(VLOOKUP(LEFT(C27,3)&amp;"-"&amp;LEFT(F27,3)&amp;"-"&amp;RIGHT(F27,3),'[1]MMC Lookup'!$A$2:$E$213,2,FALSE),"")</f>
        <v>Cummins ISL9 - Auto</v>
      </c>
      <c r="H27" s="6" t="s">
        <v>37</v>
      </c>
      <c r="I27" s="6" t="s">
        <v>38</v>
      </c>
      <c r="J27" s="6" t="s">
        <v>37</v>
      </c>
      <c r="K27" s="6" t="s">
        <v>47</v>
      </c>
      <c r="L27" s="6" t="s">
        <v>48</v>
      </c>
      <c r="M27" s="6" t="s">
        <v>41</v>
      </c>
      <c r="N27" s="6" t="s">
        <v>37</v>
      </c>
      <c r="O27" s="6" t="s">
        <v>38</v>
      </c>
      <c r="P27" s="6" t="s">
        <v>38</v>
      </c>
      <c r="Q27" s="6" t="s">
        <v>38</v>
      </c>
      <c r="R27" s="6" t="s">
        <v>49</v>
      </c>
      <c r="S27" s="6" t="s">
        <v>38</v>
      </c>
      <c r="T27" s="6" t="s">
        <v>38</v>
      </c>
      <c r="U27" s="6" t="s">
        <v>38</v>
      </c>
      <c r="V27" s="6" t="s">
        <v>56</v>
      </c>
      <c r="W27" s="6" t="s">
        <v>51</v>
      </c>
      <c r="X27" s="6" t="s">
        <v>55</v>
      </c>
      <c r="Y27" s="6" t="s">
        <v>38</v>
      </c>
      <c r="Z27" s="6" t="s">
        <v>38</v>
      </c>
      <c r="AA27" s="6" t="s">
        <v>53</v>
      </c>
      <c r="AB27" s="6" t="s">
        <v>38</v>
      </c>
      <c r="AC27" s="6" t="s">
        <v>54</v>
      </c>
      <c r="AD27" s="10" t="s">
        <v>116</v>
      </c>
      <c r="AE27" s="6">
        <v>9</v>
      </c>
      <c r="AF27" s="8">
        <v>43905</v>
      </c>
      <c r="AG27" s="8">
        <f t="shared" si="1"/>
        <v>43995</v>
      </c>
      <c r="AH27" s="6" t="s">
        <v>118</v>
      </c>
      <c r="AI27" s="6" t="s">
        <v>117</v>
      </c>
    </row>
    <row r="28" spans="1:35" ht="19.5" customHeight="1" x14ac:dyDescent="0.35">
      <c r="A28" s="6" t="s">
        <v>120</v>
      </c>
      <c r="B28" s="11">
        <v>0</v>
      </c>
      <c r="C28" s="6" t="str">
        <f>'[1]Chassis Comparison'!X136</f>
        <v>International</v>
      </c>
      <c r="D28" s="6" t="s">
        <v>34</v>
      </c>
      <c r="E28" s="6" t="s">
        <v>35</v>
      </c>
      <c r="F28" s="6" t="s">
        <v>36</v>
      </c>
      <c r="G28" s="6" t="str">
        <f>IFERROR(VLOOKUP(LEFT(C28,3)&amp;"-"&amp;LEFT(F28,3)&amp;"-"&amp;RIGHT(F28,3),'[1]MMC Lookup'!$A$2:$E$213,2,FALSE),"")</f>
        <v>Cummins ISL9 - Auto</v>
      </c>
      <c r="H28" s="6" t="s">
        <v>37</v>
      </c>
      <c r="I28" s="6" t="s">
        <v>38</v>
      </c>
      <c r="J28" s="6" t="s">
        <v>37</v>
      </c>
      <c r="K28" s="6" t="s">
        <v>47</v>
      </c>
      <c r="L28" s="6" t="s">
        <v>40</v>
      </c>
      <c r="M28" s="6" t="s">
        <v>41</v>
      </c>
      <c r="N28" s="6" t="s">
        <v>38</v>
      </c>
      <c r="O28" s="6" t="s">
        <v>38</v>
      </c>
      <c r="P28" s="6" t="s">
        <v>38</v>
      </c>
      <c r="Q28" s="6" t="s">
        <v>38</v>
      </c>
      <c r="R28" s="6" t="s">
        <v>49</v>
      </c>
      <c r="S28" s="6" t="s">
        <v>38</v>
      </c>
      <c r="T28" s="6" t="s">
        <v>38</v>
      </c>
      <c r="U28" s="6" t="s">
        <v>38</v>
      </c>
      <c r="V28" s="6" t="s">
        <v>56</v>
      </c>
      <c r="W28" s="6" t="s">
        <v>51</v>
      </c>
      <c r="X28" s="6" t="s">
        <v>55</v>
      </c>
      <c r="Y28" s="6" t="s">
        <v>38</v>
      </c>
      <c r="Z28" s="6" t="s">
        <v>38</v>
      </c>
      <c r="AA28" s="6" t="s">
        <v>45</v>
      </c>
      <c r="AB28" s="6" t="s">
        <v>37</v>
      </c>
      <c r="AC28" s="6" t="s">
        <v>38</v>
      </c>
      <c r="AD28" s="7"/>
      <c r="AE28" s="6">
        <v>7</v>
      </c>
      <c r="AF28" s="8">
        <v>43845</v>
      </c>
      <c r="AG28" s="8">
        <f t="shared" ref="AG28:AG30" si="2">AF28+90</f>
        <v>43935</v>
      </c>
      <c r="AH28" s="6" t="s">
        <v>119</v>
      </c>
      <c r="AI28" s="6" t="s">
        <v>120</v>
      </c>
    </row>
    <row r="29" spans="1:35" ht="19.5" customHeight="1" x14ac:dyDescent="0.35">
      <c r="A29" s="6" t="s">
        <v>122</v>
      </c>
      <c r="B29" s="11">
        <v>0</v>
      </c>
      <c r="C29" s="6" t="str">
        <f>'[1]Chassis Comparison'!X138</f>
        <v>International</v>
      </c>
      <c r="D29" s="6" t="s">
        <v>34</v>
      </c>
      <c r="E29" s="6" t="s">
        <v>35</v>
      </c>
      <c r="F29" s="6" t="s">
        <v>36</v>
      </c>
      <c r="G29" s="6" t="str">
        <f>IFERROR(VLOOKUP(LEFT(C29,3)&amp;"-"&amp;LEFT(F29,3)&amp;"-"&amp;RIGHT(F29,3),'[1]MMC Lookup'!$A$2:$E$213,2,FALSE),"")</f>
        <v>Cummins ISL9 - Auto</v>
      </c>
      <c r="H29" s="6" t="s">
        <v>37</v>
      </c>
      <c r="I29" s="6" t="s">
        <v>38</v>
      </c>
      <c r="J29" s="6" t="s">
        <v>37</v>
      </c>
      <c r="K29" s="6" t="s">
        <v>47</v>
      </c>
      <c r="L29" s="6" t="s">
        <v>40</v>
      </c>
      <c r="M29" s="6" t="s">
        <v>41</v>
      </c>
      <c r="N29" s="6" t="s">
        <v>38</v>
      </c>
      <c r="O29" s="6" t="s">
        <v>38</v>
      </c>
      <c r="P29" s="6" t="s">
        <v>38</v>
      </c>
      <c r="Q29" s="6" t="s">
        <v>38</v>
      </c>
      <c r="R29" s="6" t="s">
        <v>42</v>
      </c>
      <c r="S29" s="6" t="s">
        <v>38</v>
      </c>
      <c r="T29" s="6" t="s">
        <v>38</v>
      </c>
      <c r="U29" s="6" t="s">
        <v>38</v>
      </c>
      <c r="V29" s="6" t="s">
        <v>38</v>
      </c>
      <c r="W29" s="6" t="s">
        <v>43</v>
      </c>
      <c r="X29" s="6" t="s">
        <v>44</v>
      </c>
      <c r="Y29" s="6" t="s">
        <v>38</v>
      </c>
      <c r="Z29" s="6" t="s">
        <v>38</v>
      </c>
      <c r="AA29" s="6" t="s">
        <v>45</v>
      </c>
      <c r="AB29" s="6" t="s">
        <v>37</v>
      </c>
      <c r="AC29" s="6" t="s">
        <v>38</v>
      </c>
      <c r="AD29" s="7"/>
      <c r="AE29" s="6">
        <v>5</v>
      </c>
      <c r="AF29" s="8">
        <v>43784</v>
      </c>
      <c r="AG29" s="8">
        <f t="shared" si="2"/>
        <v>43874</v>
      </c>
      <c r="AH29" s="6" t="s">
        <v>121</v>
      </c>
      <c r="AI29" s="6" t="s">
        <v>122</v>
      </c>
    </row>
    <row r="30" spans="1:35" ht="19.5" customHeight="1" x14ac:dyDescent="0.35">
      <c r="A30" s="6" t="s">
        <v>123</v>
      </c>
      <c r="B30" s="11">
        <v>0</v>
      </c>
      <c r="C30" s="6" t="str">
        <f>'[1]Chassis Comparison'!X139</f>
        <v>International</v>
      </c>
      <c r="D30" s="6" t="s">
        <v>34</v>
      </c>
      <c r="E30" s="6" t="s">
        <v>35</v>
      </c>
      <c r="F30" s="6" t="s">
        <v>36</v>
      </c>
      <c r="G30" s="6" t="str">
        <f>IFERROR(VLOOKUP(LEFT(C30,3)&amp;"-"&amp;LEFT(F30,3)&amp;"-"&amp;RIGHT(F30,3),'[1]MMC Lookup'!$A$2:$E$213,2,FALSE),"")</f>
        <v>Cummins ISL9 - Auto</v>
      </c>
      <c r="H30" s="6" t="s">
        <v>37</v>
      </c>
      <c r="I30" s="6" t="s">
        <v>38</v>
      </c>
      <c r="J30" s="6" t="s">
        <v>37</v>
      </c>
      <c r="K30" s="6" t="s">
        <v>47</v>
      </c>
      <c r="L30" s="6" t="s">
        <v>40</v>
      </c>
      <c r="M30" s="6" t="s">
        <v>41</v>
      </c>
      <c r="N30" s="6" t="s">
        <v>38</v>
      </c>
      <c r="O30" s="6" t="s">
        <v>38</v>
      </c>
      <c r="P30" s="6" t="s">
        <v>38</v>
      </c>
      <c r="Q30" s="6" t="s">
        <v>38</v>
      </c>
      <c r="R30" s="6" t="s">
        <v>42</v>
      </c>
      <c r="S30" s="6" t="s">
        <v>38</v>
      </c>
      <c r="T30" s="6" t="s">
        <v>38</v>
      </c>
      <c r="U30" s="6" t="s">
        <v>38</v>
      </c>
      <c r="V30" s="6" t="s">
        <v>38</v>
      </c>
      <c r="W30" s="6" t="s">
        <v>43</v>
      </c>
      <c r="X30" s="6" t="s">
        <v>44</v>
      </c>
      <c r="Y30" s="6" t="s">
        <v>38</v>
      </c>
      <c r="Z30" s="6" t="s">
        <v>38</v>
      </c>
      <c r="AA30" s="6" t="s">
        <v>45</v>
      </c>
      <c r="AB30" s="6" t="s">
        <v>37</v>
      </c>
      <c r="AC30" s="6" t="s">
        <v>38</v>
      </c>
      <c r="AD30" s="7"/>
      <c r="AE30" s="6">
        <v>6</v>
      </c>
      <c r="AF30" s="8">
        <v>43814</v>
      </c>
      <c r="AG30" s="8">
        <f t="shared" si="2"/>
        <v>43904</v>
      </c>
      <c r="AH30" s="6" t="s">
        <v>121</v>
      </c>
      <c r="AI30" s="6" t="s">
        <v>123</v>
      </c>
    </row>
  </sheetData>
  <sheetProtection algorithmName="SHA-512" hashValue="1MZVbJHfuKzh9/Qq+twXq2q0OJLoPhMwQJLh9paSTK9vxZiMJfn5U3TczJQznEqFPHUEXhfcsdDMvKRcbEvXIQ==" saltValue="HTFlsz0WT40tawogRBJbKQ==" spinCount="100000" sheet="1" objects="1" scenarios="1"/>
  <mergeCells count="4">
    <mergeCell ref="A3:C3"/>
    <mergeCell ref="A1:AI1"/>
    <mergeCell ref="A2:B2"/>
    <mergeCell ref="C2:H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86087A-FCFA-43FE-A7B6-EDBA79966FA6}"/>
</file>

<file path=customXml/itemProps2.xml><?xml version="1.0" encoding="utf-8"?>
<ds:datastoreItem xmlns:ds="http://schemas.openxmlformats.org/officeDocument/2006/customXml" ds:itemID="{EF0607F7-2D03-46A1-952D-E245CD84630F}"/>
</file>

<file path=customXml/itemProps3.xml><?xml version="1.0" encoding="utf-8"?>
<ds:datastoreItem xmlns:ds="http://schemas.openxmlformats.org/officeDocument/2006/customXml" ds:itemID="{62093834-7E3D-4E0F-A730-193A9F8C8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Tandem Axle Dump Truck Upfitting Services</dc:title>
  <dc:subject>Tandem Axle Dump Truck Upfitting Services</dc:subject>
  <dc:creator>Austin Cox</dc:creator>
  <cp:lastModifiedBy>Todd Vankirk</cp:lastModifiedBy>
  <dcterms:created xsi:type="dcterms:W3CDTF">2020-11-23T22:02:28Z</dcterms:created>
  <dcterms:modified xsi:type="dcterms:W3CDTF">2021-02-01T14:01:36Z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