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18195" windowHeight="12090" tabRatio="775" activeTab="0"/>
  </bookViews>
  <sheets>
    <sheet name="Vendors" sheetId="1" r:id="rId1"/>
    <sheet name="Pricing" sheetId="2" r:id="rId2"/>
    <sheet name="Pricing (2)" sheetId="3" r:id="rId3"/>
    <sheet name="Vendor Contacts" sheetId="4" r:id="rId4"/>
    <sheet name="References" sheetId="5" r:id="rId5"/>
    <sheet name="Vendor Owned Equipment" sheetId="6" r:id="rId6"/>
    <sheet name="Equipment Record" sheetId="7" r:id="rId7"/>
    <sheet name="Additional Quoted Services" sheetId="8" r:id="rId8"/>
  </sheets>
  <definedNames/>
  <calcPr fullCalcOnLoad="1"/>
</workbook>
</file>

<file path=xl/sharedStrings.xml><?xml version="1.0" encoding="utf-8"?>
<sst xmlns="http://schemas.openxmlformats.org/spreadsheetml/2006/main" count="1276" uniqueCount="542">
  <si>
    <t>Facility Name</t>
  </si>
  <si>
    <t>Address</t>
  </si>
  <si>
    <t>City</t>
  </si>
  <si>
    <t>Zip</t>
  </si>
  <si>
    <t>511 Commerce Drive</t>
  </si>
  <si>
    <t>Wapakoneta</t>
  </si>
  <si>
    <t>Facility ID</t>
  </si>
  <si>
    <t>County</t>
  </si>
  <si>
    <t>Auglaize</t>
  </si>
  <si>
    <t>Auglaize Full Service Facility</t>
  </si>
  <si>
    <t>070064201142</t>
  </si>
  <si>
    <t>Location</t>
  </si>
  <si>
    <t>Type of Equipment</t>
  </si>
  <si>
    <t>Model Number</t>
  </si>
  <si>
    <t>Serial Number</t>
  </si>
  <si>
    <t>Manufacturer</t>
  </si>
  <si>
    <t>Condenser</t>
  </si>
  <si>
    <t>Trane</t>
  </si>
  <si>
    <t>Main Building</t>
  </si>
  <si>
    <t>MUA 1</t>
  </si>
  <si>
    <t>MUA 2</t>
  </si>
  <si>
    <t>Radiant Heaters</t>
  </si>
  <si>
    <t>AHU</t>
  </si>
  <si>
    <t>Engineered Air</t>
  </si>
  <si>
    <t>Pricing</t>
  </si>
  <si>
    <t>Vendor:</t>
  </si>
  <si>
    <t>Item</t>
  </si>
  <si>
    <t>Hourly Rates</t>
  </si>
  <si>
    <t>HVAC Equipment Record</t>
  </si>
  <si>
    <t>Notes</t>
  </si>
  <si>
    <t>Vendor References</t>
  </si>
  <si>
    <t>Vendor Name:</t>
  </si>
  <si>
    <t>Name</t>
  </si>
  <si>
    <t>Email Address</t>
  </si>
  <si>
    <t>Organization</t>
  </si>
  <si>
    <t>Telephone Number</t>
  </si>
  <si>
    <t>Years of Contract Service</t>
  </si>
  <si>
    <t>Submit below the the name, email address, organization name, address, telephone number and years of contract service for three (3) references whom they have performed HVAC maintenance service and preventive maintenance contracts with for at least five (5) years (see Section 12 of the Specifications).</t>
  </si>
  <si>
    <t>Standard and Scheduled Labor Rate for Journeyman Mechanic</t>
  </si>
  <si>
    <t>Standard and Scheduled Labor Rate for Apprentice Mechanic</t>
  </si>
  <si>
    <t>After Hours Overtime/Emergency Labor Rate for Journeyman Mechanic</t>
  </si>
  <si>
    <t>After Hours Overtime/Emergency Labor Rate for Apprentice Mechanic</t>
  </si>
  <si>
    <t>District 1 Price per Hour</t>
  </si>
  <si>
    <t>District 4 Price per Hour</t>
  </si>
  <si>
    <t>District 5 Price per Hour</t>
  </si>
  <si>
    <t>District 6 Price per Hour</t>
  </si>
  <si>
    <t>District 9 Price per Hour</t>
  </si>
  <si>
    <t>District 11 Price per Hour</t>
  </si>
  <si>
    <t>District 12 Price per Hour</t>
  </si>
  <si>
    <t>Central Office Price per Hour</t>
  </si>
  <si>
    <t>Central Office</t>
  </si>
  <si>
    <t>District 3 Price per Hour</t>
  </si>
  <si>
    <t>District 2 Price per Hour</t>
  </si>
  <si>
    <t>Preventive Maintenance Labor Rate for Journeyman Mechanic</t>
  </si>
  <si>
    <t>Preventive Maintenance Labor Rate for Apprentice Mechanic</t>
  </si>
  <si>
    <t>Mobilization/Service Call fee per Single Repair Event</t>
  </si>
  <si>
    <t>Percentage of quoted labor rates attributed to Overhead and Profit</t>
  </si>
  <si>
    <t>District 10 Price per Hour</t>
  </si>
  <si>
    <t>District 7 Price per Hour</t>
  </si>
  <si>
    <t>District 8 Price per Hour</t>
  </si>
  <si>
    <t>Total Bid Price for 80% of Items 1-6 and 20% of Item 7</t>
  </si>
  <si>
    <t>Equipment Description</t>
  </si>
  <si>
    <t>EQUPMENT RATES INCLUDING MOBILIZATION WITHOUT OPERATOR</t>
  </si>
  <si>
    <t>Hourly</t>
  </si>
  <si>
    <t>Daily</t>
  </si>
  <si>
    <t>Weekly</t>
  </si>
  <si>
    <t>VENDOR OWNED EQUIPMENT RATES</t>
  </si>
  <si>
    <t>District Where Equipment Will Be Utilized</t>
  </si>
  <si>
    <t>District 1</t>
  </si>
  <si>
    <t>District 2</t>
  </si>
  <si>
    <t>District 3</t>
  </si>
  <si>
    <t>District 4</t>
  </si>
  <si>
    <t>District 5</t>
  </si>
  <si>
    <t>District 6</t>
  </si>
  <si>
    <t>District 7</t>
  </si>
  <si>
    <t>District 8</t>
  </si>
  <si>
    <t>District 9</t>
  </si>
  <si>
    <t>District 10</t>
  </si>
  <si>
    <t>District 11</t>
  </si>
  <si>
    <t>District 12</t>
  </si>
  <si>
    <t>Vendor Contacts</t>
  </si>
  <si>
    <t>Position/Function</t>
  </si>
  <si>
    <t>Alternate/Other Telephone Number</t>
  </si>
  <si>
    <t>Attach Copy of License(s) to Contract Documents</t>
  </si>
  <si>
    <t>State License(s) Number:</t>
  </si>
  <si>
    <t>Labor</t>
  </si>
  <si>
    <t>Hours</t>
  </si>
  <si>
    <t>Rate</t>
  </si>
  <si>
    <t>Total</t>
  </si>
  <si>
    <t>Total Labor</t>
  </si>
  <si>
    <t>Rented Equipment</t>
  </si>
  <si>
    <t>Total Cost</t>
  </si>
  <si>
    <t>Total Rented Equipment</t>
  </si>
  <si>
    <t>Vendor Owned Equipment</t>
  </si>
  <si>
    <t>Qty</t>
  </si>
  <si>
    <t>Total Owned Equipment</t>
  </si>
  <si>
    <t>Materials</t>
  </si>
  <si>
    <t>Markup %</t>
  </si>
  <si>
    <t>Cost</t>
  </si>
  <si>
    <t>Ext. Cost</t>
  </si>
  <si>
    <t>Markup $</t>
  </si>
  <si>
    <t>Total Materials</t>
  </si>
  <si>
    <t>Subcontractors</t>
  </si>
  <si>
    <t>Work</t>
  </si>
  <si>
    <t>Vendor</t>
  </si>
  <si>
    <t>Total Subcontractors</t>
  </si>
  <si>
    <t>Mobilization/Service Call Fee</t>
  </si>
  <si>
    <t>Total Mobilization/Service Call Fee</t>
  </si>
  <si>
    <t>TOTAL PROJECT AMOUNT</t>
  </si>
  <si>
    <t>Vendor specified markup, not to exceed 15%, on vendor provided materials and supplies</t>
  </si>
  <si>
    <t>240-18 HVAC MAINTENANCE, REPAIR AND REPLACEMENTSERVICES 10/10/2017</t>
  </si>
  <si>
    <t>STATE OF OHIO</t>
  </si>
  <si>
    <t>Director of Transportation</t>
  </si>
  <si>
    <t>Award Date</t>
  </si>
  <si>
    <t>Invitation</t>
  </si>
  <si>
    <t>Opened</t>
  </si>
  <si>
    <t>Commodity</t>
  </si>
  <si>
    <t>Threshold</t>
  </si>
  <si>
    <t>Vendor Information</t>
  </si>
  <si>
    <t>Remit to Address</t>
  </si>
  <si>
    <t>Link to Bid</t>
  </si>
  <si>
    <t>240-18</t>
  </si>
  <si>
    <t>HVAC Maintenance Services</t>
  </si>
  <si>
    <t>Advanced Services Heating &amp; Cooling</t>
  </si>
  <si>
    <t>General Manager</t>
  </si>
  <si>
    <t>Jeff Wills</t>
  </si>
  <si>
    <t>advancedgm@horizonview.net</t>
  </si>
  <si>
    <t>740-773-4499</t>
  </si>
  <si>
    <t>740-253-0033</t>
  </si>
  <si>
    <t>Service Manager</t>
  </si>
  <si>
    <t>Steve Ray</t>
  </si>
  <si>
    <t>advancedservice@horizonview.net</t>
  </si>
  <si>
    <t>740-253-0317</t>
  </si>
  <si>
    <t>Office Manager</t>
  </si>
  <si>
    <t>Jamie Ackley</t>
  </si>
  <si>
    <t>advancedoffice@horizonview.net</t>
  </si>
  <si>
    <t>Dispatcher</t>
  </si>
  <si>
    <t>Mary Myers</t>
  </si>
  <si>
    <t>advanceddispatch@horizonview.net</t>
  </si>
  <si>
    <t>Missi Freeman</t>
  </si>
  <si>
    <t>servicedispatch@horizonview.net</t>
  </si>
  <si>
    <t>Admin - Payables/Receivables</t>
  </si>
  <si>
    <t>Linda Cruz</t>
  </si>
  <si>
    <t>advancedadmin@horizonview.net</t>
  </si>
  <si>
    <t>Commercial Sales</t>
  </si>
  <si>
    <t>Ryan Horsley</t>
  </si>
  <si>
    <t>advancedoptions@horizonview.net</t>
  </si>
  <si>
    <t>740-253-7124</t>
  </si>
  <si>
    <t>President</t>
  </si>
  <si>
    <t>Dave Pinkerton</t>
  </si>
  <si>
    <t>advanced@bright.net</t>
  </si>
  <si>
    <t>740-253-0010</t>
  </si>
  <si>
    <t>George Hatfield</t>
  </si>
  <si>
    <t>ghatfield@adena.org</t>
  </si>
  <si>
    <t>Adena Health Systems</t>
  </si>
  <si>
    <t>272 Hospital Road, Chillicothe, OH 45601</t>
  </si>
  <si>
    <t>740-779-7507</t>
  </si>
  <si>
    <t>Pat McNeill</t>
  </si>
  <si>
    <t>mcneill@horizonview.net</t>
  </si>
  <si>
    <t>P&amp;M Leasing</t>
  </si>
  <si>
    <t>72 N. Plaza Blvd., Chillicothe, OH 45601</t>
  </si>
  <si>
    <t>740-466-4874</t>
  </si>
  <si>
    <t>Dean Brown</t>
  </si>
  <si>
    <t>dcbrown2@aep.com</t>
  </si>
  <si>
    <t>AEP</t>
  </si>
  <si>
    <t>701 Hardin Dr., Chillicothe, OH 45601</t>
  </si>
  <si>
    <t>740-649-0676</t>
  </si>
  <si>
    <t>SkyJack Scissor Lift</t>
  </si>
  <si>
    <t>AIR FORCE ONE INC.</t>
  </si>
  <si>
    <t>CEO</t>
  </si>
  <si>
    <t>Greg Guy</t>
  </si>
  <si>
    <t>gguy@airforceone.com</t>
  </si>
  <si>
    <t>(614) 889-0121</t>
  </si>
  <si>
    <t>1-888-776-4822</t>
  </si>
  <si>
    <t>COO</t>
  </si>
  <si>
    <t>Curtis Czemeres</t>
  </si>
  <si>
    <t>cczemeres@airforceone.com</t>
  </si>
  <si>
    <t>Business Development Executive</t>
  </si>
  <si>
    <t>Jason Schilling</t>
  </si>
  <si>
    <t>jschilling@airforceone.com</t>
  </si>
  <si>
    <t>(614) 408-0048</t>
  </si>
  <si>
    <t>(614) 981-8055</t>
  </si>
  <si>
    <t>Service Operations Manager</t>
  </si>
  <si>
    <t>Tom Oneill</t>
  </si>
  <si>
    <t>toneill@airforceone.com</t>
  </si>
  <si>
    <t>(614) 408-1739</t>
  </si>
  <si>
    <t>(614) 551-0716</t>
  </si>
  <si>
    <t>Preventative Maintenance Sales Manager</t>
  </si>
  <si>
    <t>Jamie Johnston</t>
  </si>
  <si>
    <t>jjohnston@airforceone.com</t>
  </si>
  <si>
    <t>(614) 408-1738</t>
  </si>
  <si>
    <t>(614) 746-5678</t>
  </si>
  <si>
    <t>Vice President of Sales Northern Region</t>
  </si>
  <si>
    <t>Lisa Senger</t>
  </si>
  <si>
    <t>lsenger@airforceone.com</t>
  </si>
  <si>
    <t>(216) 264-5600 </t>
  </si>
  <si>
    <t>(330) 350-0438</t>
  </si>
  <si>
    <t>Business Development</t>
  </si>
  <si>
    <t>Ernie Dieball</t>
  </si>
  <si>
    <t>edieball@airforceone.com</t>
  </si>
  <si>
    <t xml:space="preserve">(419) 874-2696  </t>
  </si>
  <si>
    <t>(419) 392-6862</t>
  </si>
  <si>
    <t>Bob Flynn</t>
  </si>
  <si>
    <t>bflynn@airforceone.com</t>
  </si>
  <si>
    <t>(216) 264-5701</t>
  </si>
  <si>
    <t>(216) 973-1455</t>
  </si>
  <si>
    <t>Jeff Clifton</t>
  </si>
  <si>
    <t>jclifton@airforceone.com</t>
  </si>
  <si>
    <t>(330) 607-8686</t>
  </si>
  <si>
    <t>(440) 374-5810</t>
  </si>
  <si>
    <t>Jay Slusher</t>
  </si>
  <si>
    <t>jslusher@airforceone.com</t>
  </si>
  <si>
    <t>(513) 433-2705</t>
  </si>
  <si>
    <t>(513) 478-4419</t>
  </si>
  <si>
    <t>John Hall</t>
  </si>
  <si>
    <t>jhall@hilliardohio.gov</t>
  </si>
  <si>
    <t>City Of Hilliard</t>
  </si>
  <si>
    <t>3800 Municipal Way, Hilliard, OH 43026</t>
  </si>
  <si>
    <t>614-876-7361</t>
  </si>
  <si>
    <t>12+</t>
  </si>
  <si>
    <t>Dave Brown</t>
  </si>
  <si>
    <t>dave.brown@sedgwickcms.com</t>
  </si>
  <si>
    <t xml:space="preserve">FIS Sedgwick </t>
  </si>
  <si>
    <t>6377 Emerald Pkwy. Dublin, OH 43016</t>
  </si>
  <si>
    <t xml:space="preserve">614-679-8516 </t>
  </si>
  <si>
    <t>10+</t>
  </si>
  <si>
    <t xml:space="preserve">Diane  Coldiron </t>
  </si>
  <si>
    <t>coldiron@mc-mc.com</t>
  </si>
  <si>
    <t xml:space="preserve">Mc Naughton McKay </t>
  </si>
  <si>
    <t>2255 City Gate Dr. Columbus, OH 43219</t>
  </si>
  <si>
    <t>614-428-2928</t>
  </si>
  <si>
    <t>Air Balance Hood</t>
  </si>
  <si>
    <t>Pipe Auger</t>
  </si>
  <si>
    <t>Brazing Torch - Tanks and Materials</t>
  </si>
  <si>
    <t>Combustion Analyzer (Boilers and Gas Fired Units)</t>
  </si>
  <si>
    <t>Person Lift</t>
  </si>
  <si>
    <t>Vacuum Pump (Refrigerant)</t>
  </si>
  <si>
    <t>Recovery Machine (Refrigerant)</t>
  </si>
  <si>
    <t>Tube Machine (Chillers)</t>
  </si>
  <si>
    <t>Thermal Imaging Camera</t>
  </si>
  <si>
    <t>Refrigerant Recovert Cylinders</t>
  </si>
  <si>
    <t>Comfort Systems USA</t>
  </si>
  <si>
    <t xml:space="preserve">President </t>
  </si>
  <si>
    <t>Dan Lemons</t>
  </si>
  <si>
    <t>dan.lemons@comfortsystemsusa.com</t>
  </si>
  <si>
    <t>440-703-1680</t>
  </si>
  <si>
    <t>Vice President - Cleveland market</t>
  </si>
  <si>
    <t xml:space="preserve">Wes Dearth </t>
  </si>
  <si>
    <t>wesley.dearth@comfortsystemsusa.com</t>
  </si>
  <si>
    <t>440-703-1643</t>
  </si>
  <si>
    <t xml:space="preserve">Account Manager </t>
  </si>
  <si>
    <t>Shayne Rowlands</t>
  </si>
  <si>
    <t>shayne.rowlands@comfortsystemsusa.com</t>
  </si>
  <si>
    <t>614-403-4888</t>
  </si>
  <si>
    <t>Mike Boyce</t>
  </si>
  <si>
    <t>mike.boyce@FCBDD.org</t>
  </si>
  <si>
    <t>Franklin Co. BDD</t>
  </si>
  <si>
    <t>2879 Johnstown Rd Columbus, Ohio 43219</t>
  </si>
  <si>
    <t>614-342-5748</t>
  </si>
  <si>
    <t>Robert Moss</t>
  </si>
  <si>
    <t>rmoss@sealimited.com</t>
  </si>
  <si>
    <t>SEA Candle Lab</t>
  </si>
  <si>
    <t>7001 Buffalo PKWY Columbus, Ohio 43229</t>
  </si>
  <si>
    <t>614-309-1214</t>
  </si>
  <si>
    <t>Mark Radder</t>
  </si>
  <si>
    <t>mark.radder@worthingtonindustries.com</t>
  </si>
  <si>
    <t>Worthington Cylinder's</t>
  </si>
  <si>
    <t>333 Maxtown Rd Westerville, ohio 43082</t>
  </si>
  <si>
    <t>614-840-3823</t>
  </si>
  <si>
    <t xml:space="preserve">Air Flow Hood Testing tool </t>
  </si>
  <si>
    <t xml:space="preserve">Combustion analyzer </t>
  </si>
  <si>
    <t xml:space="preserve">Refrigerant recycling </t>
  </si>
  <si>
    <t>JL Mechanical</t>
  </si>
  <si>
    <t>N/A</t>
  </si>
  <si>
    <t>Jim Potridge</t>
  </si>
  <si>
    <t>jim@jlmech.com</t>
  </si>
  <si>
    <t>419-872-6000</t>
  </si>
  <si>
    <t>419-467-5012</t>
  </si>
  <si>
    <t>Vice President</t>
  </si>
  <si>
    <t>Lynn Herzog</t>
  </si>
  <si>
    <t>lynn@jlmech.com</t>
  </si>
  <si>
    <t>419-467-2770</t>
  </si>
  <si>
    <t>Brett Smith</t>
  </si>
  <si>
    <t>brett@jlmech.com</t>
  </si>
  <si>
    <t>419-787-5996</t>
  </si>
  <si>
    <t>Contols Specialist</t>
  </si>
  <si>
    <t>Joe Knepley</t>
  </si>
  <si>
    <t>joe@jlmech.com</t>
  </si>
  <si>
    <t>567-343-9948</t>
  </si>
  <si>
    <t>Dispatch</t>
  </si>
  <si>
    <t>Chelsea Kline</t>
  </si>
  <si>
    <t>Chelsea@jlmech.com</t>
  </si>
  <si>
    <t>419-266-3674</t>
  </si>
  <si>
    <t>Contracts</t>
  </si>
  <si>
    <t>Tina Potridge</t>
  </si>
  <si>
    <t>tina@jlmech.com</t>
  </si>
  <si>
    <t>419-265-0041</t>
  </si>
  <si>
    <t>John Akins</t>
  </si>
  <si>
    <t>jakins@sylvaniaschools.org</t>
  </si>
  <si>
    <t>Sylvania Schools</t>
  </si>
  <si>
    <t>4747 N. Holland Sylvania Road</t>
  </si>
  <si>
    <t>419-276-9957</t>
  </si>
  <si>
    <t>7 years</t>
  </si>
  <si>
    <t>Bill Garland</t>
  </si>
  <si>
    <t>Romulus Schools</t>
  </si>
  <si>
    <t>9650 Wayne Street Romulus MI</t>
  </si>
  <si>
    <t>734-552-5357</t>
  </si>
  <si>
    <t>10 Years</t>
  </si>
  <si>
    <t>Tom Kleman</t>
  </si>
  <si>
    <t xml:space="preserve">Pilkington </t>
  </si>
  <si>
    <t>2401 E Broadway Northwood OH</t>
  </si>
  <si>
    <t>419-247-4214</t>
  </si>
  <si>
    <t>Scizzor Lifts</t>
  </si>
  <si>
    <t>Tube Machine</t>
  </si>
  <si>
    <t>Recovery units</t>
  </si>
  <si>
    <t>Slagle Mechanical</t>
  </si>
  <si>
    <t>Facility Specialist</t>
  </si>
  <si>
    <t>Tom Orr</t>
  </si>
  <si>
    <t>tom.orr@hitmet.com</t>
  </si>
  <si>
    <t>419-394-7840</t>
  </si>
  <si>
    <t>419-953-2465</t>
  </si>
  <si>
    <t>Production &amp; Facilities Manager</t>
  </si>
  <si>
    <t>Dave Kahlig</t>
  </si>
  <si>
    <t>dkahlig@machineconcepts.com</t>
  </si>
  <si>
    <t>419-628-3498</t>
  </si>
  <si>
    <t>Treasurer</t>
  </si>
  <si>
    <t>Nic Gwin</t>
  </si>
  <si>
    <t>ngwinl@aol.com</t>
  </si>
  <si>
    <t>937-271-6932</t>
  </si>
  <si>
    <t>937-339-1875</t>
  </si>
  <si>
    <t>Marc Gilardi</t>
  </si>
  <si>
    <t>marcgilardi@a&amp;bmachine.com</t>
  </si>
  <si>
    <t>937-492-8662</t>
  </si>
  <si>
    <t>Maintenance Manager</t>
  </si>
  <si>
    <t>Dave Hershey</t>
  </si>
  <si>
    <t>dhershey@rciwheels.com</t>
  </si>
  <si>
    <t>937-497-4500</t>
  </si>
  <si>
    <t>937-497-2759</t>
  </si>
  <si>
    <t>AAP</t>
  </si>
  <si>
    <t>1100 McKinley Road St. Mary's OH</t>
  </si>
  <si>
    <t>Machine Concepts</t>
  </si>
  <si>
    <t>2167 St Rt 66  Minster, OH</t>
  </si>
  <si>
    <t>Sam Jeffers</t>
  </si>
  <si>
    <t>sjeffers@Hl-a.net</t>
  </si>
  <si>
    <t>HL-A</t>
  </si>
  <si>
    <t>591 Allenby Drive  Marysville, OH</t>
  </si>
  <si>
    <t>937-644-9280</t>
  </si>
  <si>
    <t>Combustion Analysis</t>
  </si>
  <si>
    <t>Vacuum Pump</t>
  </si>
  <si>
    <t>Reclaim</t>
  </si>
  <si>
    <t>Brazing</t>
  </si>
  <si>
    <t>The Smith &amp; Oby Service Company</t>
  </si>
  <si>
    <t>Mark Maki - Senior sales</t>
  </si>
  <si>
    <t>Lakeside Supply</t>
  </si>
  <si>
    <t>mmaki@lakesidesupply.com</t>
  </si>
  <si>
    <t>216-941-6800</t>
  </si>
  <si>
    <t>Jon Stratton - Senior sales</t>
  </si>
  <si>
    <t>Mussun Sales</t>
  </si>
  <si>
    <t>jstratton@mussun.com</t>
  </si>
  <si>
    <t>216-431-5088</t>
  </si>
  <si>
    <t>cell 216-978-0304</t>
  </si>
  <si>
    <t>Dan Manos - Owner</t>
  </si>
  <si>
    <t>General Crane</t>
  </si>
  <si>
    <t>generalcrane@aol.com</t>
  </si>
  <si>
    <t>330-908-0001</t>
  </si>
  <si>
    <t>Dominic Mazzolini - Vice-President</t>
  </si>
  <si>
    <t>Fulton Air Balance</t>
  </si>
  <si>
    <t>dominic@fultonair.com</t>
  </si>
  <si>
    <t>440-943-9450</t>
  </si>
  <si>
    <t>cell 216-780-7552</t>
  </si>
  <si>
    <t>Jeff Mattocks - Senior sales</t>
  </si>
  <si>
    <t>Allied Equipment Company</t>
  </si>
  <si>
    <t>jmattocks@alliedequipmentco.com</t>
  </si>
  <si>
    <t>330-686-1622</t>
  </si>
  <si>
    <t>1-800-362-8304</t>
  </si>
  <si>
    <t>Matt Slocum - Sales rep</t>
  </si>
  <si>
    <t>Refrigeration Sales Corporation</t>
  </si>
  <si>
    <t>matt.slocum@refrigerationsales.net</t>
  </si>
  <si>
    <t>216-525-8212</t>
  </si>
  <si>
    <t>cell 216-905-0651</t>
  </si>
  <si>
    <t>Dave Haines - owner</t>
  </si>
  <si>
    <t>London Road Electric</t>
  </si>
  <si>
    <t>dave@londonroadelectric.com</t>
  </si>
  <si>
    <t>216-531-2700</t>
  </si>
  <si>
    <t>cell 216-299-8211</t>
  </si>
  <si>
    <t>Edward Klimko - Sales</t>
  </si>
  <si>
    <t>Goodman Supply</t>
  </si>
  <si>
    <t>edward.klimko@goodmanmfg.com</t>
  </si>
  <si>
    <t>216-313-0241</t>
  </si>
  <si>
    <t>Bob Gerow - Owner</t>
  </si>
  <si>
    <t>Gerow Equipment Company</t>
  </si>
  <si>
    <t>gerowpumps@yahoo.com</t>
  </si>
  <si>
    <t>216-383-8800</t>
  </si>
  <si>
    <t>Kevin Sweeney- Sales rep</t>
  </si>
  <si>
    <t>Cleveland Hermetic &amp; Supply</t>
  </si>
  <si>
    <t>chses@sbcglobal.net</t>
  </si>
  <si>
    <t>216-961-6515</t>
  </si>
  <si>
    <t>cell 216-538-6703</t>
  </si>
  <si>
    <t>Dave Palmer</t>
  </si>
  <si>
    <t>david.palmer@mha.ohio.gov</t>
  </si>
  <si>
    <t xml:space="preserve">Northcoast Behavioral </t>
  </si>
  <si>
    <t>1756 Sagamore Rd. Northfield,Ohio</t>
  </si>
  <si>
    <t>330-467-7131 ext 2243</t>
  </si>
  <si>
    <t>Felipe Vasquez</t>
  </si>
  <si>
    <t>felipe.vasquez@cle.frb.org</t>
  </si>
  <si>
    <t>Federal Reserve Bank of Cleveland</t>
  </si>
  <si>
    <t>1455 East 6th, Cleveland Ohio</t>
  </si>
  <si>
    <t>216-579-2483</t>
  </si>
  <si>
    <t>Laura Soble</t>
  </si>
  <si>
    <t>laura.soble@pnc.com</t>
  </si>
  <si>
    <t>PNC Bank</t>
  </si>
  <si>
    <t>1900 East 9th, Cleveland Ohio</t>
  </si>
  <si>
    <t>216-536-6071</t>
  </si>
  <si>
    <t>Torch Set</t>
  </si>
  <si>
    <t>Camera /Snake</t>
  </si>
  <si>
    <t>Power Jet Machine</t>
  </si>
  <si>
    <t>Refrigerant Handling (per unit)</t>
  </si>
  <si>
    <t>Welding Equipment</t>
  </si>
  <si>
    <t>Combustion Analyzer</t>
  </si>
  <si>
    <t>PPE Pit Equipment</t>
  </si>
  <si>
    <t>STEERS HEATING &amp; COOLING INC.</t>
  </si>
  <si>
    <t>OH #23944</t>
  </si>
  <si>
    <t>PRESIDENT / GENERAL MANAGER</t>
  </si>
  <si>
    <t>Bruce Bolden</t>
  </si>
  <si>
    <t>bbolden@steersheating.com</t>
  </si>
  <si>
    <t>304-422-8446</t>
  </si>
  <si>
    <t>304-481-5237</t>
  </si>
  <si>
    <t>VICE PRESIDENT/SERVICE MANAGER</t>
  </si>
  <si>
    <t>Steve Hardman</t>
  </si>
  <si>
    <t>shardman@steersheating.com</t>
  </si>
  <si>
    <t>740-525-0951</t>
  </si>
  <si>
    <t>Jeff Males</t>
  </si>
  <si>
    <t>jeff.males@kraton.com</t>
  </si>
  <si>
    <t>KRATON POLYMERS</t>
  </si>
  <si>
    <t>2982 Washington Blvd. Belpre, OH</t>
  </si>
  <si>
    <t>740-423-2242</t>
  </si>
  <si>
    <t>40+</t>
  </si>
  <si>
    <t>Brian Hess</t>
  </si>
  <si>
    <t>brian.hess@colliers.com</t>
  </si>
  <si>
    <t>BUREAU OF PUBLIC DEBT</t>
  </si>
  <si>
    <t xml:space="preserve">320 Avery St.  Parkersburg, WV </t>
  </si>
  <si>
    <t>304-543-5843</t>
  </si>
  <si>
    <t>Steve Murphy</t>
  </si>
  <si>
    <t>WesBanco Bank</t>
  </si>
  <si>
    <t>260 Gihon Village Parkersburg, WV</t>
  </si>
  <si>
    <t>304-480-2500</t>
  </si>
  <si>
    <t>30+</t>
  </si>
  <si>
    <t>SCISSOR LIFT</t>
  </si>
  <si>
    <t>Wellman Services, LLC</t>
  </si>
  <si>
    <t>Owner, Member</t>
  </si>
  <si>
    <t>Thomas Wellman</t>
  </si>
  <si>
    <t>twellman@wellmanservices.biz</t>
  </si>
  <si>
    <t>419-233-2189</t>
  </si>
  <si>
    <t>567-712-7015</t>
  </si>
  <si>
    <t>Jennifer Wells</t>
  </si>
  <si>
    <t>jenniferwells@wellmanservices.biz</t>
  </si>
  <si>
    <t>419-905-5674</t>
  </si>
  <si>
    <t>Technician</t>
  </si>
  <si>
    <t>James Brinkman</t>
  </si>
  <si>
    <t>wellmanservices@yahoo.com</t>
  </si>
  <si>
    <t>419-605-7428</t>
  </si>
  <si>
    <t>Scott Jones</t>
  </si>
  <si>
    <t>419-796-0415</t>
  </si>
  <si>
    <t>Mark Diller</t>
  </si>
  <si>
    <t>Mark.Diller@chiefsupermarkets.com</t>
  </si>
  <si>
    <t>Chief Supermarkets</t>
  </si>
  <si>
    <t>317 W. Main Cross St. Findlay, OH</t>
  </si>
  <si>
    <t>419-782-2086</t>
  </si>
  <si>
    <t>Tony Lutz</t>
  </si>
  <si>
    <t xml:space="preserve">Patty.Edwards@dot.ohio.gov; </t>
  </si>
  <si>
    <t>ODOT</t>
  </si>
  <si>
    <t>1705 N. McCullough Street Lima, OH</t>
  </si>
  <si>
    <t>419.999.6969</t>
  </si>
  <si>
    <t>Kevin Kivrak</t>
  </si>
  <si>
    <t>kevin.kivrak@anheuser-busch.com</t>
  </si>
  <si>
    <t xml:space="preserve">Anheuser-Busch </t>
  </si>
  <si>
    <t>3535 St. Johns Rd. Lima, OH</t>
  </si>
  <si>
    <t>(419) 998-9181</t>
  </si>
  <si>
    <t>Scissor Life</t>
  </si>
  <si>
    <t xml:space="preserve">Combustion Analyzer </t>
  </si>
  <si>
    <t xml:space="preserve">Oxy/Acet Torch Set </t>
  </si>
  <si>
    <t>Recovery Machine</t>
  </si>
  <si>
    <t>Small Sewer Machine</t>
  </si>
  <si>
    <t>Large Sewer Machine</t>
  </si>
  <si>
    <t>Sewer Jetter</t>
  </si>
  <si>
    <t xml:space="preserve">Nitrogen </t>
  </si>
  <si>
    <t xml:space="preserve">Welder Rental </t>
  </si>
  <si>
    <t>Wellman Services, LLC.</t>
  </si>
  <si>
    <t>Air Force One Inc.</t>
  </si>
  <si>
    <t>Steers Heating &amp; Cooling Inc.</t>
  </si>
  <si>
    <t>Split</t>
  </si>
  <si>
    <t>D-1, 2, 4, 5, 6, 7, 9, 10, 11, 12, CO</t>
  </si>
  <si>
    <t>Included on Pricing Tab</t>
  </si>
  <si>
    <t>221 Renick Ave.</t>
  </si>
  <si>
    <t>Chillicothe, OH 45601</t>
  </si>
  <si>
    <t>OAKS ID: 0000041252</t>
  </si>
  <si>
    <t>Air Force One Inc</t>
  </si>
  <si>
    <t>5810 Shier Rings Rd</t>
  </si>
  <si>
    <t>Dublin, OH 43016</t>
  </si>
  <si>
    <t>614-408-0048</t>
  </si>
  <si>
    <t>OAKS ID: 0000050430</t>
  </si>
  <si>
    <t>Comfort Systems</t>
  </si>
  <si>
    <t>690-F Lakeview Plaza Blvd.</t>
  </si>
  <si>
    <t>Worthington, OH 43085</t>
  </si>
  <si>
    <t>OAKS ID: 0000055006</t>
  </si>
  <si>
    <t>J L Mechanical Services</t>
  </si>
  <si>
    <t>13662 Roachton Rd.</t>
  </si>
  <si>
    <t>Perrysburg, OH 43551</t>
  </si>
  <si>
    <t>James W. Potridge</t>
  </si>
  <si>
    <t>OAKS ID: 0000147474</t>
  </si>
  <si>
    <t>Slagle Mechanical Contractors</t>
  </si>
  <si>
    <t>P.O. Box 823</t>
  </si>
  <si>
    <t>Sidney, OH 45365</t>
  </si>
  <si>
    <t>Tim Locke</t>
  </si>
  <si>
    <t>937-492-4151</t>
  </si>
  <si>
    <t>OAKS ID: 0000100717</t>
  </si>
  <si>
    <t>tlocke@slaglemech.com</t>
  </si>
  <si>
    <t>Smith and OBY Service Co</t>
  </si>
  <si>
    <t>7676 Northfield Rd.</t>
  </si>
  <si>
    <t>Walton Hills, OH 44146</t>
  </si>
  <si>
    <t>Tom Luzar</t>
  </si>
  <si>
    <t>440-735-5333</t>
  </si>
  <si>
    <t>OAKS ID: 0000068612</t>
  </si>
  <si>
    <t>tluzar@smithandoby.com</t>
  </si>
  <si>
    <t>Steers Heating &amp; Cooling</t>
  </si>
  <si>
    <t>3311 Dudley Ave.</t>
  </si>
  <si>
    <t>Parkersburg, WV 26104</t>
  </si>
  <si>
    <t>OAKS ID: 0000244590</t>
  </si>
  <si>
    <t>Wellman Services</t>
  </si>
  <si>
    <t>200 E. Pearl St.</t>
  </si>
  <si>
    <t>Lima, OH 45801</t>
  </si>
  <si>
    <t>OAKS ID: 0000193002</t>
  </si>
  <si>
    <t>Awarded D-9</t>
  </si>
  <si>
    <t>Awarded D-1, D-3, D-4, D-5, D-6, D-7, D-8, D-9,</t>
  </si>
  <si>
    <t>D-10, D-11, D-12 &amp; Central Office</t>
  </si>
  <si>
    <t>Awarded D-5, D-6, D-8,D-11 &amp; Central Office</t>
  </si>
  <si>
    <t>Awarded D-2</t>
  </si>
  <si>
    <t>Awarded D-7</t>
  </si>
  <si>
    <t>Awarded D-3, D-4 &amp; D-12</t>
  </si>
  <si>
    <t>Awarded D-10</t>
  </si>
  <si>
    <t>Awarded D-1 &amp; D-2</t>
  </si>
  <si>
    <t>Effective 1/1/18 through 12/31/19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</si>
</sst>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s>
  <fonts count="80">
    <font>
      <sz val="10"/>
      <name val="Arial"/>
      <family val="0"/>
    </font>
    <font>
      <sz val="11"/>
      <color indexed="8"/>
      <name val="Calibri"/>
      <family val="2"/>
    </font>
    <font>
      <b/>
      <sz val="10"/>
      <name val="Arial"/>
      <family val="2"/>
    </font>
    <font>
      <sz val="10"/>
      <color indexed="8"/>
      <name val="Arial"/>
      <family val="2"/>
    </font>
    <font>
      <b/>
      <sz val="11"/>
      <name val="Arial"/>
      <family val="2"/>
    </font>
    <font>
      <sz val="11"/>
      <name val="Arial"/>
      <family val="2"/>
    </font>
    <font>
      <b/>
      <sz val="11"/>
      <color indexed="8"/>
      <name val="Arial"/>
      <family val="2"/>
    </font>
    <font>
      <sz val="11"/>
      <color indexed="8"/>
      <name val="Arial"/>
      <family val="2"/>
    </font>
    <font>
      <b/>
      <sz val="10"/>
      <color indexed="8"/>
      <name val="Arial"/>
      <family val="2"/>
    </font>
    <font>
      <sz val="14"/>
      <name val="Arial"/>
      <family val="2"/>
    </font>
    <font>
      <b/>
      <sz val="12"/>
      <name val="Arial"/>
      <family val="2"/>
    </font>
    <font>
      <sz val="8"/>
      <name val="Arial"/>
      <family val="2"/>
    </font>
    <font>
      <sz val="11"/>
      <name val="Calibri"/>
      <family val="2"/>
    </font>
    <font>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12"/>
      <name val="Arial"/>
      <family val="2"/>
    </font>
    <font>
      <sz val="10"/>
      <color indexed="48"/>
      <name val="Arial"/>
      <family val="2"/>
    </font>
    <font>
      <u val="single"/>
      <sz val="11"/>
      <color indexed="8"/>
      <name val="Calibri"/>
      <family val="2"/>
    </font>
    <font>
      <b/>
      <i/>
      <sz val="11"/>
      <color indexed="8"/>
      <name val="Calibri"/>
      <family val="2"/>
    </font>
    <font>
      <b/>
      <sz val="14"/>
      <color indexed="8"/>
      <name val="Calibri"/>
      <family val="2"/>
    </font>
    <font>
      <sz val="12"/>
      <color indexed="10"/>
      <name val="Arial"/>
      <family val="2"/>
    </font>
    <font>
      <b/>
      <sz val="10"/>
      <color indexed="10"/>
      <name val="Arial"/>
      <family val="2"/>
    </font>
    <font>
      <b/>
      <sz val="8"/>
      <color indexed="8"/>
      <name val="Arial"/>
      <family val="2"/>
    </font>
    <font>
      <sz val="8"/>
      <color indexed="8"/>
      <name val="Arial"/>
      <family val="2"/>
    </font>
    <font>
      <b/>
      <sz val="8"/>
      <color indexed="14"/>
      <name val="Arial"/>
      <family val="2"/>
    </font>
    <font>
      <b/>
      <sz val="10"/>
      <color indexed="9"/>
      <name val="Arial"/>
      <family val="2"/>
    </font>
    <font>
      <sz val="8"/>
      <color indexed="9"/>
      <name val="Arial"/>
      <family val="2"/>
    </font>
    <font>
      <sz val="1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FF0000"/>
      <name val="Arial"/>
      <family val="2"/>
    </font>
    <font>
      <b/>
      <sz val="10"/>
      <color theme="1"/>
      <name val="Arial"/>
      <family val="2"/>
    </font>
    <font>
      <sz val="10"/>
      <color theme="10"/>
      <name val="Arial"/>
      <family val="2"/>
    </font>
    <font>
      <sz val="10"/>
      <color rgb="FF3333FF"/>
      <name val="Arial"/>
      <family val="2"/>
    </font>
    <font>
      <u val="single"/>
      <sz val="11"/>
      <color theme="1"/>
      <name val="Calibri"/>
      <family val="2"/>
    </font>
    <font>
      <b/>
      <i/>
      <sz val="11"/>
      <color theme="1"/>
      <name val="Calibri"/>
      <family val="2"/>
    </font>
    <font>
      <b/>
      <sz val="14"/>
      <color theme="1"/>
      <name val="Calibri"/>
      <family val="2"/>
    </font>
    <font>
      <sz val="12"/>
      <color rgb="FFFF0000"/>
      <name val="Arial"/>
      <family val="2"/>
    </font>
    <font>
      <b/>
      <sz val="10"/>
      <color rgb="FF000000"/>
      <name val="Arial"/>
      <family val="2"/>
    </font>
    <font>
      <b/>
      <sz val="10"/>
      <color rgb="FFFF0000"/>
      <name val="Arial"/>
      <family val="2"/>
    </font>
    <font>
      <b/>
      <sz val="8"/>
      <color rgb="FF000000"/>
      <name val="Arial"/>
      <family val="2"/>
    </font>
    <font>
      <sz val="8"/>
      <color rgb="FF000000"/>
      <name val="Arial"/>
      <family val="2"/>
    </font>
    <font>
      <b/>
      <sz val="8"/>
      <color rgb="FFED1C24"/>
      <name val="Arial"/>
      <family val="2"/>
    </font>
    <font>
      <b/>
      <sz val="10"/>
      <color rgb="FFFFFFFF"/>
      <name val="Arial"/>
      <family val="2"/>
    </font>
    <font>
      <sz val="8"/>
      <color rgb="FFFFFFFF"/>
      <name val="Arial"/>
      <family val="2"/>
    </font>
    <font>
      <sz val="16"/>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rgb="FF666699"/>
        <bgColor indexed="64"/>
      </patternFill>
    </fill>
    <fill>
      <patternFill patternType="solid">
        <fgColor theme="0"/>
        <bgColor indexed="64"/>
      </patternFill>
    </fill>
    <fill>
      <patternFill patternType="solid">
        <fgColor indexed="54"/>
        <bgColor indexed="64"/>
      </patternFill>
    </fill>
    <fill>
      <patternFill patternType="solid">
        <fgColor rgb="FFCCCCFF"/>
        <bgColor indexed="64"/>
      </patternFill>
    </fill>
    <fill>
      <patternFill patternType="solid">
        <fgColor theme="0" tint="-0.24997000396251678"/>
        <bgColor indexed="64"/>
      </patternFill>
    </fill>
    <fill>
      <patternFill patternType="solid">
        <fgColor indexed="31"/>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color theme="0" tint="-0.3499799966812134"/>
      </right>
      <top/>
      <bottom style="thin">
        <color theme="0" tint="-0.3499799966812134"/>
      </bottom>
    </border>
    <border>
      <left/>
      <right style="thin">
        <color theme="0" tint="-0.3499799966812134"/>
      </right>
      <top/>
      <bottom style="thin">
        <color theme="0" tint="-0.3499799966812134"/>
      </bottom>
    </border>
    <border>
      <left style="thin">
        <color theme="0" tint="-0.3499799966812134"/>
      </left>
      <right style="thin">
        <color theme="0" tint="-0.3499799966812134"/>
      </right>
      <top/>
      <bottom style="thin">
        <color theme="0" tint="-0.3499799966812134"/>
      </bottom>
    </border>
    <border>
      <left style="thin"/>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right style="thin">
        <color theme="0" tint="-0.3499799966812134"/>
      </right>
      <top style="thin">
        <color theme="0" tint="-0.3499799966812134"/>
      </top>
      <bottom/>
    </border>
    <border>
      <left style="thin">
        <color theme="0" tint="-0.3499799966812134"/>
      </left>
      <right style="thin">
        <color theme="0" tint="-0.3499799966812134"/>
      </right>
      <top style="thin">
        <color theme="0" tint="-0.3499799966812134"/>
      </top>
      <bottom/>
    </border>
    <border>
      <left style="thin">
        <color theme="0" tint="-0.3499799966812134"/>
      </left>
      <right style="thin">
        <color theme="0" tint="-0.3499799966812134"/>
      </right>
      <top style="thin"/>
      <bottom style="thin">
        <color theme="0" tint="-0.3499799966812134"/>
      </bottom>
    </border>
    <border>
      <left style="thin">
        <color theme="0" tint="-0.3499799966812134"/>
      </left>
      <right style="thin">
        <color theme="0" tint="-0.3499799966812134"/>
      </right>
      <top style="thin">
        <color theme="0" tint="-0.3499799966812134"/>
      </top>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border>
    <border>
      <left/>
      <right/>
      <top/>
      <bottom style="double"/>
    </border>
    <border>
      <left style="thin">
        <color indexed="8"/>
      </left>
      <right style="thin">
        <color indexed="8"/>
      </right>
      <top style="thin">
        <color indexed="8"/>
      </top>
      <bottom style="thin">
        <color indexed="8"/>
      </bottom>
    </border>
    <border>
      <left style="thin"/>
      <right style="thin">
        <color indexed="8"/>
      </right>
      <top/>
      <bottom style="thin"/>
    </border>
    <border>
      <left/>
      <right/>
      <top style="thin">
        <color indexed="8"/>
      </top>
      <bottom/>
    </border>
    <border>
      <left style="thin">
        <color indexed="8"/>
      </left>
      <right style="thin">
        <color indexed="8"/>
      </right>
      <top style="thin">
        <color indexed="8"/>
      </top>
      <bottom style="thin"/>
    </border>
    <border>
      <left style="thin"/>
      <right/>
      <top style="thin"/>
      <bottom/>
    </border>
    <border>
      <left/>
      <right style="thin"/>
      <top style="thin"/>
      <bottom/>
    </border>
    <border>
      <left style="thin">
        <color theme="0" tint="-0.3499799966812134"/>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border>
    <border>
      <left/>
      <right style="thin">
        <color theme="0" tint="-0.3499799966812134"/>
      </right>
      <top style="thin">
        <color theme="0" tint="-0.3499799966812134"/>
      </top>
      <bottom/>
    </border>
  </borders>
  <cellStyleXfs count="20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45"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45"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18">
    <xf numFmtId="0" fontId="0" fillId="0" borderId="0" xfId="0" applyAlignment="1">
      <alignment/>
    </xf>
    <xf numFmtId="0" fontId="0" fillId="0" borderId="0" xfId="1566" applyAlignment="1">
      <alignment vertical="center"/>
      <protection/>
    </xf>
    <xf numFmtId="0" fontId="0" fillId="0" borderId="0" xfId="1566">
      <alignment/>
      <protection/>
    </xf>
    <xf numFmtId="0" fontId="0" fillId="0" borderId="0" xfId="1566" applyAlignment="1">
      <alignment horizontal="center" vertical="center"/>
      <protection/>
    </xf>
    <xf numFmtId="0" fontId="2" fillId="0" borderId="10" xfId="1566" applyFont="1" applyBorder="1" applyAlignment="1" applyProtection="1">
      <alignment horizontal="center" vertical="center"/>
      <protection/>
    </xf>
    <xf numFmtId="0" fontId="4" fillId="0" borderId="11" xfId="1566" applyFont="1" applyFill="1" applyBorder="1" applyAlignment="1" applyProtection="1">
      <alignment horizontal="center" vertical="center" wrapText="1"/>
      <protection/>
    </xf>
    <xf numFmtId="0" fontId="4" fillId="33" borderId="11" xfId="1566" applyFont="1" applyFill="1" applyBorder="1" applyAlignment="1" applyProtection="1">
      <alignment horizontal="center" vertical="center" wrapText="1"/>
      <protection/>
    </xf>
    <xf numFmtId="0" fontId="0" fillId="0" borderId="0" xfId="1566" applyFont="1" applyProtection="1">
      <alignment/>
      <protection hidden="1"/>
    </xf>
    <xf numFmtId="0" fontId="0" fillId="0" borderId="12" xfId="1566" applyFont="1" applyFill="1" applyBorder="1" applyAlignment="1" applyProtection="1">
      <alignment horizontal="center" vertical="center" wrapText="1"/>
      <protection hidden="1"/>
    </xf>
    <xf numFmtId="0" fontId="0" fillId="0" borderId="13" xfId="1566" applyFont="1" applyFill="1" applyBorder="1" applyAlignment="1" applyProtection="1">
      <alignment horizontal="center" vertical="center" wrapText="1"/>
      <protection hidden="1"/>
    </xf>
    <xf numFmtId="0" fontId="0" fillId="0" borderId="14" xfId="1566" applyFont="1" applyBorder="1" applyAlignment="1" applyProtection="1">
      <alignment horizontal="center" vertical="center" wrapText="1"/>
      <protection hidden="1"/>
    </xf>
    <xf numFmtId="0" fontId="0" fillId="0" borderId="0" xfId="1566" applyFont="1" applyAlignment="1" applyProtection="1">
      <alignment horizontal="center" vertical="center"/>
      <protection hidden="1"/>
    </xf>
    <xf numFmtId="49" fontId="63" fillId="0" borderId="15" xfId="1596" applyNumberFormat="1" applyFont="1" applyBorder="1" applyAlignment="1" applyProtection="1">
      <alignment horizontal="center" vertical="center" wrapText="1"/>
      <protection hidden="1"/>
    </xf>
    <xf numFmtId="0" fontId="63" fillId="0" borderId="16" xfId="1596" applyFont="1" applyBorder="1" applyAlignment="1" applyProtection="1">
      <alignment vertical="center" wrapText="1"/>
      <protection hidden="1"/>
    </xf>
    <xf numFmtId="0" fontId="63" fillId="0" borderId="16" xfId="1596" applyFont="1" applyBorder="1" applyAlignment="1" applyProtection="1">
      <alignment vertical="center"/>
      <protection hidden="1"/>
    </xf>
    <xf numFmtId="0" fontId="63" fillId="0" borderId="16" xfId="1596" applyNumberFormat="1" applyFont="1" applyBorder="1" applyAlignment="1" applyProtection="1">
      <alignment horizontal="center" vertical="center"/>
      <protection hidden="1"/>
    </xf>
    <xf numFmtId="0" fontId="0" fillId="0" borderId="0" xfId="1566" applyFont="1" applyAlignment="1" applyProtection="1">
      <alignment wrapText="1"/>
      <protection hidden="1"/>
    </xf>
    <xf numFmtId="0" fontId="63" fillId="0" borderId="16" xfId="1596" applyFont="1" applyBorder="1" applyAlignment="1" applyProtection="1">
      <alignment horizontal="center" vertical="center" wrapText="1"/>
      <protection hidden="1"/>
    </xf>
    <xf numFmtId="49" fontId="63" fillId="0" borderId="17" xfId="1596" applyNumberFormat="1" applyFont="1" applyBorder="1" applyAlignment="1" applyProtection="1">
      <alignment horizontal="center" vertical="center" wrapText="1"/>
      <protection hidden="1"/>
    </xf>
    <xf numFmtId="0" fontId="63" fillId="0" borderId="18" xfId="1596" applyFont="1" applyBorder="1" applyAlignment="1" applyProtection="1">
      <alignment vertical="center" wrapText="1"/>
      <protection hidden="1"/>
    </xf>
    <xf numFmtId="0" fontId="63" fillId="0" borderId="18" xfId="1596" applyFont="1" applyBorder="1" applyAlignment="1" applyProtection="1">
      <alignment vertical="center"/>
      <protection hidden="1"/>
    </xf>
    <xf numFmtId="0" fontId="0" fillId="0" borderId="19" xfId="1566" applyFont="1" applyBorder="1" applyAlignment="1" applyProtection="1">
      <alignment horizontal="center" vertical="center"/>
      <protection hidden="1"/>
    </xf>
    <xf numFmtId="0" fontId="0" fillId="0" borderId="16" xfId="1566" applyFont="1" applyBorder="1" applyAlignment="1" applyProtection="1">
      <alignment wrapText="1"/>
      <protection hidden="1"/>
    </xf>
    <xf numFmtId="0" fontId="0" fillId="0" borderId="16" xfId="1566" applyFont="1" applyBorder="1" applyProtection="1">
      <alignment/>
      <protection hidden="1"/>
    </xf>
    <xf numFmtId="0" fontId="0" fillId="0" borderId="20" xfId="1566" applyFont="1" applyBorder="1" applyProtection="1">
      <alignment/>
      <protection hidden="1"/>
    </xf>
    <xf numFmtId="0" fontId="0" fillId="0" borderId="16" xfId="1566" applyFont="1" applyBorder="1" applyAlignment="1" applyProtection="1">
      <alignment horizontal="center" vertical="center"/>
      <protection hidden="1"/>
    </xf>
    <xf numFmtId="0" fontId="0" fillId="0" borderId="0" xfId="0" applyFill="1" applyAlignment="1">
      <alignment vertical="center"/>
    </xf>
    <xf numFmtId="0" fontId="0" fillId="0" borderId="11" xfId="1698" applyBorder="1" applyAlignment="1" applyProtection="1">
      <alignment horizontal="left" vertical="center" wrapText="1"/>
      <protection locked="0"/>
    </xf>
    <xf numFmtId="0" fontId="0" fillId="0" borderId="11" xfId="1698" applyBorder="1" applyAlignment="1" applyProtection="1">
      <alignment horizontal="center" vertical="center" wrapText="1"/>
      <protection locked="0"/>
    </xf>
    <xf numFmtId="0" fontId="4" fillId="33" borderId="11" xfId="1566" applyFont="1" applyFill="1" applyBorder="1" applyAlignment="1" applyProtection="1">
      <alignment horizontal="center" vertical="center"/>
      <protection/>
    </xf>
    <xf numFmtId="0" fontId="5" fillId="0" borderId="11" xfId="1566" applyFont="1" applyFill="1" applyBorder="1" applyAlignment="1" applyProtection="1">
      <alignment horizontal="left" vertical="center" wrapText="1"/>
      <protection/>
    </xf>
    <xf numFmtId="0" fontId="4" fillId="0" borderId="21" xfId="1566" applyFont="1" applyFill="1" applyBorder="1" applyAlignment="1" applyProtection="1">
      <alignment horizontal="center" vertical="center" wrapText="1"/>
      <protection/>
    </xf>
    <xf numFmtId="10" fontId="5" fillId="0" borderId="11" xfId="1566" applyNumberFormat="1" applyFont="1" applyBorder="1" applyAlignment="1" applyProtection="1">
      <alignment horizontal="center" vertical="center"/>
      <protection locked="0"/>
    </xf>
    <xf numFmtId="4" fontId="5" fillId="0" borderId="11" xfId="1566" applyNumberFormat="1" applyFont="1" applyBorder="1" applyAlignment="1" applyProtection="1">
      <alignment horizontal="center" vertical="center"/>
      <protection locked="0"/>
    </xf>
    <xf numFmtId="0" fontId="5" fillId="0" borderId="0" xfId="1566" applyFont="1">
      <alignment/>
      <protection/>
    </xf>
    <xf numFmtId="0" fontId="5" fillId="0" borderId="0" xfId="1566" applyFont="1" applyBorder="1" applyAlignment="1">
      <alignment horizontal="left" textRotation="80" wrapText="1"/>
      <protection/>
    </xf>
    <xf numFmtId="0" fontId="5" fillId="0" borderId="0" xfId="1566" applyFont="1" applyBorder="1" applyAlignment="1">
      <alignment horizontal="center" vertical="center" wrapText="1" readingOrder="1"/>
      <protection/>
    </xf>
    <xf numFmtId="0" fontId="5" fillId="0" borderId="0" xfId="1566" applyFont="1" applyAlignment="1">
      <alignment horizontal="center" vertical="center" wrapText="1" readingOrder="1"/>
      <protection/>
    </xf>
    <xf numFmtId="44" fontId="64" fillId="0" borderId="11" xfId="1566" applyNumberFormat="1" applyFont="1" applyBorder="1" applyAlignment="1" applyProtection="1">
      <alignment horizontal="center" vertical="center"/>
      <protection/>
    </xf>
    <xf numFmtId="0" fontId="0" fillId="0" borderId="11" xfId="1566" applyFont="1" applyBorder="1" applyAlignment="1" applyProtection="1">
      <alignment vertical="center" wrapText="1"/>
      <protection/>
    </xf>
    <xf numFmtId="44" fontId="0" fillId="0" borderId="11" xfId="1566" applyNumberFormat="1" applyFont="1" applyBorder="1" applyAlignment="1" applyProtection="1">
      <alignment horizontal="center" vertical="center"/>
      <protection locked="0"/>
    </xf>
    <xf numFmtId="44" fontId="0" fillId="0" borderId="22" xfId="1566" applyNumberFormat="1" applyFont="1" applyBorder="1" applyAlignment="1" applyProtection="1">
      <alignment horizontal="center" vertical="center"/>
      <protection locked="0"/>
    </xf>
    <xf numFmtId="0" fontId="4" fillId="0" borderId="11" xfId="1566" applyFont="1" applyBorder="1" applyAlignment="1" applyProtection="1">
      <alignment horizontal="center" vertical="center" wrapText="1"/>
      <protection/>
    </xf>
    <xf numFmtId="0" fontId="0" fillId="0" borderId="0" xfId="1566" applyFont="1">
      <alignment/>
      <protection/>
    </xf>
    <xf numFmtId="0" fontId="8" fillId="0" borderId="11" xfId="1566" applyFont="1" applyFill="1" applyBorder="1" applyAlignment="1" applyProtection="1">
      <alignment horizontal="right" vertical="center"/>
      <protection/>
    </xf>
    <xf numFmtId="0" fontId="65" fillId="33" borderId="11" xfId="1694" applyFont="1" applyFill="1" applyBorder="1" applyAlignment="1" applyProtection="1">
      <alignment horizontal="center" vertical="center"/>
      <protection/>
    </xf>
    <xf numFmtId="0" fontId="65" fillId="33" borderId="11" xfId="1694" applyFont="1" applyFill="1" applyBorder="1" applyAlignment="1" applyProtection="1">
      <alignment horizontal="center" vertical="center" wrapText="1"/>
      <protection/>
    </xf>
    <xf numFmtId="49" fontId="3" fillId="0" borderId="11" xfId="1566" applyNumberFormat="1" applyFont="1" applyFill="1" applyBorder="1" applyAlignment="1" applyProtection="1">
      <alignment horizontal="left" vertical="center" wrapText="1"/>
      <protection locked="0"/>
    </xf>
    <xf numFmtId="49" fontId="66" fillId="0" borderId="11" xfId="1518" applyNumberFormat="1" applyFont="1" applyFill="1" applyBorder="1" applyAlignment="1" applyProtection="1">
      <alignment horizontal="left" vertical="center" wrapText="1"/>
      <protection locked="0"/>
    </xf>
    <xf numFmtId="49" fontId="3" fillId="0" borderId="11" xfId="1566" applyNumberFormat="1" applyFont="1" applyFill="1" applyBorder="1" applyAlignment="1" applyProtection="1">
      <alignment horizontal="center" vertical="center" wrapText="1"/>
      <protection locked="0"/>
    </xf>
    <xf numFmtId="49" fontId="67" fillId="0" borderId="11" xfId="1566" applyNumberFormat="1" applyFont="1" applyFill="1" applyBorder="1" applyAlignment="1" applyProtection="1">
      <alignment horizontal="left" vertical="center" wrapText="1"/>
      <protection locked="0"/>
    </xf>
    <xf numFmtId="49" fontId="0" fillId="0" borderId="11" xfId="1566" applyNumberFormat="1" applyFont="1" applyBorder="1" applyAlignment="1" applyProtection="1">
      <alignment horizontal="left" wrapText="1"/>
      <protection locked="0"/>
    </xf>
    <xf numFmtId="49" fontId="67" fillId="0" borderId="11" xfId="1566" applyNumberFormat="1" applyFont="1" applyBorder="1" applyAlignment="1" applyProtection="1">
      <alignment horizontal="left" wrapText="1"/>
      <protection locked="0"/>
    </xf>
    <xf numFmtId="49" fontId="0" fillId="0" borderId="11" xfId="1566" applyNumberFormat="1" applyFont="1" applyBorder="1" applyAlignment="1" applyProtection="1">
      <alignment horizontal="center" wrapText="1"/>
      <protection locked="0"/>
    </xf>
    <xf numFmtId="0" fontId="61" fillId="0" borderId="23" xfId="1694" applyFont="1" applyBorder="1">
      <alignment/>
      <protection/>
    </xf>
    <xf numFmtId="0" fontId="45" fillId="0" borderId="24" xfId="1694" applyBorder="1">
      <alignment/>
      <protection/>
    </xf>
    <xf numFmtId="0" fontId="45" fillId="0" borderId="22" xfId="1694" applyBorder="1" applyAlignment="1">
      <alignment horizontal="right" vertical="center"/>
      <protection/>
    </xf>
    <xf numFmtId="0" fontId="45" fillId="0" borderId="0" xfId="1694">
      <alignment/>
      <protection/>
    </xf>
    <xf numFmtId="0" fontId="45" fillId="0" borderId="25" xfId="1694" applyBorder="1">
      <alignment/>
      <protection/>
    </xf>
    <xf numFmtId="0" fontId="68" fillId="0" borderId="0" xfId="1694" applyFont="1" applyBorder="1" applyAlignment="1">
      <alignment horizontal="center" vertical="center"/>
      <protection/>
    </xf>
    <xf numFmtId="0" fontId="68" fillId="0" borderId="26" xfId="1694" applyFont="1" applyBorder="1" applyAlignment="1">
      <alignment horizontal="right" vertical="center"/>
      <protection/>
    </xf>
    <xf numFmtId="0" fontId="45" fillId="0" borderId="0" xfId="1694" applyBorder="1" applyAlignment="1">
      <alignment horizontal="center" vertical="center"/>
      <protection/>
    </xf>
    <xf numFmtId="164" fontId="45" fillId="0" borderId="0" xfId="1694" applyNumberFormat="1" applyBorder="1" applyAlignment="1">
      <alignment horizontal="center" vertical="center"/>
      <protection/>
    </xf>
    <xf numFmtId="164" fontId="45" fillId="0" borderId="26" xfId="1694" applyNumberFormat="1" applyBorder="1" applyAlignment="1">
      <alignment horizontal="right" vertical="center"/>
      <protection/>
    </xf>
    <xf numFmtId="0" fontId="69" fillId="0" borderId="27" xfId="1694" applyFont="1" applyBorder="1">
      <alignment/>
      <protection/>
    </xf>
    <xf numFmtId="0" fontId="69" fillId="0" borderId="28" xfId="1694" applyFont="1" applyBorder="1" applyAlignment="1">
      <alignment horizontal="center" vertical="center"/>
      <protection/>
    </xf>
    <xf numFmtId="164" fontId="69" fillId="0" borderId="29" xfId="1694" applyNumberFormat="1" applyFont="1" applyBorder="1" applyAlignment="1">
      <alignment horizontal="right" vertical="center"/>
      <protection/>
    </xf>
    <xf numFmtId="0" fontId="45" fillId="0" borderId="26" xfId="1694" applyBorder="1" applyAlignment="1">
      <alignment horizontal="right" vertical="center"/>
      <protection/>
    </xf>
    <xf numFmtId="0" fontId="45" fillId="0" borderId="0" xfId="1694" applyAlignment="1">
      <alignment horizontal="center" vertical="center"/>
      <protection/>
    </xf>
    <xf numFmtId="0" fontId="45" fillId="0" borderId="0" xfId="1694" applyAlignment="1">
      <alignment horizontal="right" vertical="center"/>
      <protection/>
    </xf>
    <xf numFmtId="0" fontId="61" fillId="0" borderId="24" xfId="1694" applyFont="1" applyBorder="1" applyAlignment="1">
      <alignment horizontal="center" vertical="center"/>
      <protection/>
    </xf>
    <xf numFmtId="10" fontId="61" fillId="9" borderId="24" xfId="2001" applyNumberFormat="1" applyFont="1" applyFill="1" applyBorder="1" applyAlignment="1">
      <alignment horizontal="center" vertical="center"/>
    </xf>
    <xf numFmtId="0" fontId="45" fillId="0" borderId="24" xfId="1694" applyBorder="1" applyAlignment="1">
      <alignment horizontal="center" vertical="center"/>
      <protection/>
    </xf>
    <xf numFmtId="164" fontId="45" fillId="0" borderId="26" xfId="1694" applyNumberFormat="1" applyFont="1" applyBorder="1" applyAlignment="1">
      <alignment horizontal="right" vertical="center"/>
      <protection/>
    </xf>
    <xf numFmtId="0" fontId="45" fillId="0" borderId="25" xfId="1694" applyBorder="1" applyAlignment="1">
      <alignment horizontal="left" vertical="center"/>
      <protection/>
    </xf>
    <xf numFmtId="0" fontId="69" fillId="0" borderId="27" xfId="1694" applyFont="1" applyBorder="1" applyAlignment="1">
      <alignment horizontal="left" vertical="center"/>
      <protection/>
    </xf>
    <xf numFmtId="164" fontId="69" fillId="0" borderId="28" xfId="1694" applyNumberFormat="1" applyFont="1" applyBorder="1" applyAlignment="1">
      <alignment horizontal="center" vertical="center"/>
      <protection/>
    </xf>
    <xf numFmtId="0" fontId="68" fillId="0" borderId="25" xfId="1694" applyFont="1" applyBorder="1">
      <alignment/>
      <protection/>
    </xf>
    <xf numFmtId="0" fontId="68" fillId="0" borderId="30" xfId="1694" applyFont="1" applyBorder="1" applyAlignment="1">
      <alignment horizontal="center" vertical="center"/>
      <protection/>
    </xf>
    <xf numFmtId="44" fontId="45" fillId="0" borderId="0" xfId="1694" applyNumberFormat="1" applyBorder="1" applyAlignment="1">
      <alignment horizontal="center" vertical="center"/>
      <protection/>
    </xf>
    <xf numFmtId="0" fontId="70" fillId="0" borderId="31" xfId="1694" applyFont="1" applyBorder="1">
      <alignment/>
      <protection/>
    </xf>
    <xf numFmtId="164" fontId="70" fillId="0" borderId="31" xfId="1694" applyNumberFormat="1" applyFont="1" applyBorder="1" applyAlignment="1">
      <alignment horizontal="right" vertical="center"/>
      <protection/>
    </xf>
    <xf numFmtId="0" fontId="4" fillId="0" borderId="22" xfId="1566" applyFont="1" applyBorder="1" applyAlignment="1" applyProtection="1">
      <alignment horizontal="center" vertical="center" wrapText="1"/>
      <protection/>
    </xf>
    <xf numFmtId="0" fontId="6" fillId="34" borderId="32" xfId="1566" applyFont="1" applyFill="1" applyBorder="1" applyAlignment="1" applyProtection="1">
      <alignment horizontal="center" vertical="center" wrapText="1"/>
      <protection/>
    </xf>
    <xf numFmtId="0" fontId="7" fillId="34" borderId="32" xfId="1566" applyFont="1" applyFill="1" applyBorder="1" applyAlignment="1" applyProtection="1">
      <alignment horizontal="left" vertical="center" wrapText="1"/>
      <protection/>
    </xf>
    <xf numFmtId="0" fontId="6" fillId="34" borderId="33" xfId="1566" applyFont="1" applyFill="1" applyBorder="1" applyAlignment="1" applyProtection="1">
      <alignment horizontal="center" vertical="center" wrapText="1"/>
      <protection/>
    </xf>
    <xf numFmtId="0" fontId="5" fillId="34" borderId="34" xfId="1566" applyFont="1" applyFill="1" applyBorder="1" applyAlignment="1" applyProtection="1">
      <alignment horizontal="left" vertical="center" wrapText="1"/>
      <protection/>
    </xf>
    <xf numFmtId="0" fontId="5" fillId="34" borderId="35" xfId="1566" applyFont="1" applyFill="1" applyBorder="1" applyAlignment="1" applyProtection="1">
      <alignment horizontal="left" vertical="center" wrapText="1"/>
      <protection/>
    </xf>
    <xf numFmtId="0" fontId="6" fillId="34" borderId="21" xfId="1566" applyFont="1" applyFill="1" applyBorder="1" applyAlignment="1" applyProtection="1">
      <alignment horizontal="center" vertical="center" wrapText="1"/>
      <protection/>
    </xf>
    <xf numFmtId="164" fontId="5" fillId="0" borderId="11" xfId="1566" applyNumberFormat="1" applyFont="1" applyBorder="1" applyAlignment="1" applyProtection="1">
      <alignment horizontal="center" vertical="center"/>
      <protection/>
    </xf>
    <xf numFmtId="0" fontId="8" fillId="0" borderId="11" xfId="1698" applyFont="1" applyFill="1" applyBorder="1" applyAlignment="1" applyProtection="1">
      <alignment horizontal="right" vertical="center"/>
      <protection/>
    </xf>
    <xf numFmtId="0" fontId="8" fillId="35" borderId="11" xfId="1698" applyFont="1" applyFill="1" applyBorder="1" applyAlignment="1" applyProtection="1">
      <alignment horizontal="center" vertical="center" wrapText="1"/>
      <protection/>
    </xf>
    <xf numFmtId="0" fontId="0" fillId="36" borderId="24" xfId="1698" applyFill="1" applyBorder="1" applyAlignment="1" applyProtection="1">
      <alignment/>
      <protection/>
    </xf>
    <xf numFmtId="0" fontId="0" fillId="36" borderId="23" xfId="1698" applyFill="1" applyBorder="1" applyAlignment="1" applyProtection="1">
      <alignment/>
      <protection/>
    </xf>
    <xf numFmtId="0" fontId="0" fillId="36" borderId="22" xfId="1698" applyFill="1" applyBorder="1" applyAlignment="1" applyProtection="1">
      <alignment/>
      <protection/>
    </xf>
    <xf numFmtId="49" fontId="55" fillId="0" borderId="11" xfId="1518" applyNumberFormat="1" applyFill="1" applyBorder="1" applyAlignment="1" applyProtection="1">
      <alignment horizontal="left" vertical="center" wrapText="1"/>
      <protection locked="0"/>
    </xf>
    <xf numFmtId="49" fontId="55" fillId="0" borderId="11" xfId="1518" applyNumberFormat="1" applyBorder="1" applyAlignment="1" applyProtection="1">
      <alignment horizontal="left" wrapText="1"/>
      <protection locked="0"/>
    </xf>
    <xf numFmtId="4" fontId="5" fillId="37" borderId="11" xfId="1566" applyNumberFormat="1" applyFont="1" applyFill="1" applyBorder="1" applyAlignment="1" applyProtection="1">
      <alignment horizontal="center" vertical="center"/>
      <protection locked="0"/>
    </xf>
    <xf numFmtId="49" fontId="0" fillId="0" borderId="11" xfId="1566" applyNumberFormat="1" applyFont="1" applyFill="1" applyBorder="1" applyAlignment="1" applyProtection="1">
      <alignment horizontal="center" vertical="center" wrapText="1"/>
      <protection locked="0"/>
    </xf>
    <xf numFmtId="0" fontId="0" fillId="0" borderId="11" xfId="0" applyFont="1" applyBorder="1" applyAlignment="1">
      <alignment horizontal="center"/>
    </xf>
    <xf numFmtId="0" fontId="55" fillId="0" borderId="0" xfId="1518" applyAlignment="1">
      <alignment horizontal="center"/>
    </xf>
    <xf numFmtId="0" fontId="12" fillId="0" borderId="11" xfId="0" applyFont="1" applyBorder="1" applyAlignment="1">
      <alignment horizontal="center"/>
    </xf>
    <xf numFmtId="0" fontId="12" fillId="0" borderId="11" xfId="0" applyFont="1" applyBorder="1" applyAlignment="1">
      <alignment wrapText="1"/>
    </xf>
    <xf numFmtId="0" fontId="12" fillId="0" borderId="0" xfId="0" applyFont="1" applyAlignment="1">
      <alignment horizontal="center" vertical="center"/>
    </xf>
    <xf numFmtId="0" fontId="12" fillId="0" borderId="0" xfId="0" applyFont="1" applyAlignment="1">
      <alignment horizontal="center"/>
    </xf>
    <xf numFmtId="0" fontId="55" fillId="0" borderId="11" xfId="1518" applyBorder="1" applyAlignment="1">
      <alignment horizontal="center" vertical="center"/>
    </xf>
    <xf numFmtId="0" fontId="12" fillId="0" borderId="11" xfId="0" applyFont="1" applyBorder="1" applyAlignment="1">
      <alignment horizontal="center" vertical="center"/>
    </xf>
    <xf numFmtId="0" fontId="55" fillId="0" borderId="11" xfId="1518" applyBorder="1" applyAlignment="1" applyProtection="1">
      <alignment horizontal="left" vertical="center" wrapText="1"/>
      <protection locked="0"/>
    </xf>
    <xf numFmtId="0" fontId="13" fillId="0" borderId="11" xfId="0" applyFont="1" applyBorder="1" applyAlignment="1">
      <alignment/>
    </xf>
    <xf numFmtId="165" fontId="0" fillId="0" borderId="11" xfId="1695" applyNumberFormat="1" applyFont="1" applyFill="1" applyBorder="1" applyAlignment="1" applyProtection="1">
      <alignment horizontal="center"/>
      <protection locked="0"/>
    </xf>
    <xf numFmtId="44" fontId="0" fillId="0" borderId="11" xfId="1566" applyNumberFormat="1" applyFont="1" applyBorder="1" applyAlignment="1" applyProtection="1">
      <alignment horizontal="center" vertical="center"/>
      <protection/>
    </xf>
    <xf numFmtId="4" fontId="5" fillId="15" borderId="11" xfId="1566" applyNumberFormat="1" applyFont="1" applyFill="1" applyBorder="1" applyAlignment="1" applyProtection="1">
      <alignment horizontal="center" vertical="center"/>
      <protection locked="0"/>
    </xf>
    <xf numFmtId="10" fontId="5" fillId="15" borderId="11" xfId="1566" applyNumberFormat="1" applyFont="1" applyFill="1" applyBorder="1" applyAlignment="1" applyProtection="1">
      <alignment horizontal="center" vertical="center"/>
      <protection locked="0"/>
    </xf>
    <xf numFmtId="164" fontId="5" fillId="15" borderId="11" xfId="1566" applyNumberFormat="1" applyFont="1" applyFill="1" applyBorder="1" applyAlignment="1" applyProtection="1">
      <alignment horizontal="center" vertical="center"/>
      <protection/>
    </xf>
    <xf numFmtId="4" fontId="5" fillId="16" borderId="11" xfId="1566" applyNumberFormat="1" applyFont="1" applyFill="1" applyBorder="1" applyAlignment="1" applyProtection="1">
      <alignment horizontal="center" vertical="center"/>
      <protection locked="0"/>
    </xf>
    <xf numFmtId="10" fontId="5" fillId="16" borderId="11" xfId="1566" applyNumberFormat="1" applyFont="1" applyFill="1" applyBorder="1" applyAlignment="1" applyProtection="1">
      <alignment horizontal="center" vertical="center"/>
      <protection locked="0"/>
    </xf>
    <xf numFmtId="164" fontId="5" fillId="16" borderId="11" xfId="1566" applyNumberFormat="1" applyFont="1" applyFill="1" applyBorder="1" applyAlignment="1" applyProtection="1">
      <alignment horizontal="center" vertical="center"/>
      <protection/>
    </xf>
    <xf numFmtId="0" fontId="71" fillId="0" borderId="11" xfId="1566" applyFont="1" applyBorder="1" applyAlignment="1" applyProtection="1">
      <alignment horizontal="center" vertical="center" wrapText="1"/>
      <protection/>
    </xf>
    <xf numFmtId="0" fontId="71" fillId="0" borderId="11" xfId="1566" applyFont="1" applyFill="1" applyBorder="1" applyAlignment="1" applyProtection="1">
      <alignment horizontal="center" vertical="center" wrapText="1"/>
      <protection/>
    </xf>
    <xf numFmtId="164" fontId="5" fillId="16" borderId="11" xfId="1566" applyNumberFormat="1" applyFont="1" applyFill="1" applyBorder="1" applyAlignment="1" applyProtection="1">
      <alignment horizontal="center" vertical="center"/>
      <protection locked="0"/>
    </xf>
    <xf numFmtId="0" fontId="11" fillId="0" borderId="11" xfId="0" applyFont="1" applyBorder="1" applyAlignment="1">
      <alignment/>
    </xf>
    <xf numFmtId="0" fontId="0" fillId="0" borderId="11" xfId="0" applyBorder="1" applyAlignment="1">
      <alignment/>
    </xf>
    <xf numFmtId="0" fontId="72" fillId="0" borderId="11" xfId="0" applyFont="1" applyBorder="1" applyAlignment="1">
      <alignment vertical="center"/>
    </xf>
    <xf numFmtId="0" fontId="73" fillId="0" borderId="11" xfId="0" applyFont="1" applyBorder="1" applyAlignment="1">
      <alignment vertical="center"/>
    </xf>
    <xf numFmtId="0" fontId="74" fillId="0" borderId="11" xfId="0" applyFont="1" applyBorder="1" applyAlignment="1">
      <alignment vertical="center"/>
    </xf>
    <xf numFmtId="0" fontId="75" fillId="0" borderId="11" xfId="0" applyFont="1" applyBorder="1" applyAlignment="1">
      <alignment vertical="center"/>
    </xf>
    <xf numFmtId="0" fontId="76" fillId="0" borderId="11" xfId="0" applyFont="1" applyBorder="1" applyAlignment="1">
      <alignment vertical="center"/>
    </xf>
    <xf numFmtId="0" fontId="77" fillId="0" borderId="11" xfId="0" applyFont="1" applyBorder="1" applyAlignment="1">
      <alignment vertical="center"/>
    </xf>
    <xf numFmtId="0" fontId="78" fillId="0" borderId="11" xfId="0" applyFont="1" applyBorder="1" applyAlignment="1">
      <alignment vertical="center"/>
    </xf>
    <xf numFmtId="0" fontId="73" fillId="0" borderId="11" xfId="0" applyFont="1" applyBorder="1" applyAlignment="1">
      <alignment/>
    </xf>
    <xf numFmtId="49" fontId="0" fillId="0" borderId="0" xfId="0" applyNumberFormat="1" applyAlignment="1">
      <alignment horizontal="left"/>
    </xf>
    <xf numFmtId="14" fontId="75" fillId="0" borderId="11" xfId="0" applyNumberFormat="1" applyFont="1" applyBorder="1" applyAlignment="1">
      <alignment horizontal="left" vertical="center"/>
    </xf>
    <xf numFmtId="0" fontId="0" fillId="0" borderId="11" xfId="0" applyBorder="1" applyAlignment="1">
      <alignment horizontal="center"/>
    </xf>
    <xf numFmtId="0" fontId="2" fillId="0" borderId="11" xfId="0" applyFont="1" applyBorder="1" applyAlignment="1">
      <alignment horizontal="center"/>
    </xf>
    <xf numFmtId="0" fontId="11" fillId="0" borderId="11" xfId="0" applyFont="1" applyBorder="1" applyAlignment="1">
      <alignment horizontal="center" vertical="top"/>
    </xf>
    <xf numFmtId="0" fontId="79" fillId="0" borderId="11" xfId="1566" applyFont="1" applyBorder="1" applyAlignment="1" applyProtection="1">
      <alignment horizontal="left" vertical="center"/>
      <protection/>
    </xf>
    <xf numFmtId="0" fontId="2" fillId="0" borderId="23" xfId="1566" applyFont="1" applyBorder="1" applyAlignment="1" applyProtection="1">
      <alignment horizontal="right" vertical="center" wrapText="1"/>
      <protection/>
    </xf>
    <xf numFmtId="0" fontId="2" fillId="0" borderId="22" xfId="1566" applyFont="1" applyBorder="1" applyAlignment="1" applyProtection="1">
      <alignment horizontal="right" vertical="center" wrapText="1"/>
      <protection/>
    </xf>
    <xf numFmtId="0" fontId="9" fillId="0" borderId="23" xfId="1566" applyFont="1" applyBorder="1" applyAlignment="1" applyProtection="1">
      <alignment horizontal="left" vertical="center" wrapText="1"/>
      <protection locked="0"/>
    </xf>
    <xf numFmtId="0" fontId="9" fillId="0" borderId="24" xfId="1566" applyFont="1" applyBorder="1" applyAlignment="1" applyProtection="1">
      <alignment horizontal="left" vertical="center" wrapText="1"/>
      <protection locked="0"/>
    </xf>
    <xf numFmtId="0" fontId="9" fillId="0" borderId="22" xfId="1566" applyFont="1" applyBorder="1" applyAlignment="1" applyProtection="1">
      <alignment horizontal="left" vertical="center" wrapText="1"/>
      <protection locked="0"/>
    </xf>
    <xf numFmtId="0" fontId="9" fillId="0" borderId="23" xfId="1566" applyFont="1" applyBorder="1" applyAlignment="1" applyProtection="1">
      <alignment horizontal="center" vertical="center" wrapText="1"/>
      <protection/>
    </xf>
    <xf numFmtId="0" fontId="9" fillId="0" borderId="24" xfId="1566" applyFont="1" applyBorder="1" applyAlignment="1" applyProtection="1">
      <alignment horizontal="center" vertical="center" wrapText="1"/>
      <protection/>
    </xf>
    <xf numFmtId="0" fontId="9" fillId="0" borderId="22" xfId="1566" applyFont="1" applyBorder="1" applyAlignment="1" applyProtection="1">
      <alignment horizontal="center" vertical="center" wrapText="1"/>
      <protection/>
    </xf>
    <xf numFmtId="0" fontId="6" fillId="34" borderId="23" xfId="1566" applyFont="1" applyFill="1" applyBorder="1" applyAlignment="1" applyProtection="1">
      <alignment horizontal="center" vertical="center" wrapText="1"/>
      <protection/>
    </xf>
    <xf numFmtId="0" fontId="6" fillId="34" borderId="22" xfId="1566" applyFont="1" applyFill="1" applyBorder="1" applyAlignment="1" applyProtection="1">
      <alignment horizontal="center" vertical="center" wrapText="1"/>
      <protection/>
    </xf>
    <xf numFmtId="0" fontId="0" fillId="38" borderId="11" xfId="1566" applyFill="1" applyBorder="1" applyAlignment="1" applyProtection="1">
      <alignment horizontal="center"/>
      <protection/>
    </xf>
    <xf numFmtId="0" fontId="2" fillId="39" borderId="11" xfId="1566" applyFont="1" applyFill="1" applyBorder="1" applyAlignment="1" applyProtection="1">
      <alignment horizontal="center" vertical="center"/>
      <protection/>
    </xf>
    <xf numFmtId="0" fontId="2" fillId="0" borderId="11" xfId="1566" applyFont="1" applyBorder="1" applyAlignment="1" applyProtection="1">
      <alignment horizontal="right" vertical="center"/>
      <protection/>
    </xf>
    <xf numFmtId="0" fontId="5" fillId="38" borderId="11" xfId="1566" applyFont="1" applyFill="1" applyBorder="1" applyAlignment="1" applyProtection="1">
      <alignment/>
      <protection/>
    </xf>
    <xf numFmtId="0" fontId="79" fillId="0" borderId="23" xfId="1566" applyFont="1" applyFill="1" applyBorder="1" applyAlignment="1" applyProtection="1">
      <alignment horizontal="left" vertical="center"/>
      <protection/>
    </xf>
    <xf numFmtId="0" fontId="79" fillId="0" borderId="24" xfId="1566" applyFont="1" applyFill="1" applyBorder="1" applyAlignment="1" applyProtection="1">
      <alignment horizontal="left" vertical="center"/>
      <protection/>
    </xf>
    <xf numFmtId="0" fontId="79" fillId="0" borderId="24" xfId="1566" applyFont="1" applyBorder="1" applyAlignment="1" applyProtection="1">
      <alignment horizontal="left" vertical="center"/>
      <protection/>
    </xf>
    <xf numFmtId="0" fontId="79" fillId="0" borderId="22" xfId="1566" applyFont="1" applyBorder="1" applyAlignment="1" applyProtection="1">
      <alignment horizontal="left" vertical="center"/>
      <protection/>
    </xf>
    <xf numFmtId="0" fontId="2" fillId="39" borderId="23" xfId="1566" applyFont="1" applyFill="1" applyBorder="1" applyAlignment="1" applyProtection="1">
      <alignment horizontal="center" vertical="center"/>
      <protection/>
    </xf>
    <xf numFmtId="0" fontId="2" fillId="39" borderId="24" xfId="1566" applyFont="1" applyFill="1" applyBorder="1" applyAlignment="1" applyProtection="1">
      <alignment horizontal="center" vertical="center"/>
      <protection/>
    </xf>
    <xf numFmtId="0" fontId="2" fillId="39" borderId="22" xfId="1566" applyFont="1" applyFill="1" applyBorder="1" applyAlignment="1" applyProtection="1">
      <alignment horizontal="center" vertical="center"/>
      <protection/>
    </xf>
    <xf numFmtId="0" fontId="8" fillId="39" borderId="23" xfId="1566" applyFont="1" applyFill="1" applyBorder="1" applyAlignment="1" applyProtection="1">
      <alignment horizontal="center" vertical="center"/>
      <protection/>
    </xf>
    <xf numFmtId="0" fontId="8" fillId="39" borderId="24" xfId="1566" applyFont="1" applyFill="1" applyBorder="1" applyAlignment="1" applyProtection="1">
      <alignment horizontal="center" vertical="center"/>
      <protection/>
    </xf>
    <xf numFmtId="0" fontId="8" fillId="39" borderId="22" xfId="1566" applyFont="1" applyFill="1" applyBorder="1" applyAlignment="1" applyProtection="1">
      <alignment horizontal="center" vertical="center"/>
      <protection/>
    </xf>
    <xf numFmtId="0" fontId="8" fillId="35" borderId="23" xfId="1698" applyFont="1" applyFill="1" applyBorder="1" applyAlignment="1" applyProtection="1">
      <alignment horizontal="center" vertical="center" wrapText="1"/>
      <protection/>
    </xf>
    <xf numFmtId="0" fontId="8" fillId="35" borderId="24" xfId="1698" applyFont="1" applyFill="1" applyBorder="1" applyAlignment="1" applyProtection="1">
      <alignment horizontal="center" vertical="center" wrapText="1"/>
      <protection/>
    </xf>
    <xf numFmtId="0" fontId="8" fillId="35" borderId="22" xfId="1698" applyFont="1" applyFill="1" applyBorder="1" applyAlignment="1" applyProtection="1">
      <alignment horizontal="center" vertical="center" wrapText="1"/>
      <protection/>
    </xf>
    <xf numFmtId="0" fontId="79" fillId="0" borderId="23" xfId="1698" applyNumberFormat="1" applyFont="1" applyBorder="1" applyAlignment="1" applyProtection="1">
      <alignment horizontal="left" vertical="center"/>
      <protection/>
    </xf>
    <xf numFmtId="0" fontId="79" fillId="0" borderId="24" xfId="1698" applyNumberFormat="1" applyFont="1" applyBorder="1" applyAlignment="1" applyProtection="1">
      <alignment horizontal="left" vertical="center"/>
      <protection/>
    </xf>
    <xf numFmtId="0" fontId="79" fillId="0" borderId="22" xfId="1698" applyNumberFormat="1" applyFont="1" applyBorder="1" applyAlignment="1" applyProtection="1">
      <alignment horizontal="left" vertical="center"/>
      <protection/>
    </xf>
    <xf numFmtId="0" fontId="2" fillId="39" borderId="23" xfId="1698" applyFont="1" applyFill="1" applyBorder="1" applyAlignment="1" applyProtection="1">
      <alignment horizontal="center" vertical="center"/>
      <protection/>
    </xf>
    <xf numFmtId="0" fontId="2" fillId="39" borderId="24" xfId="1698" applyFont="1" applyFill="1" applyBorder="1" applyAlignment="1" applyProtection="1">
      <alignment horizontal="center" vertical="center"/>
      <protection/>
    </xf>
    <xf numFmtId="0" fontId="2" fillId="39" borderId="22" xfId="1698" applyFont="1" applyFill="1" applyBorder="1" applyAlignment="1" applyProtection="1">
      <alignment horizontal="center" vertical="center"/>
      <protection/>
    </xf>
    <xf numFmtId="0" fontId="8" fillId="39" borderId="23" xfId="1698" applyFont="1" applyFill="1" applyBorder="1" applyAlignment="1" applyProtection="1">
      <alignment horizontal="center" vertical="center"/>
      <protection/>
    </xf>
    <xf numFmtId="0" fontId="8" fillId="39" borderId="24" xfId="1698" applyFont="1" applyFill="1" applyBorder="1" applyAlignment="1" applyProtection="1">
      <alignment horizontal="center" vertical="center"/>
      <protection/>
    </xf>
    <xf numFmtId="0" fontId="8" fillId="39" borderId="22" xfId="1698" applyFont="1" applyFill="1" applyBorder="1" applyAlignment="1" applyProtection="1">
      <alignment horizontal="center" vertical="center"/>
      <protection/>
    </xf>
    <xf numFmtId="0" fontId="0" fillId="0" borderId="36" xfId="1566" applyFont="1" applyBorder="1" applyAlignment="1" applyProtection="1">
      <alignment horizontal="left" vertical="center" wrapText="1"/>
      <protection locked="0"/>
    </xf>
    <xf numFmtId="0" fontId="0" fillId="0" borderId="37" xfId="1566" applyFont="1" applyBorder="1" applyAlignment="1" applyProtection="1">
      <alignment horizontal="left" vertical="center" wrapText="1"/>
      <protection locked="0"/>
    </xf>
    <xf numFmtId="0" fontId="0" fillId="0" borderId="25" xfId="1566" applyFont="1" applyBorder="1" applyAlignment="1" applyProtection="1">
      <alignment horizontal="left" vertical="center" wrapText="1"/>
      <protection locked="0"/>
    </xf>
    <xf numFmtId="0" fontId="0" fillId="0" borderId="26" xfId="1566" applyFont="1" applyBorder="1" applyAlignment="1" applyProtection="1">
      <alignment horizontal="left" vertical="center" wrapText="1"/>
      <protection locked="0"/>
    </xf>
    <xf numFmtId="0" fontId="0" fillId="0" borderId="27" xfId="1566" applyFont="1" applyBorder="1" applyAlignment="1" applyProtection="1">
      <alignment horizontal="left" vertical="center" wrapText="1"/>
      <protection locked="0"/>
    </xf>
    <xf numFmtId="0" fontId="0" fillId="0" borderId="29" xfId="1566" applyFont="1" applyBorder="1" applyAlignment="1" applyProtection="1">
      <alignment horizontal="left" vertical="center" wrapText="1"/>
      <protection locked="0"/>
    </xf>
    <xf numFmtId="0" fontId="2" fillId="0" borderId="23" xfId="1566" applyFont="1" applyBorder="1" applyAlignment="1" applyProtection="1">
      <alignment horizontal="right" vertical="center"/>
      <protection/>
    </xf>
    <xf numFmtId="0" fontId="2" fillId="0" borderId="24" xfId="1566" applyFont="1" applyBorder="1" applyAlignment="1" applyProtection="1">
      <alignment horizontal="right" vertical="center"/>
      <protection/>
    </xf>
    <xf numFmtId="0" fontId="2" fillId="0" borderId="22" xfId="1566" applyFont="1" applyBorder="1" applyAlignment="1" applyProtection="1">
      <alignment horizontal="right" vertical="center"/>
      <protection/>
    </xf>
    <xf numFmtId="0" fontId="0" fillId="36" borderId="23" xfId="1566" applyFont="1" applyFill="1" applyBorder="1" applyAlignment="1" applyProtection="1">
      <alignment horizontal="center"/>
      <protection/>
    </xf>
    <xf numFmtId="0" fontId="0" fillId="36" borderId="24" xfId="1566" applyFont="1" applyFill="1" applyBorder="1" applyAlignment="1" applyProtection="1">
      <alignment horizontal="center"/>
      <protection/>
    </xf>
    <xf numFmtId="0" fontId="0" fillId="36" borderId="22" xfId="1566" applyFont="1" applyFill="1" applyBorder="1" applyAlignment="1" applyProtection="1">
      <alignment horizontal="center"/>
      <protection/>
    </xf>
    <xf numFmtId="0" fontId="79" fillId="0" borderId="23" xfId="1566" applyFont="1" applyBorder="1" applyAlignment="1" applyProtection="1">
      <alignment horizontal="left" vertical="center"/>
      <protection/>
    </xf>
    <xf numFmtId="0" fontId="4" fillId="0" borderId="23" xfId="1566" applyFont="1" applyBorder="1" applyAlignment="1" applyProtection="1">
      <alignment horizontal="center" vertical="center" wrapText="1"/>
      <protection/>
    </xf>
    <xf numFmtId="0" fontId="4" fillId="0" borderId="24" xfId="1566" applyFont="1" applyBorder="1" applyAlignment="1" applyProtection="1">
      <alignment horizontal="center" vertical="center" wrapText="1"/>
      <protection/>
    </xf>
    <xf numFmtId="0" fontId="4" fillId="0" borderId="22" xfId="1566" applyFont="1" applyBorder="1" applyAlignment="1" applyProtection="1">
      <alignment horizontal="center" vertical="center" wrapText="1"/>
      <protection/>
    </xf>
    <xf numFmtId="0" fontId="0" fillId="0" borderId="23" xfId="1566" applyFont="1" applyBorder="1" applyAlignment="1" applyProtection="1">
      <alignment horizontal="left" vertical="center" wrapText="1" readingOrder="1"/>
      <protection/>
    </xf>
    <xf numFmtId="0" fontId="0" fillId="0" borderId="24" xfId="1566" applyFont="1" applyBorder="1" applyAlignment="1" applyProtection="1">
      <alignment horizontal="left" vertical="center" wrapText="1" readingOrder="1"/>
      <protection/>
    </xf>
    <xf numFmtId="0" fontId="0" fillId="0" borderId="22" xfId="1566" applyFont="1" applyBorder="1" applyAlignment="1" applyProtection="1">
      <alignment horizontal="left" vertical="center" wrapText="1" readingOrder="1"/>
      <protection/>
    </xf>
    <xf numFmtId="0" fontId="10" fillId="40" borderId="23" xfId="1566" applyFont="1" applyFill="1" applyBorder="1" applyAlignment="1" applyProtection="1">
      <alignment horizontal="center" vertical="center" wrapText="1" readingOrder="1"/>
      <protection/>
    </xf>
    <xf numFmtId="0" fontId="10" fillId="40" borderId="24" xfId="1566" applyFont="1" applyFill="1" applyBorder="1" applyAlignment="1" applyProtection="1">
      <alignment horizontal="center" vertical="center" wrapText="1" readingOrder="1"/>
      <protection/>
    </xf>
    <xf numFmtId="0" fontId="10" fillId="40" borderId="22" xfId="1566" applyFont="1" applyFill="1" applyBorder="1" applyAlignment="1" applyProtection="1">
      <alignment horizontal="center" vertical="center" wrapText="1" readingOrder="1"/>
      <protection/>
    </xf>
    <xf numFmtId="0" fontId="0" fillId="0" borderId="36" xfId="1566" applyFont="1" applyBorder="1" applyAlignment="1" applyProtection="1">
      <alignment horizontal="left" vertical="center" wrapText="1"/>
      <protection/>
    </xf>
    <xf numFmtId="0" fontId="64" fillId="0" borderId="37" xfId="1566" applyFont="1" applyBorder="1" applyAlignment="1" applyProtection="1">
      <alignment horizontal="left" vertical="center" wrapText="1"/>
      <protection/>
    </xf>
    <xf numFmtId="0" fontId="64" fillId="0" borderId="25" xfId="1566" applyFont="1" applyBorder="1" applyAlignment="1" applyProtection="1">
      <alignment horizontal="left" vertical="center" wrapText="1"/>
      <protection/>
    </xf>
    <xf numFmtId="0" fontId="64" fillId="0" borderId="26" xfId="1566" applyFont="1" applyBorder="1" applyAlignment="1" applyProtection="1">
      <alignment horizontal="left" vertical="center" wrapText="1"/>
      <protection/>
    </xf>
    <xf numFmtId="0" fontId="64" fillId="0" borderId="27" xfId="1566" applyFont="1" applyBorder="1" applyAlignment="1" applyProtection="1">
      <alignment horizontal="left" vertical="center" wrapText="1"/>
      <protection/>
    </xf>
    <xf numFmtId="0" fontId="64" fillId="0" borderId="29" xfId="1566" applyFont="1" applyBorder="1" applyAlignment="1" applyProtection="1">
      <alignment horizontal="left" vertical="center" wrapText="1"/>
      <protection/>
    </xf>
    <xf numFmtId="0" fontId="63" fillId="0" borderId="38" xfId="1596" applyNumberFormat="1" applyFont="1" applyBorder="1" applyAlignment="1" applyProtection="1">
      <alignment horizontal="center" vertical="center"/>
      <protection hidden="1"/>
    </xf>
    <xf numFmtId="0" fontId="63" fillId="0" borderId="39" xfId="1596" applyNumberFormat="1" applyFont="1" applyBorder="1" applyAlignment="1" applyProtection="1">
      <alignment horizontal="center" vertical="center"/>
      <protection hidden="1"/>
    </xf>
    <xf numFmtId="0" fontId="63" fillId="0" borderId="40" xfId="1596" applyNumberFormat="1" applyFont="1" applyBorder="1" applyAlignment="1" applyProtection="1">
      <alignment horizontal="center" vertical="center"/>
      <protection hidden="1"/>
    </xf>
    <xf numFmtId="0" fontId="63" fillId="0" borderId="41" xfId="1596" applyNumberFormat="1" applyFont="1" applyBorder="1" applyAlignment="1" applyProtection="1">
      <alignment horizontal="center" vertical="center"/>
      <protection hidden="1"/>
    </xf>
    <xf numFmtId="0" fontId="2" fillId="41" borderId="23" xfId="1566" applyFont="1" applyFill="1" applyBorder="1" applyAlignment="1" applyProtection="1">
      <alignment horizontal="center" vertical="center" wrapText="1"/>
      <protection hidden="1"/>
    </xf>
    <xf numFmtId="0" fontId="2" fillId="41" borderId="24" xfId="1566" applyFont="1" applyFill="1" applyBorder="1" applyAlignment="1" applyProtection="1">
      <alignment horizontal="center" vertical="center" wrapText="1"/>
      <protection hidden="1"/>
    </xf>
    <xf numFmtId="0" fontId="2" fillId="41" borderId="22" xfId="1566" applyFont="1" applyFill="1" applyBorder="1" applyAlignment="1" applyProtection="1">
      <alignment horizontal="center" vertical="center" wrapText="1"/>
      <protection hidden="1"/>
    </xf>
    <xf numFmtId="0" fontId="63" fillId="0" borderId="38" xfId="1596" applyFont="1" applyBorder="1" applyAlignment="1" applyProtection="1">
      <alignment horizontal="center" vertical="center"/>
      <protection hidden="1"/>
    </xf>
    <xf numFmtId="0" fontId="63" fillId="0" borderId="39" xfId="1596" applyFont="1" applyBorder="1" applyAlignment="1" applyProtection="1">
      <alignment horizontal="center" vertical="center"/>
      <protection hidden="1"/>
    </xf>
    <xf numFmtId="0" fontId="0" fillId="38" borderId="23" xfId="1566" applyFont="1" applyFill="1" applyBorder="1" applyAlignment="1" applyProtection="1">
      <alignment horizontal="center" wrapText="1"/>
      <protection hidden="1"/>
    </xf>
    <xf numFmtId="0" fontId="0" fillId="38" borderId="24" xfId="1566" applyFont="1" applyFill="1" applyBorder="1" applyAlignment="1" applyProtection="1">
      <alignment horizontal="center" wrapText="1"/>
      <protection hidden="1"/>
    </xf>
    <xf numFmtId="0" fontId="0" fillId="38" borderId="22" xfId="1566" applyFont="1" applyFill="1" applyBorder="1" applyAlignment="1" applyProtection="1">
      <alignment horizontal="center" wrapText="1"/>
      <protection hidden="1"/>
    </xf>
    <xf numFmtId="0" fontId="45" fillId="0" borderId="25" xfId="1694" applyBorder="1" applyAlignment="1">
      <alignment horizontal="left"/>
      <protection/>
    </xf>
    <xf numFmtId="0" fontId="45" fillId="0" borderId="0" xfId="1694" applyBorder="1" applyAlignment="1">
      <alignment horizontal="left"/>
      <protection/>
    </xf>
    <xf numFmtId="0" fontId="68" fillId="0" borderId="30" xfId="1694" applyFont="1" applyBorder="1" applyAlignment="1">
      <alignment horizontal="center" vertical="center"/>
      <protection/>
    </xf>
    <xf numFmtId="0" fontId="45" fillId="0" borderId="25" xfId="1694" applyBorder="1">
      <alignment/>
      <protection/>
    </xf>
    <xf numFmtId="0" fontId="45" fillId="0" borderId="0" xfId="1694" applyBorder="1">
      <alignment/>
      <protection/>
    </xf>
    <xf numFmtId="0" fontId="45" fillId="0" borderId="0" xfId="1694" applyBorder="1" applyAlignment="1">
      <alignment horizontal="left" vertical="center"/>
      <protection/>
    </xf>
  </cellXfs>
  <cellStyles count="1991">
    <cellStyle name="Normal" xfId="0"/>
    <cellStyle name="20% - Accent1" xfId="15"/>
    <cellStyle name="20% - Accent1 10" xfId="16"/>
    <cellStyle name="20% - Accent1 11" xfId="17"/>
    <cellStyle name="20% - Accent1 2" xfId="18"/>
    <cellStyle name="20% - Accent1 2 2" xfId="19"/>
    <cellStyle name="20% - Accent1 2 2 2" xfId="20"/>
    <cellStyle name="20% - Accent1 2 2 2 2" xfId="21"/>
    <cellStyle name="20% - Accent1 2 2 2 2 2" xfId="22"/>
    <cellStyle name="20% - Accent1 2 2 2 2 3" xfId="23"/>
    <cellStyle name="20% - Accent1 2 2 2 3" xfId="24"/>
    <cellStyle name="20% - Accent1 2 2 2 4" xfId="25"/>
    <cellStyle name="20% - Accent1 2 2 3" xfId="26"/>
    <cellStyle name="20% - Accent1 2 2 3 2" xfId="27"/>
    <cellStyle name="20% - Accent1 2 2 3 3" xfId="28"/>
    <cellStyle name="20% - Accent1 2 2 4" xfId="29"/>
    <cellStyle name="20% - Accent1 2 2 5" xfId="30"/>
    <cellStyle name="20% - Accent1 2 3" xfId="31"/>
    <cellStyle name="20% - Accent1 2 3 2" xfId="32"/>
    <cellStyle name="20% - Accent1 2 3 2 2" xfId="33"/>
    <cellStyle name="20% - Accent1 2 3 2 2 2" xfId="34"/>
    <cellStyle name="20% - Accent1 2 3 2 2 3" xfId="35"/>
    <cellStyle name="20% - Accent1 2 3 2 3" xfId="36"/>
    <cellStyle name="20% - Accent1 2 3 2 4" xfId="37"/>
    <cellStyle name="20% - Accent1 2 3 3" xfId="38"/>
    <cellStyle name="20% - Accent1 2 3 3 2" xfId="39"/>
    <cellStyle name="20% - Accent1 2 3 3 3" xfId="40"/>
    <cellStyle name="20% - Accent1 2 3 4" xfId="41"/>
    <cellStyle name="20% - Accent1 2 3 5" xfId="42"/>
    <cellStyle name="20% - Accent1 2 3 6" xfId="43"/>
    <cellStyle name="20% - Accent1 2 4" xfId="44"/>
    <cellStyle name="20% - Accent1 2 4 2" xfId="45"/>
    <cellStyle name="20% - Accent1 2 4 2 2" xfId="46"/>
    <cellStyle name="20% - Accent1 2 4 2 3" xfId="47"/>
    <cellStyle name="20% - Accent1 2 4 3" xfId="48"/>
    <cellStyle name="20% - Accent1 2 4 4" xfId="49"/>
    <cellStyle name="20% - Accent1 2 5" xfId="50"/>
    <cellStyle name="20% - Accent1 2 5 2" xfId="51"/>
    <cellStyle name="20% - Accent1 2 5 3" xfId="52"/>
    <cellStyle name="20% - Accent1 2 6" xfId="53"/>
    <cellStyle name="20% - Accent1 2 7" xfId="54"/>
    <cellStyle name="20% - Accent1 3" xfId="55"/>
    <cellStyle name="20% - Accent1 3 2" xfId="56"/>
    <cellStyle name="20% - Accent1 3 2 2" xfId="57"/>
    <cellStyle name="20% - Accent1 3 2 2 2" xfId="58"/>
    <cellStyle name="20% - Accent1 3 2 2 2 2" xfId="59"/>
    <cellStyle name="20% - Accent1 3 2 2 2 3" xfId="60"/>
    <cellStyle name="20% - Accent1 3 2 2 3" xfId="61"/>
    <cellStyle name="20% - Accent1 3 2 2 4" xfId="62"/>
    <cellStyle name="20% - Accent1 3 2 3" xfId="63"/>
    <cellStyle name="20% - Accent1 3 2 3 2" xfId="64"/>
    <cellStyle name="20% - Accent1 3 2 3 3" xfId="65"/>
    <cellStyle name="20% - Accent1 3 2 4" xfId="66"/>
    <cellStyle name="20% - Accent1 3 2 5" xfId="67"/>
    <cellStyle name="20% - Accent1 3 3" xfId="68"/>
    <cellStyle name="20% - Accent1 3 3 2" xfId="69"/>
    <cellStyle name="20% - Accent1 3 3 2 2" xfId="70"/>
    <cellStyle name="20% - Accent1 3 3 2 2 2" xfId="71"/>
    <cellStyle name="20% - Accent1 3 3 2 2 3" xfId="72"/>
    <cellStyle name="20% - Accent1 3 3 2 3" xfId="73"/>
    <cellStyle name="20% - Accent1 3 3 2 4" xfId="74"/>
    <cellStyle name="20% - Accent1 3 3 3" xfId="75"/>
    <cellStyle name="20% - Accent1 3 3 3 2" xfId="76"/>
    <cellStyle name="20% - Accent1 3 3 3 3" xfId="77"/>
    <cellStyle name="20% - Accent1 3 3 4" xfId="78"/>
    <cellStyle name="20% - Accent1 3 3 5" xfId="79"/>
    <cellStyle name="20% - Accent1 3 3 6" xfId="80"/>
    <cellStyle name="20% - Accent1 3 4" xfId="81"/>
    <cellStyle name="20% - Accent1 3 4 2" xfId="82"/>
    <cellStyle name="20% - Accent1 3 4 2 2" xfId="83"/>
    <cellStyle name="20% - Accent1 3 4 2 3" xfId="84"/>
    <cellStyle name="20% - Accent1 3 4 3" xfId="85"/>
    <cellStyle name="20% - Accent1 3 4 4" xfId="86"/>
    <cellStyle name="20% - Accent1 3 5" xfId="87"/>
    <cellStyle name="20% - Accent1 3 5 2" xfId="88"/>
    <cellStyle name="20% - Accent1 3 5 3" xfId="89"/>
    <cellStyle name="20% - Accent1 3 6" xfId="90"/>
    <cellStyle name="20% - Accent1 3 7" xfId="91"/>
    <cellStyle name="20% - Accent1 4" xfId="92"/>
    <cellStyle name="20% - Accent1 4 2" xfId="93"/>
    <cellStyle name="20% - Accent1 4 2 2" xfId="94"/>
    <cellStyle name="20% - Accent1 4 2 2 2" xfId="95"/>
    <cellStyle name="20% - Accent1 4 2 2 3" xfId="96"/>
    <cellStyle name="20% - Accent1 4 2 3" xfId="97"/>
    <cellStyle name="20% - Accent1 4 2 4" xfId="98"/>
    <cellStyle name="20% - Accent1 4 3" xfId="99"/>
    <cellStyle name="20% - Accent1 4 3 2" xfId="100"/>
    <cellStyle name="20% - Accent1 4 3 3" xfId="101"/>
    <cellStyle name="20% - Accent1 4 4" xfId="102"/>
    <cellStyle name="20% - Accent1 4 5" xfId="103"/>
    <cellStyle name="20% - Accent1 4 6" xfId="104"/>
    <cellStyle name="20% - Accent1 5" xfId="105"/>
    <cellStyle name="20% - Accent1 5 2" xfId="106"/>
    <cellStyle name="20% - Accent1 5 2 2" xfId="107"/>
    <cellStyle name="20% - Accent1 5 2 2 2" xfId="108"/>
    <cellStyle name="20% - Accent1 5 2 2 3" xfId="109"/>
    <cellStyle name="20% - Accent1 5 2 3" xfId="110"/>
    <cellStyle name="20% - Accent1 5 2 4" xfId="111"/>
    <cellStyle name="20% - Accent1 5 3" xfId="112"/>
    <cellStyle name="20% - Accent1 5 3 2" xfId="113"/>
    <cellStyle name="20% - Accent1 5 3 3" xfId="114"/>
    <cellStyle name="20% - Accent1 5 4" xfId="115"/>
    <cellStyle name="20% - Accent1 5 5" xfId="116"/>
    <cellStyle name="20% - Accent1 6" xfId="117"/>
    <cellStyle name="20% - Accent1 6 2" xfId="118"/>
    <cellStyle name="20% - Accent1 6 2 2" xfId="119"/>
    <cellStyle name="20% - Accent1 6 2 3" xfId="120"/>
    <cellStyle name="20% - Accent1 6 3" xfId="121"/>
    <cellStyle name="20% - Accent1 6 4" xfId="122"/>
    <cellStyle name="20% - Accent1 7" xfId="123"/>
    <cellStyle name="20% - Accent1 7 2" xfId="124"/>
    <cellStyle name="20% - Accent1 7 2 2" xfId="125"/>
    <cellStyle name="20% - Accent1 7 2 3" xfId="126"/>
    <cellStyle name="20% - Accent1 7 3" xfId="127"/>
    <cellStyle name="20% - Accent1 7 4" xfId="128"/>
    <cellStyle name="20% - Accent1 8" xfId="129"/>
    <cellStyle name="20% - Accent1 8 2" xfId="130"/>
    <cellStyle name="20% - Accent1 8 2 2" xfId="131"/>
    <cellStyle name="20% - Accent1 8 2 3" xfId="132"/>
    <cellStyle name="20% - Accent1 8 3" xfId="133"/>
    <cellStyle name="20% - Accent1 8 4" xfId="134"/>
    <cellStyle name="20% - Accent1 9" xfId="135"/>
    <cellStyle name="20% - Accent1 9 2" xfId="136"/>
    <cellStyle name="20% - Accent1 9 3" xfId="137"/>
    <cellStyle name="20% - Accent2" xfId="138"/>
    <cellStyle name="20% - Accent2 10" xfId="139"/>
    <cellStyle name="20% - Accent2 11" xfId="140"/>
    <cellStyle name="20% - Accent2 2" xfId="141"/>
    <cellStyle name="20% - Accent2 2 2" xfId="142"/>
    <cellStyle name="20% - Accent2 2 2 2" xfId="143"/>
    <cellStyle name="20% - Accent2 2 2 2 2" xfId="144"/>
    <cellStyle name="20% - Accent2 2 2 2 2 2" xfId="145"/>
    <cellStyle name="20% - Accent2 2 2 2 2 3" xfId="146"/>
    <cellStyle name="20% - Accent2 2 2 2 3" xfId="147"/>
    <cellStyle name="20% - Accent2 2 2 2 4" xfId="148"/>
    <cellStyle name="20% - Accent2 2 2 3" xfId="149"/>
    <cellStyle name="20% - Accent2 2 2 3 2" xfId="150"/>
    <cellStyle name="20% - Accent2 2 2 3 3" xfId="151"/>
    <cellStyle name="20% - Accent2 2 2 4" xfId="152"/>
    <cellStyle name="20% - Accent2 2 2 5" xfId="153"/>
    <cellStyle name="20% - Accent2 2 3" xfId="154"/>
    <cellStyle name="20% - Accent2 2 3 2" xfId="155"/>
    <cellStyle name="20% - Accent2 2 3 2 2" xfId="156"/>
    <cellStyle name="20% - Accent2 2 3 2 2 2" xfId="157"/>
    <cellStyle name="20% - Accent2 2 3 2 2 3" xfId="158"/>
    <cellStyle name="20% - Accent2 2 3 2 3" xfId="159"/>
    <cellStyle name="20% - Accent2 2 3 2 4" xfId="160"/>
    <cellStyle name="20% - Accent2 2 3 3" xfId="161"/>
    <cellStyle name="20% - Accent2 2 3 3 2" xfId="162"/>
    <cellStyle name="20% - Accent2 2 3 3 3" xfId="163"/>
    <cellStyle name="20% - Accent2 2 3 4" xfId="164"/>
    <cellStyle name="20% - Accent2 2 3 5" xfId="165"/>
    <cellStyle name="20% - Accent2 2 3 6" xfId="166"/>
    <cellStyle name="20% - Accent2 2 4" xfId="167"/>
    <cellStyle name="20% - Accent2 2 4 2" xfId="168"/>
    <cellStyle name="20% - Accent2 2 4 2 2" xfId="169"/>
    <cellStyle name="20% - Accent2 2 4 2 3" xfId="170"/>
    <cellStyle name="20% - Accent2 2 4 3" xfId="171"/>
    <cellStyle name="20% - Accent2 2 4 4" xfId="172"/>
    <cellStyle name="20% - Accent2 2 5" xfId="173"/>
    <cellStyle name="20% - Accent2 2 5 2" xfId="174"/>
    <cellStyle name="20% - Accent2 2 5 3" xfId="175"/>
    <cellStyle name="20% - Accent2 2 6" xfId="176"/>
    <cellStyle name="20% - Accent2 2 7" xfId="177"/>
    <cellStyle name="20% - Accent2 3" xfId="178"/>
    <cellStyle name="20% - Accent2 3 2" xfId="179"/>
    <cellStyle name="20% - Accent2 3 2 2" xfId="180"/>
    <cellStyle name="20% - Accent2 3 2 2 2" xfId="181"/>
    <cellStyle name="20% - Accent2 3 2 2 2 2" xfId="182"/>
    <cellStyle name="20% - Accent2 3 2 2 2 3" xfId="183"/>
    <cellStyle name="20% - Accent2 3 2 2 3" xfId="184"/>
    <cellStyle name="20% - Accent2 3 2 2 4" xfId="185"/>
    <cellStyle name="20% - Accent2 3 2 3" xfId="186"/>
    <cellStyle name="20% - Accent2 3 2 3 2" xfId="187"/>
    <cellStyle name="20% - Accent2 3 2 3 3" xfId="188"/>
    <cellStyle name="20% - Accent2 3 2 4" xfId="189"/>
    <cellStyle name="20% - Accent2 3 2 5" xfId="190"/>
    <cellStyle name="20% - Accent2 3 3" xfId="191"/>
    <cellStyle name="20% - Accent2 3 3 2" xfId="192"/>
    <cellStyle name="20% - Accent2 3 3 2 2" xfId="193"/>
    <cellStyle name="20% - Accent2 3 3 2 2 2" xfId="194"/>
    <cellStyle name="20% - Accent2 3 3 2 2 3" xfId="195"/>
    <cellStyle name="20% - Accent2 3 3 2 3" xfId="196"/>
    <cellStyle name="20% - Accent2 3 3 2 4" xfId="197"/>
    <cellStyle name="20% - Accent2 3 3 3" xfId="198"/>
    <cellStyle name="20% - Accent2 3 3 3 2" xfId="199"/>
    <cellStyle name="20% - Accent2 3 3 3 3" xfId="200"/>
    <cellStyle name="20% - Accent2 3 3 4" xfId="201"/>
    <cellStyle name="20% - Accent2 3 3 5" xfId="202"/>
    <cellStyle name="20% - Accent2 3 3 6" xfId="203"/>
    <cellStyle name="20% - Accent2 3 4" xfId="204"/>
    <cellStyle name="20% - Accent2 3 4 2" xfId="205"/>
    <cellStyle name="20% - Accent2 3 4 2 2" xfId="206"/>
    <cellStyle name="20% - Accent2 3 4 2 3" xfId="207"/>
    <cellStyle name="20% - Accent2 3 4 3" xfId="208"/>
    <cellStyle name="20% - Accent2 3 4 4" xfId="209"/>
    <cellStyle name="20% - Accent2 3 5" xfId="210"/>
    <cellStyle name="20% - Accent2 3 5 2" xfId="211"/>
    <cellStyle name="20% - Accent2 3 5 3" xfId="212"/>
    <cellStyle name="20% - Accent2 3 6" xfId="213"/>
    <cellStyle name="20% - Accent2 3 7" xfId="214"/>
    <cellStyle name="20% - Accent2 4" xfId="215"/>
    <cellStyle name="20% - Accent2 4 2" xfId="216"/>
    <cellStyle name="20% - Accent2 4 2 2" xfId="217"/>
    <cellStyle name="20% - Accent2 4 2 2 2" xfId="218"/>
    <cellStyle name="20% - Accent2 4 2 2 3" xfId="219"/>
    <cellStyle name="20% - Accent2 4 2 3" xfId="220"/>
    <cellStyle name="20% - Accent2 4 2 4" xfId="221"/>
    <cellStyle name="20% - Accent2 4 3" xfId="222"/>
    <cellStyle name="20% - Accent2 4 3 2" xfId="223"/>
    <cellStyle name="20% - Accent2 4 3 3" xfId="224"/>
    <cellStyle name="20% - Accent2 4 4" xfId="225"/>
    <cellStyle name="20% - Accent2 4 5" xfId="226"/>
    <cellStyle name="20% - Accent2 4 6" xfId="227"/>
    <cellStyle name="20% - Accent2 5" xfId="228"/>
    <cellStyle name="20% - Accent2 5 2" xfId="229"/>
    <cellStyle name="20% - Accent2 5 2 2" xfId="230"/>
    <cellStyle name="20% - Accent2 5 2 2 2" xfId="231"/>
    <cellStyle name="20% - Accent2 5 2 2 3" xfId="232"/>
    <cellStyle name="20% - Accent2 5 2 3" xfId="233"/>
    <cellStyle name="20% - Accent2 5 2 4" xfId="234"/>
    <cellStyle name="20% - Accent2 5 3" xfId="235"/>
    <cellStyle name="20% - Accent2 5 3 2" xfId="236"/>
    <cellStyle name="20% - Accent2 5 3 3" xfId="237"/>
    <cellStyle name="20% - Accent2 5 4" xfId="238"/>
    <cellStyle name="20% - Accent2 5 5" xfId="239"/>
    <cellStyle name="20% - Accent2 6" xfId="240"/>
    <cellStyle name="20% - Accent2 6 2" xfId="241"/>
    <cellStyle name="20% - Accent2 6 2 2" xfId="242"/>
    <cellStyle name="20% - Accent2 6 2 3" xfId="243"/>
    <cellStyle name="20% - Accent2 6 3" xfId="244"/>
    <cellStyle name="20% - Accent2 6 4" xfId="245"/>
    <cellStyle name="20% - Accent2 7" xfId="246"/>
    <cellStyle name="20% - Accent2 7 2" xfId="247"/>
    <cellStyle name="20% - Accent2 7 2 2" xfId="248"/>
    <cellStyle name="20% - Accent2 7 2 3" xfId="249"/>
    <cellStyle name="20% - Accent2 7 3" xfId="250"/>
    <cellStyle name="20% - Accent2 7 4" xfId="251"/>
    <cellStyle name="20% - Accent2 8" xfId="252"/>
    <cellStyle name="20% - Accent2 8 2" xfId="253"/>
    <cellStyle name="20% - Accent2 8 2 2" xfId="254"/>
    <cellStyle name="20% - Accent2 8 2 3" xfId="255"/>
    <cellStyle name="20% - Accent2 8 3" xfId="256"/>
    <cellStyle name="20% - Accent2 8 4" xfId="257"/>
    <cellStyle name="20% - Accent2 9" xfId="258"/>
    <cellStyle name="20% - Accent2 9 2" xfId="259"/>
    <cellStyle name="20% - Accent2 9 3" xfId="260"/>
    <cellStyle name="20% - Accent3" xfId="261"/>
    <cellStyle name="20% - Accent3 10" xfId="262"/>
    <cellStyle name="20% - Accent3 11" xfId="263"/>
    <cellStyle name="20% - Accent3 2" xfId="264"/>
    <cellStyle name="20% - Accent3 2 2" xfId="265"/>
    <cellStyle name="20% - Accent3 2 2 2" xfId="266"/>
    <cellStyle name="20% - Accent3 2 2 2 2" xfId="267"/>
    <cellStyle name="20% - Accent3 2 2 2 2 2" xfId="268"/>
    <cellStyle name="20% - Accent3 2 2 2 2 3" xfId="269"/>
    <cellStyle name="20% - Accent3 2 2 2 3" xfId="270"/>
    <cellStyle name="20% - Accent3 2 2 2 4" xfId="271"/>
    <cellStyle name="20% - Accent3 2 2 3" xfId="272"/>
    <cellStyle name="20% - Accent3 2 2 3 2" xfId="273"/>
    <cellStyle name="20% - Accent3 2 2 3 3" xfId="274"/>
    <cellStyle name="20% - Accent3 2 2 4" xfId="275"/>
    <cellStyle name="20% - Accent3 2 2 5" xfId="276"/>
    <cellStyle name="20% - Accent3 2 3" xfId="277"/>
    <cellStyle name="20% - Accent3 2 3 2" xfId="278"/>
    <cellStyle name="20% - Accent3 2 3 2 2" xfId="279"/>
    <cellStyle name="20% - Accent3 2 3 2 2 2" xfId="280"/>
    <cellStyle name="20% - Accent3 2 3 2 2 3" xfId="281"/>
    <cellStyle name="20% - Accent3 2 3 2 3" xfId="282"/>
    <cellStyle name="20% - Accent3 2 3 2 4" xfId="283"/>
    <cellStyle name="20% - Accent3 2 3 3" xfId="284"/>
    <cellStyle name="20% - Accent3 2 3 3 2" xfId="285"/>
    <cellStyle name="20% - Accent3 2 3 3 3" xfId="286"/>
    <cellStyle name="20% - Accent3 2 3 4" xfId="287"/>
    <cellStyle name="20% - Accent3 2 3 5" xfId="288"/>
    <cellStyle name="20% - Accent3 2 3 6" xfId="289"/>
    <cellStyle name="20% - Accent3 2 4" xfId="290"/>
    <cellStyle name="20% - Accent3 2 4 2" xfId="291"/>
    <cellStyle name="20% - Accent3 2 4 2 2" xfId="292"/>
    <cellStyle name="20% - Accent3 2 4 2 3" xfId="293"/>
    <cellStyle name="20% - Accent3 2 4 3" xfId="294"/>
    <cellStyle name="20% - Accent3 2 4 4" xfId="295"/>
    <cellStyle name="20% - Accent3 2 5" xfId="296"/>
    <cellStyle name="20% - Accent3 2 5 2" xfId="297"/>
    <cellStyle name="20% - Accent3 2 5 3" xfId="298"/>
    <cellStyle name="20% - Accent3 2 6" xfId="299"/>
    <cellStyle name="20% - Accent3 2 7" xfId="300"/>
    <cellStyle name="20% - Accent3 3" xfId="301"/>
    <cellStyle name="20% - Accent3 3 2" xfId="302"/>
    <cellStyle name="20% - Accent3 3 2 2" xfId="303"/>
    <cellStyle name="20% - Accent3 3 2 2 2" xfId="304"/>
    <cellStyle name="20% - Accent3 3 2 2 2 2" xfId="305"/>
    <cellStyle name="20% - Accent3 3 2 2 2 3" xfId="306"/>
    <cellStyle name="20% - Accent3 3 2 2 3" xfId="307"/>
    <cellStyle name="20% - Accent3 3 2 2 4" xfId="308"/>
    <cellStyle name="20% - Accent3 3 2 3" xfId="309"/>
    <cellStyle name="20% - Accent3 3 2 3 2" xfId="310"/>
    <cellStyle name="20% - Accent3 3 2 3 3" xfId="311"/>
    <cellStyle name="20% - Accent3 3 2 4" xfId="312"/>
    <cellStyle name="20% - Accent3 3 2 5" xfId="313"/>
    <cellStyle name="20% - Accent3 3 3" xfId="314"/>
    <cellStyle name="20% - Accent3 3 3 2" xfId="315"/>
    <cellStyle name="20% - Accent3 3 3 2 2" xfId="316"/>
    <cellStyle name="20% - Accent3 3 3 2 2 2" xfId="317"/>
    <cellStyle name="20% - Accent3 3 3 2 2 3" xfId="318"/>
    <cellStyle name="20% - Accent3 3 3 2 3" xfId="319"/>
    <cellStyle name="20% - Accent3 3 3 2 4" xfId="320"/>
    <cellStyle name="20% - Accent3 3 3 3" xfId="321"/>
    <cellStyle name="20% - Accent3 3 3 3 2" xfId="322"/>
    <cellStyle name="20% - Accent3 3 3 3 3" xfId="323"/>
    <cellStyle name="20% - Accent3 3 3 4" xfId="324"/>
    <cellStyle name="20% - Accent3 3 3 5" xfId="325"/>
    <cellStyle name="20% - Accent3 3 3 6" xfId="326"/>
    <cellStyle name="20% - Accent3 3 4" xfId="327"/>
    <cellStyle name="20% - Accent3 3 4 2" xfId="328"/>
    <cellStyle name="20% - Accent3 3 4 2 2" xfId="329"/>
    <cellStyle name="20% - Accent3 3 4 2 3" xfId="330"/>
    <cellStyle name="20% - Accent3 3 4 3" xfId="331"/>
    <cellStyle name="20% - Accent3 3 4 4" xfId="332"/>
    <cellStyle name="20% - Accent3 3 5" xfId="333"/>
    <cellStyle name="20% - Accent3 3 5 2" xfId="334"/>
    <cellStyle name="20% - Accent3 3 5 3" xfId="335"/>
    <cellStyle name="20% - Accent3 3 6" xfId="336"/>
    <cellStyle name="20% - Accent3 3 7" xfId="337"/>
    <cellStyle name="20% - Accent3 4" xfId="338"/>
    <cellStyle name="20% - Accent3 4 2" xfId="339"/>
    <cellStyle name="20% - Accent3 4 2 2" xfId="340"/>
    <cellStyle name="20% - Accent3 4 2 2 2" xfId="341"/>
    <cellStyle name="20% - Accent3 4 2 2 3" xfId="342"/>
    <cellStyle name="20% - Accent3 4 2 3" xfId="343"/>
    <cellStyle name="20% - Accent3 4 2 4" xfId="344"/>
    <cellStyle name="20% - Accent3 4 3" xfId="345"/>
    <cellStyle name="20% - Accent3 4 3 2" xfId="346"/>
    <cellStyle name="20% - Accent3 4 3 3" xfId="347"/>
    <cellStyle name="20% - Accent3 4 4" xfId="348"/>
    <cellStyle name="20% - Accent3 4 5" xfId="349"/>
    <cellStyle name="20% - Accent3 4 6" xfId="350"/>
    <cellStyle name="20% - Accent3 5" xfId="351"/>
    <cellStyle name="20% - Accent3 5 2" xfId="352"/>
    <cellStyle name="20% - Accent3 5 2 2" xfId="353"/>
    <cellStyle name="20% - Accent3 5 2 2 2" xfId="354"/>
    <cellStyle name="20% - Accent3 5 2 2 3" xfId="355"/>
    <cellStyle name="20% - Accent3 5 2 3" xfId="356"/>
    <cellStyle name="20% - Accent3 5 2 4" xfId="357"/>
    <cellStyle name="20% - Accent3 5 3" xfId="358"/>
    <cellStyle name="20% - Accent3 5 3 2" xfId="359"/>
    <cellStyle name="20% - Accent3 5 3 3" xfId="360"/>
    <cellStyle name="20% - Accent3 5 4" xfId="361"/>
    <cellStyle name="20% - Accent3 5 5" xfId="362"/>
    <cellStyle name="20% - Accent3 6" xfId="363"/>
    <cellStyle name="20% - Accent3 6 2" xfId="364"/>
    <cellStyle name="20% - Accent3 6 2 2" xfId="365"/>
    <cellStyle name="20% - Accent3 6 2 3" xfId="366"/>
    <cellStyle name="20% - Accent3 6 3" xfId="367"/>
    <cellStyle name="20% - Accent3 6 4" xfId="368"/>
    <cellStyle name="20% - Accent3 7" xfId="369"/>
    <cellStyle name="20% - Accent3 7 2" xfId="370"/>
    <cellStyle name="20% - Accent3 7 2 2" xfId="371"/>
    <cellStyle name="20% - Accent3 7 2 3" xfId="372"/>
    <cellStyle name="20% - Accent3 7 3" xfId="373"/>
    <cellStyle name="20% - Accent3 7 4" xfId="374"/>
    <cellStyle name="20% - Accent3 8" xfId="375"/>
    <cellStyle name="20% - Accent3 8 2" xfId="376"/>
    <cellStyle name="20% - Accent3 8 2 2" xfId="377"/>
    <cellStyle name="20% - Accent3 8 2 3" xfId="378"/>
    <cellStyle name="20% - Accent3 8 3" xfId="379"/>
    <cellStyle name="20% - Accent3 8 4" xfId="380"/>
    <cellStyle name="20% - Accent3 9" xfId="381"/>
    <cellStyle name="20% - Accent3 9 2" xfId="382"/>
    <cellStyle name="20% - Accent3 9 3" xfId="383"/>
    <cellStyle name="20% - Accent4" xfId="384"/>
    <cellStyle name="20% - Accent4 10" xfId="385"/>
    <cellStyle name="20% - Accent4 11" xfId="386"/>
    <cellStyle name="20% - Accent4 2" xfId="387"/>
    <cellStyle name="20% - Accent4 2 2" xfId="388"/>
    <cellStyle name="20% - Accent4 2 2 2" xfId="389"/>
    <cellStyle name="20% - Accent4 2 2 2 2" xfId="390"/>
    <cellStyle name="20% - Accent4 2 2 2 2 2" xfId="391"/>
    <cellStyle name="20% - Accent4 2 2 2 2 3" xfId="392"/>
    <cellStyle name="20% - Accent4 2 2 2 3" xfId="393"/>
    <cellStyle name="20% - Accent4 2 2 2 4" xfId="394"/>
    <cellStyle name="20% - Accent4 2 2 3" xfId="395"/>
    <cellStyle name="20% - Accent4 2 2 3 2" xfId="396"/>
    <cellStyle name="20% - Accent4 2 2 3 3" xfId="397"/>
    <cellStyle name="20% - Accent4 2 2 4" xfId="398"/>
    <cellStyle name="20% - Accent4 2 2 5" xfId="399"/>
    <cellStyle name="20% - Accent4 2 3" xfId="400"/>
    <cellStyle name="20% - Accent4 2 3 2" xfId="401"/>
    <cellStyle name="20% - Accent4 2 3 2 2" xfId="402"/>
    <cellStyle name="20% - Accent4 2 3 2 2 2" xfId="403"/>
    <cellStyle name="20% - Accent4 2 3 2 2 3" xfId="404"/>
    <cellStyle name="20% - Accent4 2 3 2 3" xfId="405"/>
    <cellStyle name="20% - Accent4 2 3 2 4" xfId="406"/>
    <cellStyle name="20% - Accent4 2 3 3" xfId="407"/>
    <cellStyle name="20% - Accent4 2 3 3 2" xfId="408"/>
    <cellStyle name="20% - Accent4 2 3 3 3" xfId="409"/>
    <cellStyle name="20% - Accent4 2 3 4" xfId="410"/>
    <cellStyle name="20% - Accent4 2 3 5" xfId="411"/>
    <cellStyle name="20% - Accent4 2 3 6" xfId="412"/>
    <cellStyle name="20% - Accent4 2 4" xfId="413"/>
    <cellStyle name="20% - Accent4 2 4 2" xfId="414"/>
    <cellStyle name="20% - Accent4 2 4 2 2" xfId="415"/>
    <cellStyle name="20% - Accent4 2 4 2 3" xfId="416"/>
    <cellStyle name="20% - Accent4 2 4 3" xfId="417"/>
    <cellStyle name="20% - Accent4 2 4 4" xfId="418"/>
    <cellStyle name="20% - Accent4 2 5" xfId="419"/>
    <cellStyle name="20% - Accent4 2 5 2" xfId="420"/>
    <cellStyle name="20% - Accent4 2 5 3" xfId="421"/>
    <cellStyle name="20% - Accent4 2 6" xfId="422"/>
    <cellStyle name="20% - Accent4 2 7" xfId="423"/>
    <cellStyle name="20% - Accent4 3" xfId="424"/>
    <cellStyle name="20% - Accent4 3 2" xfId="425"/>
    <cellStyle name="20% - Accent4 3 2 2" xfId="426"/>
    <cellStyle name="20% - Accent4 3 2 2 2" xfId="427"/>
    <cellStyle name="20% - Accent4 3 2 2 2 2" xfId="428"/>
    <cellStyle name="20% - Accent4 3 2 2 2 3" xfId="429"/>
    <cellStyle name="20% - Accent4 3 2 2 3" xfId="430"/>
    <cellStyle name="20% - Accent4 3 2 2 4" xfId="431"/>
    <cellStyle name="20% - Accent4 3 2 3" xfId="432"/>
    <cellStyle name="20% - Accent4 3 2 3 2" xfId="433"/>
    <cellStyle name="20% - Accent4 3 2 3 3" xfId="434"/>
    <cellStyle name="20% - Accent4 3 2 4" xfId="435"/>
    <cellStyle name="20% - Accent4 3 2 5" xfId="436"/>
    <cellStyle name="20% - Accent4 3 3" xfId="437"/>
    <cellStyle name="20% - Accent4 3 3 2" xfId="438"/>
    <cellStyle name="20% - Accent4 3 3 2 2" xfId="439"/>
    <cellStyle name="20% - Accent4 3 3 2 2 2" xfId="440"/>
    <cellStyle name="20% - Accent4 3 3 2 2 3" xfId="441"/>
    <cellStyle name="20% - Accent4 3 3 2 3" xfId="442"/>
    <cellStyle name="20% - Accent4 3 3 2 4" xfId="443"/>
    <cellStyle name="20% - Accent4 3 3 3" xfId="444"/>
    <cellStyle name="20% - Accent4 3 3 3 2" xfId="445"/>
    <cellStyle name="20% - Accent4 3 3 3 3" xfId="446"/>
    <cellStyle name="20% - Accent4 3 3 4" xfId="447"/>
    <cellStyle name="20% - Accent4 3 3 5" xfId="448"/>
    <cellStyle name="20% - Accent4 3 3 6" xfId="449"/>
    <cellStyle name="20% - Accent4 3 4" xfId="450"/>
    <cellStyle name="20% - Accent4 3 4 2" xfId="451"/>
    <cellStyle name="20% - Accent4 3 4 2 2" xfId="452"/>
    <cellStyle name="20% - Accent4 3 4 2 3" xfId="453"/>
    <cellStyle name="20% - Accent4 3 4 3" xfId="454"/>
    <cellStyle name="20% - Accent4 3 4 4" xfId="455"/>
    <cellStyle name="20% - Accent4 3 5" xfId="456"/>
    <cellStyle name="20% - Accent4 3 5 2" xfId="457"/>
    <cellStyle name="20% - Accent4 3 5 3" xfId="458"/>
    <cellStyle name="20% - Accent4 3 6" xfId="459"/>
    <cellStyle name="20% - Accent4 3 7" xfId="460"/>
    <cellStyle name="20% - Accent4 4" xfId="461"/>
    <cellStyle name="20% - Accent4 4 2" xfId="462"/>
    <cellStyle name="20% - Accent4 4 2 2" xfId="463"/>
    <cellStyle name="20% - Accent4 4 2 2 2" xfId="464"/>
    <cellStyle name="20% - Accent4 4 2 2 3" xfId="465"/>
    <cellStyle name="20% - Accent4 4 2 3" xfId="466"/>
    <cellStyle name="20% - Accent4 4 2 4" xfId="467"/>
    <cellStyle name="20% - Accent4 4 3" xfId="468"/>
    <cellStyle name="20% - Accent4 4 3 2" xfId="469"/>
    <cellStyle name="20% - Accent4 4 3 3" xfId="470"/>
    <cellStyle name="20% - Accent4 4 4" xfId="471"/>
    <cellStyle name="20% - Accent4 4 5" xfId="472"/>
    <cellStyle name="20% - Accent4 4 6" xfId="473"/>
    <cellStyle name="20% - Accent4 5" xfId="474"/>
    <cellStyle name="20% - Accent4 5 2" xfId="475"/>
    <cellStyle name="20% - Accent4 5 2 2" xfId="476"/>
    <cellStyle name="20% - Accent4 5 2 2 2" xfId="477"/>
    <cellStyle name="20% - Accent4 5 2 2 3" xfId="478"/>
    <cellStyle name="20% - Accent4 5 2 3" xfId="479"/>
    <cellStyle name="20% - Accent4 5 2 4" xfId="480"/>
    <cellStyle name="20% - Accent4 5 3" xfId="481"/>
    <cellStyle name="20% - Accent4 5 3 2" xfId="482"/>
    <cellStyle name="20% - Accent4 5 3 3" xfId="483"/>
    <cellStyle name="20% - Accent4 5 4" xfId="484"/>
    <cellStyle name="20% - Accent4 5 5" xfId="485"/>
    <cellStyle name="20% - Accent4 6" xfId="486"/>
    <cellStyle name="20% - Accent4 6 2" xfId="487"/>
    <cellStyle name="20% - Accent4 6 2 2" xfId="488"/>
    <cellStyle name="20% - Accent4 6 2 3" xfId="489"/>
    <cellStyle name="20% - Accent4 6 3" xfId="490"/>
    <cellStyle name="20% - Accent4 6 4" xfId="491"/>
    <cellStyle name="20% - Accent4 7" xfId="492"/>
    <cellStyle name="20% - Accent4 7 2" xfId="493"/>
    <cellStyle name="20% - Accent4 7 2 2" xfId="494"/>
    <cellStyle name="20% - Accent4 7 2 3" xfId="495"/>
    <cellStyle name="20% - Accent4 7 3" xfId="496"/>
    <cellStyle name="20% - Accent4 7 4" xfId="497"/>
    <cellStyle name="20% - Accent4 8" xfId="498"/>
    <cellStyle name="20% - Accent4 8 2" xfId="499"/>
    <cellStyle name="20% - Accent4 8 2 2" xfId="500"/>
    <cellStyle name="20% - Accent4 8 2 3" xfId="501"/>
    <cellStyle name="20% - Accent4 8 3" xfId="502"/>
    <cellStyle name="20% - Accent4 8 4" xfId="503"/>
    <cellStyle name="20% - Accent4 9" xfId="504"/>
    <cellStyle name="20% - Accent4 9 2" xfId="505"/>
    <cellStyle name="20% - Accent4 9 3" xfId="506"/>
    <cellStyle name="20% - Accent5" xfId="507"/>
    <cellStyle name="20% - Accent5 10" xfId="508"/>
    <cellStyle name="20% - Accent5 11" xfId="509"/>
    <cellStyle name="20% - Accent5 2" xfId="510"/>
    <cellStyle name="20% - Accent5 2 2" xfId="511"/>
    <cellStyle name="20% - Accent5 2 2 2" xfId="512"/>
    <cellStyle name="20% - Accent5 2 2 2 2" xfId="513"/>
    <cellStyle name="20% - Accent5 2 2 2 2 2" xfId="514"/>
    <cellStyle name="20% - Accent5 2 2 2 2 3" xfId="515"/>
    <cellStyle name="20% - Accent5 2 2 2 3" xfId="516"/>
    <cellStyle name="20% - Accent5 2 2 2 4" xfId="517"/>
    <cellStyle name="20% - Accent5 2 2 3" xfId="518"/>
    <cellStyle name="20% - Accent5 2 2 3 2" xfId="519"/>
    <cellStyle name="20% - Accent5 2 2 3 3" xfId="520"/>
    <cellStyle name="20% - Accent5 2 2 4" xfId="521"/>
    <cellStyle name="20% - Accent5 2 2 5" xfId="522"/>
    <cellStyle name="20% - Accent5 2 3" xfId="523"/>
    <cellStyle name="20% - Accent5 2 3 2" xfId="524"/>
    <cellStyle name="20% - Accent5 2 3 2 2" xfId="525"/>
    <cellStyle name="20% - Accent5 2 3 2 2 2" xfId="526"/>
    <cellStyle name="20% - Accent5 2 3 2 2 3" xfId="527"/>
    <cellStyle name="20% - Accent5 2 3 2 3" xfId="528"/>
    <cellStyle name="20% - Accent5 2 3 2 4" xfId="529"/>
    <cellStyle name="20% - Accent5 2 3 3" xfId="530"/>
    <cellStyle name="20% - Accent5 2 3 3 2" xfId="531"/>
    <cellStyle name="20% - Accent5 2 3 3 3" xfId="532"/>
    <cellStyle name="20% - Accent5 2 3 4" xfId="533"/>
    <cellStyle name="20% - Accent5 2 3 5" xfId="534"/>
    <cellStyle name="20% - Accent5 2 3 6" xfId="535"/>
    <cellStyle name="20% - Accent5 2 4" xfId="536"/>
    <cellStyle name="20% - Accent5 2 4 2" xfId="537"/>
    <cellStyle name="20% - Accent5 2 4 2 2" xfId="538"/>
    <cellStyle name="20% - Accent5 2 4 2 3" xfId="539"/>
    <cellStyle name="20% - Accent5 2 4 3" xfId="540"/>
    <cellStyle name="20% - Accent5 2 4 4" xfId="541"/>
    <cellStyle name="20% - Accent5 2 5" xfId="542"/>
    <cellStyle name="20% - Accent5 2 5 2" xfId="543"/>
    <cellStyle name="20% - Accent5 2 5 3" xfId="544"/>
    <cellStyle name="20% - Accent5 2 6" xfId="545"/>
    <cellStyle name="20% - Accent5 2 7" xfId="546"/>
    <cellStyle name="20% - Accent5 3" xfId="547"/>
    <cellStyle name="20% - Accent5 3 2" xfId="548"/>
    <cellStyle name="20% - Accent5 3 2 2" xfId="549"/>
    <cellStyle name="20% - Accent5 3 2 2 2" xfId="550"/>
    <cellStyle name="20% - Accent5 3 2 2 2 2" xfId="551"/>
    <cellStyle name="20% - Accent5 3 2 2 2 3" xfId="552"/>
    <cellStyle name="20% - Accent5 3 2 2 3" xfId="553"/>
    <cellStyle name="20% - Accent5 3 2 2 4" xfId="554"/>
    <cellStyle name="20% - Accent5 3 2 3" xfId="555"/>
    <cellStyle name="20% - Accent5 3 2 3 2" xfId="556"/>
    <cellStyle name="20% - Accent5 3 2 3 3" xfId="557"/>
    <cellStyle name="20% - Accent5 3 2 4" xfId="558"/>
    <cellStyle name="20% - Accent5 3 2 5" xfId="559"/>
    <cellStyle name="20% - Accent5 3 3" xfId="560"/>
    <cellStyle name="20% - Accent5 3 3 2" xfId="561"/>
    <cellStyle name="20% - Accent5 3 3 2 2" xfId="562"/>
    <cellStyle name="20% - Accent5 3 3 2 2 2" xfId="563"/>
    <cellStyle name="20% - Accent5 3 3 2 2 3" xfId="564"/>
    <cellStyle name="20% - Accent5 3 3 2 3" xfId="565"/>
    <cellStyle name="20% - Accent5 3 3 2 4" xfId="566"/>
    <cellStyle name="20% - Accent5 3 3 3" xfId="567"/>
    <cellStyle name="20% - Accent5 3 3 3 2" xfId="568"/>
    <cellStyle name="20% - Accent5 3 3 3 3" xfId="569"/>
    <cellStyle name="20% - Accent5 3 3 4" xfId="570"/>
    <cellStyle name="20% - Accent5 3 3 5" xfId="571"/>
    <cellStyle name="20% - Accent5 3 3 6" xfId="572"/>
    <cellStyle name="20% - Accent5 3 4" xfId="573"/>
    <cellStyle name="20% - Accent5 3 4 2" xfId="574"/>
    <cellStyle name="20% - Accent5 3 4 2 2" xfId="575"/>
    <cellStyle name="20% - Accent5 3 4 2 3" xfId="576"/>
    <cellStyle name="20% - Accent5 3 4 3" xfId="577"/>
    <cellStyle name="20% - Accent5 3 4 4" xfId="578"/>
    <cellStyle name="20% - Accent5 3 5" xfId="579"/>
    <cellStyle name="20% - Accent5 3 5 2" xfId="580"/>
    <cellStyle name="20% - Accent5 3 5 3" xfId="581"/>
    <cellStyle name="20% - Accent5 3 6" xfId="582"/>
    <cellStyle name="20% - Accent5 3 7" xfId="583"/>
    <cellStyle name="20% - Accent5 4" xfId="584"/>
    <cellStyle name="20% - Accent5 4 2" xfId="585"/>
    <cellStyle name="20% - Accent5 4 2 2" xfId="586"/>
    <cellStyle name="20% - Accent5 4 2 2 2" xfId="587"/>
    <cellStyle name="20% - Accent5 4 2 2 3" xfId="588"/>
    <cellStyle name="20% - Accent5 4 2 3" xfId="589"/>
    <cellStyle name="20% - Accent5 4 2 4" xfId="590"/>
    <cellStyle name="20% - Accent5 4 3" xfId="591"/>
    <cellStyle name="20% - Accent5 4 3 2" xfId="592"/>
    <cellStyle name="20% - Accent5 4 3 3" xfId="593"/>
    <cellStyle name="20% - Accent5 4 4" xfId="594"/>
    <cellStyle name="20% - Accent5 4 5" xfId="595"/>
    <cellStyle name="20% - Accent5 4 6" xfId="596"/>
    <cellStyle name="20% - Accent5 5" xfId="597"/>
    <cellStyle name="20% - Accent5 5 2" xfId="598"/>
    <cellStyle name="20% - Accent5 5 2 2" xfId="599"/>
    <cellStyle name="20% - Accent5 5 2 2 2" xfId="600"/>
    <cellStyle name="20% - Accent5 5 2 2 3" xfId="601"/>
    <cellStyle name="20% - Accent5 5 2 3" xfId="602"/>
    <cellStyle name="20% - Accent5 5 2 4" xfId="603"/>
    <cellStyle name="20% - Accent5 5 3" xfId="604"/>
    <cellStyle name="20% - Accent5 5 3 2" xfId="605"/>
    <cellStyle name="20% - Accent5 5 3 3" xfId="606"/>
    <cellStyle name="20% - Accent5 5 4" xfId="607"/>
    <cellStyle name="20% - Accent5 5 5" xfId="608"/>
    <cellStyle name="20% - Accent5 6" xfId="609"/>
    <cellStyle name="20% - Accent5 6 2" xfId="610"/>
    <cellStyle name="20% - Accent5 6 2 2" xfId="611"/>
    <cellStyle name="20% - Accent5 6 2 3" xfId="612"/>
    <cellStyle name="20% - Accent5 6 3" xfId="613"/>
    <cellStyle name="20% - Accent5 6 4" xfId="614"/>
    <cellStyle name="20% - Accent5 7" xfId="615"/>
    <cellStyle name="20% - Accent5 7 2" xfId="616"/>
    <cellStyle name="20% - Accent5 7 2 2" xfId="617"/>
    <cellStyle name="20% - Accent5 7 2 3" xfId="618"/>
    <cellStyle name="20% - Accent5 7 3" xfId="619"/>
    <cellStyle name="20% - Accent5 7 4" xfId="620"/>
    <cellStyle name="20% - Accent5 8" xfId="621"/>
    <cellStyle name="20% - Accent5 8 2" xfId="622"/>
    <cellStyle name="20% - Accent5 8 2 2" xfId="623"/>
    <cellStyle name="20% - Accent5 8 2 3" xfId="624"/>
    <cellStyle name="20% - Accent5 8 3" xfId="625"/>
    <cellStyle name="20% - Accent5 8 4" xfId="626"/>
    <cellStyle name="20% - Accent5 9" xfId="627"/>
    <cellStyle name="20% - Accent5 9 2" xfId="628"/>
    <cellStyle name="20% - Accent5 9 3" xfId="629"/>
    <cellStyle name="20% - Accent6" xfId="630"/>
    <cellStyle name="20% - Accent6 10" xfId="631"/>
    <cellStyle name="20% - Accent6 11" xfId="632"/>
    <cellStyle name="20% - Accent6 2" xfId="633"/>
    <cellStyle name="20% - Accent6 2 2" xfId="634"/>
    <cellStyle name="20% - Accent6 2 2 2" xfId="635"/>
    <cellStyle name="20% - Accent6 2 2 2 2" xfId="636"/>
    <cellStyle name="20% - Accent6 2 2 2 2 2" xfId="637"/>
    <cellStyle name="20% - Accent6 2 2 2 2 3" xfId="638"/>
    <cellStyle name="20% - Accent6 2 2 2 3" xfId="639"/>
    <cellStyle name="20% - Accent6 2 2 2 4" xfId="640"/>
    <cellStyle name="20% - Accent6 2 2 3" xfId="641"/>
    <cellStyle name="20% - Accent6 2 2 3 2" xfId="642"/>
    <cellStyle name="20% - Accent6 2 2 3 3" xfId="643"/>
    <cellStyle name="20% - Accent6 2 2 4" xfId="644"/>
    <cellStyle name="20% - Accent6 2 2 5" xfId="645"/>
    <cellStyle name="20% - Accent6 2 3" xfId="646"/>
    <cellStyle name="20% - Accent6 2 3 2" xfId="647"/>
    <cellStyle name="20% - Accent6 2 3 2 2" xfId="648"/>
    <cellStyle name="20% - Accent6 2 3 2 2 2" xfId="649"/>
    <cellStyle name="20% - Accent6 2 3 2 2 3" xfId="650"/>
    <cellStyle name="20% - Accent6 2 3 2 3" xfId="651"/>
    <cellStyle name="20% - Accent6 2 3 2 4" xfId="652"/>
    <cellStyle name="20% - Accent6 2 3 3" xfId="653"/>
    <cellStyle name="20% - Accent6 2 3 3 2" xfId="654"/>
    <cellStyle name="20% - Accent6 2 3 3 3" xfId="655"/>
    <cellStyle name="20% - Accent6 2 3 4" xfId="656"/>
    <cellStyle name="20% - Accent6 2 3 5" xfId="657"/>
    <cellStyle name="20% - Accent6 2 3 6" xfId="658"/>
    <cellStyle name="20% - Accent6 2 4" xfId="659"/>
    <cellStyle name="20% - Accent6 2 4 2" xfId="660"/>
    <cellStyle name="20% - Accent6 2 4 2 2" xfId="661"/>
    <cellStyle name="20% - Accent6 2 4 2 3" xfId="662"/>
    <cellStyle name="20% - Accent6 2 4 3" xfId="663"/>
    <cellStyle name="20% - Accent6 2 4 4" xfId="664"/>
    <cellStyle name="20% - Accent6 2 5" xfId="665"/>
    <cellStyle name="20% - Accent6 2 5 2" xfId="666"/>
    <cellStyle name="20% - Accent6 2 5 3" xfId="667"/>
    <cellStyle name="20% - Accent6 2 6" xfId="668"/>
    <cellStyle name="20% - Accent6 2 7" xfId="669"/>
    <cellStyle name="20% - Accent6 3" xfId="670"/>
    <cellStyle name="20% - Accent6 3 2" xfId="671"/>
    <cellStyle name="20% - Accent6 3 2 2" xfId="672"/>
    <cellStyle name="20% - Accent6 3 2 2 2" xfId="673"/>
    <cellStyle name="20% - Accent6 3 2 2 2 2" xfId="674"/>
    <cellStyle name="20% - Accent6 3 2 2 2 3" xfId="675"/>
    <cellStyle name="20% - Accent6 3 2 2 3" xfId="676"/>
    <cellStyle name="20% - Accent6 3 2 2 4" xfId="677"/>
    <cellStyle name="20% - Accent6 3 2 3" xfId="678"/>
    <cellStyle name="20% - Accent6 3 2 3 2" xfId="679"/>
    <cellStyle name="20% - Accent6 3 2 3 3" xfId="680"/>
    <cellStyle name="20% - Accent6 3 2 4" xfId="681"/>
    <cellStyle name="20% - Accent6 3 2 5" xfId="682"/>
    <cellStyle name="20% - Accent6 3 3" xfId="683"/>
    <cellStyle name="20% - Accent6 3 3 2" xfId="684"/>
    <cellStyle name="20% - Accent6 3 3 2 2" xfId="685"/>
    <cellStyle name="20% - Accent6 3 3 2 2 2" xfId="686"/>
    <cellStyle name="20% - Accent6 3 3 2 2 3" xfId="687"/>
    <cellStyle name="20% - Accent6 3 3 2 3" xfId="688"/>
    <cellStyle name="20% - Accent6 3 3 2 4" xfId="689"/>
    <cellStyle name="20% - Accent6 3 3 3" xfId="690"/>
    <cellStyle name="20% - Accent6 3 3 3 2" xfId="691"/>
    <cellStyle name="20% - Accent6 3 3 3 3" xfId="692"/>
    <cellStyle name="20% - Accent6 3 3 4" xfId="693"/>
    <cellStyle name="20% - Accent6 3 3 5" xfId="694"/>
    <cellStyle name="20% - Accent6 3 3 6" xfId="695"/>
    <cellStyle name="20% - Accent6 3 4" xfId="696"/>
    <cellStyle name="20% - Accent6 3 4 2" xfId="697"/>
    <cellStyle name="20% - Accent6 3 4 2 2" xfId="698"/>
    <cellStyle name="20% - Accent6 3 4 2 3" xfId="699"/>
    <cellStyle name="20% - Accent6 3 4 3" xfId="700"/>
    <cellStyle name="20% - Accent6 3 4 4" xfId="701"/>
    <cellStyle name="20% - Accent6 3 5" xfId="702"/>
    <cellStyle name="20% - Accent6 3 5 2" xfId="703"/>
    <cellStyle name="20% - Accent6 3 5 3" xfId="704"/>
    <cellStyle name="20% - Accent6 3 6" xfId="705"/>
    <cellStyle name="20% - Accent6 3 7" xfId="706"/>
    <cellStyle name="20% - Accent6 4" xfId="707"/>
    <cellStyle name="20% - Accent6 4 2" xfId="708"/>
    <cellStyle name="20% - Accent6 4 2 2" xfId="709"/>
    <cellStyle name="20% - Accent6 4 2 2 2" xfId="710"/>
    <cellStyle name="20% - Accent6 4 2 2 3" xfId="711"/>
    <cellStyle name="20% - Accent6 4 2 3" xfId="712"/>
    <cellStyle name="20% - Accent6 4 2 4" xfId="713"/>
    <cellStyle name="20% - Accent6 4 3" xfId="714"/>
    <cellStyle name="20% - Accent6 4 3 2" xfId="715"/>
    <cellStyle name="20% - Accent6 4 3 3" xfId="716"/>
    <cellStyle name="20% - Accent6 4 4" xfId="717"/>
    <cellStyle name="20% - Accent6 4 5" xfId="718"/>
    <cellStyle name="20% - Accent6 4 6" xfId="719"/>
    <cellStyle name="20% - Accent6 5" xfId="720"/>
    <cellStyle name="20% - Accent6 5 2" xfId="721"/>
    <cellStyle name="20% - Accent6 5 2 2" xfId="722"/>
    <cellStyle name="20% - Accent6 5 2 2 2" xfId="723"/>
    <cellStyle name="20% - Accent6 5 2 2 3" xfId="724"/>
    <cellStyle name="20% - Accent6 5 2 3" xfId="725"/>
    <cellStyle name="20% - Accent6 5 2 4" xfId="726"/>
    <cellStyle name="20% - Accent6 5 3" xfId="727"/>
    <cellStyle name="20% - Accent6 5 3 2" xfId="728"/>
    <cellStyle name="20% - Accent6 5 3 3" xfId="729"/>
    <cellStyle name="20% - Accent6 5 4" xfId="730"/>
    <cellStyle name="20% - Accent6 5 5" xfId="731"/>
    <cellStyle name="20% - Accent6 6" xfId="732"/>
    <cellStyle name="20% - Accent6 6 2" xfId="733"/>
    <cellStyle name="20% - Accent6 6 2 2" xfId="734"/>
    <cellStyle name="20% - Accent6 6 2 3" xfId="735"/>
    <cellStyle name="20% - Accent6 6 3" xfId="736"/>
    <cellStyle name="20% - Accent6 6 4" xfId="737"/>
    <cellStyle name="20% - Accent6 7" xfId="738"/>
    <cellStyle name="20% - Accent6 7 2" xfId="739"/>
    <cellStyle name="20% - Accent6 7 2 2" xfId="740"/>
    <cellStyle name="20% - Accent6 7 2 3" xfId="741"/>
    <cellStyle name="20% - Accent6 7 3" xfId="742"/>
    <cellStyle name="20% - Accent6 7 4" xfId="743"/>
    <cellStyle name="20% - Accent6 8" xfId="744"/>
    <cellStyle name="20% - Accent6 8 2" xfId="745"/>
    <cellStyle name="20% - Accent6 8 2 2" xfId="746"/>
    <cellStyle name="20% - Accent6 8 2 3" xfId="747"/>
    <cellStyle name="20% - Accent6 8 3" xfId="748"/>
    <cellStyle name="20% - Accent6 8 4" xfId="749"/>
    <cellStyle name="20% - Accent6 9" xfId="750"/>
    <cellStyle name="20% - Accent6 9 2" xfId="751"/>
    <cellStyle name="20% - Accent6 9 3" xfId="752"/>
    <cellStyle name="40% - Accent1" xfId="753"/>
    <cellStyle name="40% - Accent1 10" xfId="754"/>
    <cellStyle name="40% - Accent1 11" xfId="755"/>
    <cellStyle name="40% - Accent1 2" xfId="756"/>
    <cellStyle name="40% - Accent1 2 2" xfId="757"/>
    <cellStyle name="40% - Accent1 2 2 2" xfId="758"/>
    <cellStyle name="40% - Accent1 2 2 2 2" xfId="759"/>
    <cellStyle name="40% - Accent1 2 2 2 2 2" xfId="760"/>
    <cellStyle name="40% - Accent1 2 2 2 2 3" xfId="761"/>
    <cellStyle name="40% - Accent1 2 2 2 3" xfId="762"/>
    <cellStyle name="40% - Accent1 2 2 2 4" xfId="763"/>
    <cellStyle name="40% - Accent1 2 2 3" xfId="764"/>
    <cellStyle name="40% - Accent1 2 2 3 2" xfId="765"/>
    <cellStyle name="40% - Accent1 2 2 3 3" xfId="766"/>
    <cellStyle name="40% - Accent1 2 2 4" xfId="767"/>
    <cellStyle name="40% - Accent1 2 2 5" xfId="768"/>
    <cellStyle name="40% - Accent1 2 3" xfId="769"/>
    <cellStyle name="40% - Accent1 2 3 2" xfId="770"/>
    <cellStyle name="40% - Accent1 2 3 2 2" xfId="771"/>
    <cellStyle name="40% - Accent1 2 3 2 2 2" xfId="772"/>
    <cellStyle name="40% - Accent1 2 3 2 2 3" xfId="773"/>
    <cellStyle name="40% - Accent1 2 3 2 3" xfId="774"/>
    <cellStyle name="40% - Accent1 2 3 2 4" xfId="775"/>
    <cellStyle name="40% - Accent1 2 3 3" xfId="776"/>
    <cellStyle name="40% - Accent1 2 3 3 2" xfId="777"/>
    <cellStyle name="40% - Accent1 2 3 3 3" xfId="778"/>
    <cellStyle name="40% - Accent1 2 3 4" xfId="779"/>
    <cellStyle name="40% - Accent1 2 3 5" xfId="780"/>
    <cellStyle name="40% - Accent1 2 3 6" xfId="781"/>
    <cellStyle name="40% - Accent1 2 4" xfId="782"/>
    <cellStyle name="40% - Accent1 2 4 2" xfId="783"/>
    <cellStyle name="40% - Accent1 2 4 2 2" xfId="784"/>
    <cellStyle name="40% - Accent1 2 4 2 3" xfId="785"/>
    <cellStyle name="40% - Accent1 2 4 3" xfId="786"/>
    <cellStyle name="40% - Accent1 2 4 4" xfId="787"/>
    <cellStyle name="40% - Accent1 2 5" xfId="788"/>
    <cellStyle name="40% - Accent1 2 5 2" xfId="789"/>
    <cellStyle name="40% - Accent1 2 5 3" xfId="790"/>
    <cellStyle name="40% - Accent1 2 6" xfId="791"/>
    <cellStyle name="40% - Accent1 2 7" xfId="792"/>
    <cellStyle name="40% - Accent1 3" xfId="793"/>
    <cellStyle name="40% - Accent1 3 2" xfId="794"/>
    <cellStyle name="40% - Accent1 3 2 2" xfId="795"/>
    <cellStyle name="40% - Accent1 3 2 2 2" xfId="796"/>
    <cellStyle name="40% - Accent1 3 2 2 2 2" xfId="797"/>
    <cellStyle name="40% - Accent1 3 2 2 2 3" xfId="798"/>
    <cellStyle name="40% - Accent1 3 2 2 3" xfId="799"/>
    <cellStyle name="40% - Accent1 3 2 2 4" xfId="800"/>
    <cellStyle name="40% - Accent1 3 2 3" xfId="801"/>
    <cellStyle name="40% - Accent1 3 2 3 2" xfId="802"/>
    <cellStyle name="40% - Accent1 3 2 3 3" xfId="803"/>
    <cellStyle name="40% - Accent1 3 2 4" xfId="804"/>
    <cellStyle name="40% - Accent1 3 2 5" xfId="805"/>
    <cellStyle name="40% - Accent1 3 3" xfId="806"/>
    <cellStyle name="40% - Accent1 3 3 2" xfId="807"/>
    <cellStyle name="40% - Accent1 3 3 2 2" xfId="808"/>
    <cellStyle name="40% - Accent1 3 3 2 2 2" xfId="809"/>
    <cellStyle name="40% - Accent1 3 3 2 2 3" xfId="810"/>
    <cellStyle name="40% - Accent1 3 3 2 3" xfId="811"/>
    <cellStyle name="40% - Accent1 3 3 2 4" xfId="812"/>
    <cellStyle name="40% - Accent1 3 3 3" xfId="813"/>
    <cellStyle name="40% - Accent1 3 3 3 2" xfId="814"/>
    <cellStyle name="40% - Accent1 3 3 3 3" xfId="815"/>
    <cellStyle name="40% - Accent1 3 3 4" xfId="816"/>
    <cellStyle name="40% - Accent1 3 3 5" xfId="817"/>
    <cellStyle name="40% - Accent1 3 3 6" xfId="818"/>
    <cellStyle name="40% - Accent1 3 4" xfId="819"/>
    <cellStyle name="40% - Accent1 3 4 2" xfId="820"/>
    <cellStyle name="40% - Accent1 3 4 2 2" xfId="821"/>
    <cellStyle name="40% - Accent1 3 4 2 3" xfId="822"/>
    <cellStyle name="40% - Accent1 3 4 3" xfId="823"/>
    <cellStyle name="40% - Accent1 3 4 4" xfId="824"/>
    <cellStyle name="40% - Accent1 3 5" xfId="825"/>
    <cellStyle name="40% - Accent1 3 5 2" xfId="826"/>
    <cellStyle name="40% - Accent1 3 5 3" xfId="827"/>
    <cellStyle name="40% - Accent1 3 6" xfId="828"/>
    <cellStyle name="40% - Accent1 3 7" xfId="829"/>
    <cellStyle name="40% - Accent1 4" xfId="830"/>
    <cellStyle name="40% - Accent1 4 2" xfId="831"/>
    <cellStyle name="40% - Accent1 4 2 2" xfId="832"/>
    <cellStyle name="40% - Accent1 4 2 2 2" xfId="833"/>
    <cellStyle name="40% - Accent1 4 2 2 3" xfId="834"/>
    <cellStyle name="40% - Accent1 4 2 3" xfId="835"/>
    <cellStyle name="40% - Accent1 4 2 4" xfId="836"/>
    <cellStyle name="40% - Accent1 4 3" xfId="837"/>
    <cellStyle name="40% - Accent1 4 3 2" xfId="838"/>
    <cellStyle name="40% - Accent1 4 3 3" xfId="839"/>
    <cellStyle name="40% - Accent1 4 4" xfId="840"/>
    <cellStyle name="40% - Accent1 4 5" xfId="841"/>
    <cellStyle name="40% - Accent1 4 6" xfId="842"/>
    <cellStyle name="40% - Accent1 5" xfId="843"/>
    <cellStyle name="40% - Accent1 5 2" xfId="844"/>
    <cellStyle name="40% - Accent1 5 2 2" xfId="845"/>
    <cellStyle name="40% - Accent1 5 2 2 2" xfId="846"/>
    <cellStyle name="40% - Accent1 5 2 2 3" xfId="847"/>
    <cellStyle name="40% - Accent1 5 2 3" xfId="848"/>
    <cellStyle name="40% - Accent1 5 2 4" xfId="849"/>
    <cellStyle name="40% - Accent1 5 3" xfId="850"/>
    <cellStyle name="40% - Accent1 5 3 2" xfId="851"/>
    <cellStyle name="40% - Accent1 5 3 3" xfId="852"/>
    <cellStyle name="40% - Accent1 5 4" xfId="853"/>
    <cellStyle name="40% - Accent1 5 5" xfId="854"/>
    <cellStyle name="40% - Accent1 6" xfId="855"/>
    <cellStyle name="40% - Accent1 6 2" xfId="856"/>
    <cellStyle name="40% - Accent1 6 2 2" xfId="857"/>
    <cellStyle name="40% - Accent1 6 2 3" xfId="858"/>
    <cellStyle name="40% - Accent1 6 3" xfId="859"/>
    <cellStyle name="40% - Accent1 6 4" xfId="860"/>
    <cellStyle name="40% - Accent1 7" xfId="861"/>
    <cellStyle name="40% - Accent1 7 2" xfId="862"/>
    <cellStyle name="40% - Accent1 7 2 2" xfId="863"/>
    <cellStyle name="40% - Accent1 7 2 3" xfId="864"/>
    <cellStyle name="40% - Accent1 7 3" xfId="865"/>
    <cellStyle name="40% - Accent1 7 4" xfId="866"/>
    <cellStyle name="40% - Accent1 8" xfId="867"/>
    <cellStyle name="40% - Accent1 8 2" xfId="868"/>
    <cellStyle name="40% - Accent1 8 2 2" xfId="869"/>
    <cellStyle name="40% - Accent1 8 2 3" xfId="870"/>
    <cellStyle name="40% - Accent1 8 3" xfId="871"/>
    <cellStyle name="40% - Accent1 8 4" xfId="872"/>
    <cellStyle name="40% - Accent1 9" xfId="873"/>
    <cellStyle name="40% - Accent1 9 2" xfId="874"/>
    <cellStyle name="40% - Accent1 9 3" xfId="875"/>
    <cellStyle name="40% - Accent2" xfId="876"/>
    <cellStyle name="40% - Accent2 10" xfId="877"/>
    <cellStyle name="40% - Accent2 11" xfId="878"/>
    <cellStyle name="40% - Accent2 2" xfId="879"/>
    <cellStyle name="40% - Accent2 2 2" xfId="880"/>
    <cellStyle name="40% - Accent2 2 2 2" xfId="881"/>
    <cellStyle name="40% - Accent2 2 2 2 2" xfId="882"/>
    <cellStyle name="40% - Accent2 2 2 2 2 2" xfId="883"/>
    <cellStyle name="40% - Accent2 2 2 2 2 3" xfId="884"/>
    <cellStyle name="40% - Accent2 2 2 2 3" xfId="885"/>
    <cellStyle name="40% - Accent2 2 2 2 4" xfId="886"/>
    <cellStyle name="40% - Accent2 2 2 3" xfId="887"/>
    <cellStyle name="40% - Accent2 2 2 3 2" xfId="888"/>
    <cellStyle name="40% - Accent2 2 2 3 3" xfId="889"/>
    <cellStyle name="40% - Accent2 2 2 4" xfId="890"/>
    <cellStyle name="40% - Accent2 2 2 5" xfId="891"/>
    <cellStyle name="40% - Accent2 2 3" xfId="892"/>
    <cellStyle name="40% - Accent2 2 3 2" xfId="893"/>
    <cellStyle name="40% - Accent2 2 3 2 2" xfId="894"/>
    <cellStyle name="40% - Accent2 2 3 2 2 2" xfId="895"/>
    <cellStyle name="40% - Accent2 2 3 2 2 3" xfId="896"/>
    <cellStyle name="40% - Accent2 2 3 2 3" xfId="897"/>
    <cellStyle name="40% - Accent2 2 3 2 4" xfId="898"/>
    <cellStyle name="40% - Accent2 2 3 3" xfId="899"/>
    <cellStyle name="40% - Accent2 2 3 3 2" xfId="900"/>
    <cellStyle name="40% - Accent2 2 3 3 3" xfId="901"/>
    <cellStyle name="40% - Accent2 2 3 4" xfId="902"/>
    <cellStyle name="40% - Accent2 2 3 5" xfId="903"/>
    <cellStyle name="40% - Accent2 2 3 6" xfId="904"/>
    <cellStyle name="40% - Accent2 2 4" xfId="905"/>
    <cellStyle name="40% - Accent2 2 4 2" xfId="906"/>
    <cellStyle name="40% - Accent2 2 4 2 2" xfId="907"/>
    <cellStyle name="40% - Accent2 2 4 2 3" xfId="908"/>
    <cellStyle name="40% - Accent2 2 4 3" xfId="909"/>
    <cellStyle name="40% - Accent2 2 4 4" xfId="910"/>
    <cellStyle name="40% - Accent2 2 5" xfId="911"/>
    <cellStyle name="40% - Accent2 2 5 2" xfId="912"/>
    <cellStyle name="40% - Accent2 2 5 3" xfId="913"/>
    <cellStyle name="40% - Accent2 2 6" xfId="914"/>
    <cellStyle name="40% - Accent2 2 7" xfId="915"/>
    <cellStyle name="40% - Accent2 3" xfId="916"/>
    <cellStyle name="40% - Accent2 3 2" xfId="917"/>
    <cellStyle name="40% - Accent2 3 2 2" xfId="918"/>
    <cellStyle name="40% - Accent2 3 2 2 2" xfId="919"/>
    <cellStyle name="40% - Accent2 3 2 2 2 2" xfId="920"/>
    <cellStyle name="40% - Accent2 3 2 2 2 3" xfId="921"/>
    <cellStyle name="40% - Accent2 3 2 2 3" xfId="922"/>
    <cellStyle name="40% - Accent2 3 2 2 4" xfId="923"/>
    <cellStyle name="40% - Accent2 3 2 3" xfId="924"/>
    <cellStyle name="40% - Accent2 3 2 3 2" xfId="925"/>
    <cellStyle name="40% - Accent2 3 2 3 3" xfId="926"/>
    <cellStyle name="40% - Accent2 3 2 4" xfId="927"/>
    <cellStyle name="40% - Accent2 3 2 5" xfId="928"/>
    <cellStyle name="40% - Accent2 3 3" xfId="929"/>
    <cellStyle name="40% - Accent2 3 3 2" xfId="930"/>
    <cellStyle name="40% - Accent2 3 3 2 2" xfId="931"/>
    <cellStyle name="40% - Accent2 3 3 2 2 2" xfId="932"/>
    <cellStyle name="40% - Accent2 3 3 2 2 3" xfId="933"/>
    <cellStyle name="40% - Accent2 3 3 2 3" xfId="934"/>
    <cellStyle name="40% - Accent2 3 3 2 4" xfId="935"/>
    <cellStyle name="40% - Accent2 3 3 3" xfId="936"/>
    <cellStyle name="40% - Accent2 3 3 3 2" xfId="937"/>
    <cellStyle name="40% - Accent2 3 3 3 3" xfId="938"/>
    <cellStyle name="40% - Accent2 3 3 4" xfId="939"/>
    <cellStyle name="40% - Accent2 3 3 5" xfId="940"/>
    <cellStyle name="40% - Accent2 3 3 6" xfId="941"/>
    <cellStyle name="40% - Accent2 3 4" xfId="942"/>
    <cellStyle name="40% - Accent2 3 4 2" xfId="943"/>
    <cellStyle name="40% - Accent2 3 4 2 2" xfId="944"/>
    <cellStyle name="40% - Accent2 3 4 2 3" xfId="945"/>
    <cellStyle name="40% - Accent2 3 4 3" xfId="946"/>
    <cellStyle name="40% - Accent2 3 4 4" xfId="947"/>
    <cellStyle name="40% - Accent2 3 5" xfId="948"/>
    <cellStyle name="40% - Accent2 3 5 2" xfId="949"/>
    <cellStyle name="40% - Accent2 3 5 3" xfId="950"/>
    <cellStyle name="40% - Accent2 3 6" xfId="951"/>
    <cellStyle name="40% - Accent2 3 7" xfId="952"/>
    <cellStyle name="40% - Accent2 4" xfId="953"/>
    <cellStyle name="40% - Accent2 4 2" xfId="954"/>
    <cellStyle name="40% - Accent2 4 2 2" xfId="955"/>
    <cellStyle name="40% - Accent2 4 2 2 2" xfId="956"/>
    <cellStyle name="40% - Accent2 4 2 2 3" xfId="957"/>
    <cellStyle name="40% - Accent2 4 2 3" xfId="958"/>
    <cellStyle name="40% - Accent2 4 2 4" xfId="959"/>
    <cellStyle name="40% - Accent2 4 3" xfId="960"/>
    <cellStyle name="40% - Accent2 4 3 2" xfId="961"/>
    <cellStyle name="40% - Accent2 4 3 3" xfId="962"/>
    <cellStyle name="40% - Accent2 4 4" xfId="963"/>
    <cellStyle name="40% - Accent2 4 5" xfId="964"/>
    <cellStyle name="40% - Accent2 4 6" xfId="965"/>
    <cellStyle name="40% - Accent2 5" xfId="966"/>
    <cellStyle name="40% - Accent2 5 2" xfId="967"/>
    <cellStyle name="40% - Accent2 5 2 2" xfId="968"/>
    <cellStyle name="40% - Accent2 5 2 2 2" xfId="969"/>
    <cellStyle name="40% - Accent2 5 2 2 3" xfId="970"/>
    <cellStyle name="40% - Accent2 5 2 3" xfId="971"/>
    <cellStyle name="40% - Accent2 5 2 4" xfId="972"/>
    <cellStyle name="40% - Accent2 5 3" xfId="973"/>
    <cellStyle name="40% - Accent2 5 3 2" xfId="974"/>
    <cellStyle name="40% - Accent2 5 3 3" xfId="975"/>
    <cellStyle name="40% - Accent2 5 4" xfId="976"/>
    <cellStyle name="40% - Accent2 5 5" xfId="977"/>
    <cellStyle name="40% - Accent2 6" xfId="978"/>
    <cellStyle name="40% - Accent2 6 2" xfId="979"/>
    <cellStyle name="40% - Accent2 6 2 2" xfId="980"/>
    <cellStyle name="40% - Accent2 6 2 3" xfId="981"/>
    <cellStyle name="40% - Accent2 6 3" xfId="982"/>
    <cellStyle name="40% - Accent2 6 4" xfId="983"/>
    <cellStyle name="40% - Accent2 7" xfId="984"/>
    <cellStyle name="40% - Accent2 7 2" xfId="985"/>
    <cellStyle name="40% - Accent2 7 2 2" xfId="986"/>
    <cellStyle name="40% - Accent2 7 2 3" xfId="987"/>
    <cellStyle name="40% - Accent2 7 3" xfId="988"/>
    <cellStyle name="40% - Accent2 7 4" xfId="989"/>
    <cellStyle name="40% - Accent2 8" xfId="990"/>
    <cellStyle name="40% - Accent2 8 2" xfId="991"/>
    <cellStyle name="40% - Accent2 8 2 2" xfId="992"/>
    <cellStyle name="40% - Accent2 8 2 3" xfId="993"/>
    <cellStyle name="40% - Accent2 8 3" xfId="994"/>
    <cellStyle name="40% - Accent2 8 4" xfId="995"/>
    <cellStyle name="40% - Accent2 9" xfId="996"/>
    <cellStyle name="40% - Accent2 9 2" xfId="997"/>
    <cellStyle name="40% - Accent2 9 3" xfId="998"/>
    <cellStyle name="40% - Accent3" xfId="999"/>
    <cellStyle name="40% - Accent3 10" xfId="1000"/>
    <cellStyle name="40% - Accent3 11" xfId="1001"/>
    <cellStyle name="40% - Accent3 2" xfId="1002"/>
    <cellStyle name="40% - Accent3 2 2" xfId="1003"/>
    <cellStyle name="40% - Accent3 2 2 2" xfId="1004"/>
    <cellStyle name="40% - Accent3 2 2 2 2" xfId="1005"/>
    <cellStyle name="40% - Accent3 2 2 2 2 2" xfId="1006"/>
    <cellStyle name="40% - Accent3 2 2 2 2 3" xfId="1007"/>
    <cellStyle name="40% - Accent3 2 2 2 3" xfId="1008"/>
    <cellStyle name="40% - Accent3 2 2 2 4" xfId="1009"/>
    <cellStyle name="40% - Accent3 2 2 3" xfId="1010"/>
    <cellStyle name="40% - Accent3 2 2 3 2" xfId="1011"/>
    <cellStyle name="40% - Accent3 2 2 3 3" xfId="1012"/>
    <cellStyle name="40% - Accent3 2 2 4" xfId="1013"/>
    <cellStyle name="40% - Accent3 2 2 5" xfId="1014"/>
    <cellStyle name="40% - Accent3 2 3" xfId="1015"/>
    <cellStyle name="40% - Accent3 2 3 2" xfId="1016"/>
    <cellStyle name="40% - Accent3 2 3 2 2" xfId="1017"/>
    <cellStyle name="40% - Accent3 2 3 2 2 2" xfId="1018"/>
    <cellStyle name="40% - Accent3 2 3 2 2 3" xfId="1019"/>
    <cellStyle name="40% - Accent3 2 3 2 3" xfId="1020"/>
    <cellStyle name="40% - Accent3 2 3 2 4" xfId="1021"/>
    <cellStyle name="40% - Accent3 2 3 3" xfId="1022"/>
    <cellStyle name="40% - Accent3 2 3 3 2" xfId="1023"/>
    <cellStyle name="40% - Accent3 2 3 3 3" xfId="1024"/>
    <cellStyle name="40% - Accent3 2 3 4" xfId="1025"/>
    <cellStyle name="40% - Accent3 2 3 5" xfId="1026"/>
    <cellStyle name="40% - Accent3 2 3 6" xfId="1027"/>
    <cellStyle name="40% - Accent3 2 4" xfId="1028"/>
    <cellStyle name="40% - Accent3 2 4 2" xfId="1029"/>
    <cellStyle name="40% - Accent3 2 4 2 2" xfId="1030"/>
    <cellStyle name="40% - Accent3 2 4 2 3" xfId="1031"/>
    <cellStyle name="40% - Accent3 2 4 3" xfId="1032"/>
    <cellStyle name="40% - Accent3 2 4 4" xfId="1033"/>
    <cellStyle name="40% - Accent3 2 5" xfId="1034"/>
    <cellStyle name="40% - Accent3 2 5 2" xfId="1035"/>
    <cellStyle name="40% - Accent3 2 5 3" xfId="1036"/>
    <cellStyle name="40% - Accent3 2 6" xfId="1037"/>
    <cellStyle name="40% - Accent3 2 7" xfId="1038"/>
    <cellStyle name="40% - Accent3 3" xfId="1039"/>
    <cellStyle name="40% - Accent3 3 2" xfId="1040"/>
    <cellStyle name="40% - Accent3 3 2 2" xfId="1041"/>
    <cellStyle name="40% - Accent3 3 2 2 2" xfId="1042"/>
    <cellStyle name="40% - Accent3 3 2 2 2 2" xfId="1043"/>
    <cellStyle name="40% - Accent3 3 2 2 2 3" xfId="1044"/>
    <cellStyle name="40% - Accent3 3 2 2 3" xfId="1045"/>
    <cellStyle name="40% - Accent3 3 2 2 4" xfId="1046"/>
    <cellStyle name="40% - Accent3 3 2 3" xfId="1047"/>
    <cellStyle name="40% - Accent3 3 2 3 2" xfId="1048"/>
    <cellStyle name="40% - Accent3 3 2 3 3" xfId="1049"/>
    <cellStyle name="40% - Accent3 3 2 4" xfId="1050"/>
    <cellStyle name="40% - Accent3 3 2 5" xfId="1051"/>
    <cellStyle name="40% - Accent3 3 3" xfId="1052"/>
    <cellStyle name="40% - Accent3 3 3 2" xfId="1053"/>
    <cellStyle name="40% - Accent3 3 3 2 2" xfId="1054"/>
    <cellStyle name="40% - Accent3 3 3 2 2 2" xfId="1055"/>
    <cellStyle name="40% - Accent3 3 3 2 2 3" xfId="1056"/>
    <cellStyle name="40% - Accent3 3 3 2 3" xfId="1057"/>
    <cellStyle name="40% - Accent3 3 3 2 4" xfId="1058"/>
    <cellStyle name="40% - Accent3 3 3 3" xfId="1059"/>
    <cellStyle name="40% - Accent3 3 3 3 2" xfId="1060"/>
    <cellStyle name="40% - Accent3 3 3 3 3" xfId="1061"/>
    <cellStyle name="40% - Accent3 3 3 4" xfId="1062"/>
    <cellStyle name="40% - Accent3 3 3 5" xfId="1063"/>
    <cellStyle name="40% - Accent3 3 3 6" xfId="1064"/>
    <cellStyle name="40% - Accent3 3 4" xfId="1065"/>
    <cellStyle name="40% - Accent3 3 4 2" xfId="1066"/>
    <cellStyle name="40% - Accent3 3 4 2 2" xfId="1067"/>
    <cellStyle name="40% - Accent3 3 4 2 3" xfId="1068"/>
    <cellStyle name="40% - Accent3 3 4 3" xfId="1069"/>
    <cellStyle name="40% - Accent3 3 4 4" xfId="1070"/>
    <cellStyle name="40% - Accent3 3 5" xfId="1071"/>
    <cellStyle name="40% - Accent3 3 5 2" xfId="1072"/>
    <cellStyle name="40% - Accent3 3 5 3" xfId="1073"/>
    <cellStyle name="40% - Accent3 3 6" xfId="1074"/>
    <cellStyle name="40% - Accent3 3 7" xfId="1075"/>
    <cellStyle name="40% - Accent3 4" xfId="1076"/>
    <cellStyle name="40% - Accent3 4 2" xfId="1077"/>
    <cellStyle name="40% - Accent3 4 2 2" xfId="1078"/>
    <cellStyle name="40% - Accent3 4 2 2 2" xfId="1079"/>
    <cellStyle name="40% - Accent3 4 2 2 3" xfId="1080"/>
    <cellStyle name="40% - Accent3 4 2 3" xfId="1081"/>
    <cellStyle name="40% - Accent3 4 2 4" xfId="1082"/>
    <cellStyle name="40% - Accent3 4 3" xfId="1083"/>
    <cellStyle name="40% - Accent3 4 3 2" xfId="1084"/>
    <cellStyle name="40% - Accent3 4 3 3" xfId="1085"/>
    <cellStyle name="40% - Accent3 4 4" xfId="1086"/>
    <cellStyle name="40% - Accent3 4 5" xfId="1087"/>
    <cellStyle name="40% - Accent3 4 6" xfId="1088"/>
    <cellStyle name="40% - Accent3 5" xfId="1089"/>
    <cellStyle name="40% - Accent3 5 2" xfId="1090"/>
    <cellStyle name="40% - Accent3 5 2 2" xfId="1091"/>
    <cellStyle name="40% - Accent3 5 2 2 2" xfId="1092"/>
    <cellStyle name="40% - Accent3 5 2 2 3" xfId="1093"/>
    <cellStyle name="40% - Accent3 5 2 3" xfId="1094"/>
    <cellStyle name="40% - Accent3 5 2 4" xfId="1095"/>
    <cellStyle name="40% - Accent3 5 3" xfId="1096"/>
    <cellStyle name="40% - Accent3 5 3 2" xfId="1097"/>
    <cellStyle name="40% - Accent3 5 3 3" xfId="1098"/>
    <cellStyle name="40% - Accent3 5 4" xfId="1099"/>
    <cellStyle name="40% - Accent3 5 5" xfId="1100"/>
    <cellStyle name="40% - Accent3 6" xfId="1101"/>
    <cellStyle name="40% - Accent3 6 2" xfId="1102"/>
    <cellStyle name="40% - Accent3 6 2 2" xfId="1103"/>
    <cellStyle name="40% - Accent3 6 2 3" xfId="1104"/>
    <cellStyle name="40% - Accent3 6 3" xfId="1105"/>
    <cellStyle name="40% - Accent3 6 4" xfId="1106"/>
    <cellStyle name="40% - Accent3 7" xfId="1107"/>
    <cellStyle name="40% - Accent3 7 2" xfId="1108"/>
    <cellStyle name="40% - Accent3 7 2 2" xfId="1109"/>
    <cellStyle name="40% - Accent3 7 2 3" xfId="1110"/>
    <cellStyle name="40% - Accent3 7 3" xfId="1111"/>
    <cellStyle name="40% - Accent3 7 4" xfId="1112"/>
    <cellStyle name="40% - Accent3 8" xfId="1113"/>
    <cellStyle name="40% - Accent3 8 2" xfId="1114"/>
    <cellStyle name="40% - Accent3 8 2 2" xfId="1115"/>
    <cellStyle name="40% - Accent3 8 2 3" xfId="1116"/>
    <cellStyle name="40% - Accent3 8 3" xfId="1117"/>
    <cellStyle name="40% - Accent3 8 4" xfId="1118"/>
    <cellStyle name="40% - Accent3 9" xfId="1119"/>
    <cellStyle name="40% - Accent3 9 2" xfId="1120"/>
    <cellStyle name="40% - Accent3 9 3" xfId="1121"/>
    <cellStyle name="40% - Accent4" xfId="1122"/>
    <cellStyle name="40% - Accent4 10" xfId="1123"/>
    <cellStyle name="40% - Accent4 11" xfId="1124"/>
    <cellStyle name="40% - Accent4 2" xfId="1125"/>
    <cellStyle name="40% - Accent4 2 2" xfId="1126"/>
    <cellStyle name="40% - Accent4 2 2 2" xfId="1127"/>
    <cellStyle name="40% - Accent4 2 2 2 2" xfId="1128"/>
    <cellStyle name="40% - Accent4 2 2 2 2 2" xfId="1129"/>
    <cellStyle name="40% - Accent4 2 2 2 2 3" xfId="1130"/>
    <cellStyle name="40% - Accent4 2 2 2 3" xfId="1131"/>
    <cellStyle name="40% - Accent4 2 2 2 4" xfId="1132"/>
    <cellStyle name="40% - Accent4 2 2 3" xfId="1133"/>
    <cellStyle name="40% - Accent4 2 2 3 2" xfId="1134"/>
    <cellStyle name="40% - Accent4 2 2 3 3" xfId="1135"/>
    <cellStyle name="40% - Accent4 2 2 4" xfId="1136"/>
    <cellStyle name="40% - Accent4 2 2 5" xfId="1137"/>
    <cellStyle name="40% - Accent4 2 3" xfId="1138"/>
    <cellStyle name="40% - Accent4 2 3 2" xfId="1139"/>
    <cellStyle name="40% - Accent4 2 3 2 2" xfId="1140"/>
    <cellStyle name="40% - Accent4 2 3 2 2 2" xfId="1141"/>
    <cellStyle name="40% - Accent4 2 3 2 2 3" xfId="1142"/>
    <cellStyle name="40% - Accent4 2 3 2 3" xfId="1143"/>
    <cellStyle name="40% - Accent4 2 3 2 4" xfId="1144"/>
    <cellStyle name="40% - Accent4 2 3 3" xfId="1145"/>
    <cellStyle name="40% - Accent4 2 3 3 2" xfId="1146"/>
    <cellStyle name="40% - Accent4 2 3 3 3" xfId="1147"/>
    <cellStyle name="40% - Accent4 2 3 4" xfId="1148"/>
    <cellStyle name="40% - Accent4 2 3 5" xfId="1149"/>
    <cellStyle name="40% - Accent4 2 3 6" xfId="1150"/>
    <cellStyle name="40% - Accent4 2 4" xfId="1151"/>
    <cellStyle name="40% - Accent4 2 4 2" xfId="1152"/>
    <cellStyle name="40% - Accent4 2 4 2 2" xfId="1153"/>
    <cellStyle name="40% - Accent4 2 4 2 3" xfId="1154"/>
    <cellStyle name="40% - Accent4 2 4 3" xfId="1155"/>
    <cellStyle name="40% - Accent4 2 4 4" xfId="1156"/>
    <cellStyle name="40% - Accent4 2 5" xfId="1157"/>
    <cellStyle name="40% - Accent4 2 5 2" xfId="1158"/>
    <cellStyle name="40% - Accent4 2 5 3" xfId="1159"/>
    <cellStyle name="40% - Accent4 2 6" xfId="1160"/>
    <cellStyle name="40% - Accent4 2 7" xfId="1161"/>
    <cellStyle name="40% - Accent4 3" xfId="1162"/>
    <cellStyle name="40% - Accent4 3 2" xfId="1163"/>
    <cellStyle name="40% - Accent4 3 2 2" xfId="1164"/>
    <cellStyle name="40% - Accent4 3 2 2 2" xfId="1165"/>
    <cellStyle name="40% - Accent4 3 2 2 2 2" xfId="1166"/>
    <cellStyle name="40% - Accent4 3 2 2 2 3" xfId="1167"/>
    <cellStyle name="40% - Accent4 3 2 2 3" xfId="1168"/>
    <cellStyle name="40% - Accent4 3 2 2 4" xfId="1169"/>
    <cellStyle name="40% - Accent4 3 2 3" xfId="1170"/>
    <cellStyle name="40% - Accent4 3 2 3 2" xfId="1171"/>
    <cellStyle name="40% - Accent4 3 2 3 3" xfId="1172"/>
    <cellStyle name="40% - Accent4 3 2 4" xfId="1173"/>
    <cellStyle name="40% - Accent4 3 2 5" xfId="1174"/>
    <cellStyle name="40% - Accent4 3 3" xfId="1175"/>
    <cellStyle name="40% - Accent4 3 3 2" xfId="1176"/>
    <cellStyle name="40% - Accent4 3 3 2 2" xfId="1177"/>
    <cellStyle name="40% - Accent4 3 3 2 2 2" xfId="1178"/>
    <cellStyle name="40% - Accent4 3 3 2 2 3" xfId="1179"/>
    <cellStyle name="40% - Accent4 3 3 2 3" xfId="1180"/>
    <cellStyle name="40% - Accent4 3 3 2 4" xfId="1181"/>
    <cellStyle name="40% - Accent4 3 3 3" xfId="1182"/>
    <cellStyle name="40% - Accent4 3 3 3 2" xfId="1183"/>
    <cellStyle name="40% - Accent4 3 3 3 3" xfId="1184"/>
    <cellStyle name="40% - Accent4 3 3 4" xfId="1185"/>
    <cellStyle name="40% - Accent4 3 3 5" xfId="1186"/>
    <cellStyle name="40% - Accent4 3 3 6" xfId="1187"/>
    <cellStyle name="40% - Accent4 3 4" xfId="1188"/>
    <cellStyle name="40% - Accent4 3 4 2" xfId="1189"/>
    <cellStyle name="40% - Accent4 3 4 2 2" xfId="1190"/>
    <cellStyle name="40% - Accent4 3 4 2 3" xfId="1191"/>
    <cellStyle name="40% - Accent4 3 4 3" xfId="1192"/>
    <cellStyle name="40% - Accent4 3 4 4" xfId="1193"/>
    <cellStyle name="40% - Accent4 3 5" xfId="1194"/>
    <cellStyle name="40% - Accent4 3 5 2" xfId="1195"/>
    <cellStyle name="40% - Accent4 3 5 3" xfId="1196"/>
    <cellStyle name="40% - Accent4 3 6" xfId="1197"/>
    <cellStyle name="40% - Accent4 3 7" xfId="1198"/>
    <cellStyle name="40% - Accent4 4" xfId="1199"/>
    <cellStyle name="40% - Accent4 4 2" xfId="1200"/>
    <cellStyle name="40% - Accent4 4 2 2" xfId="1201"/>
    <cellStyle name="40% - Accent4 4 2 2 2" xfId="1202"/>
    <cellStyle name="40% - Accent4 4 2 2 3" xfId="1203"/>
    <cellStyle name="40% - Accent4 4 2 3" xfId="1204"/>
    <cellStyle name="40% - Accent4 4 2 4" xfId="1205"/>
    <cellStyle name="40% - Accent4 4 3" xfId="1206"/>
    <cellStyle name="40% - Accent4 4 3 2" xfId="1207"/>
    <cellStyle name="40% - Accent4 4 3 3" xfId="1208"/>
    <cellStyle name="40% - Accent4 4 4" xfId="1209"/>
    <cellStyle name="40% - Accent4 4 5" xfId="1210"/>
    <cellStyle name="40% - Accent4 4 6" xfId="1211"/>
    <cellStyle name="40% - Accent4 5" xfId="1212"/>
    <cellStyle name="40% - Accent4 5 2" xfId="1213"/>
    <cellStyle name="40% - Accent4 5 2 2" xfId="1214"/>
    <cellStyle name="40% - Accent4 5 2 2 2" xfId="1215"/>
    <cellStyle name="40% - Accent4 5 2 2 3" xfId="1216"/>
    <cellStyle name="40% - Accent4 5 2 3" xfId="1217"/>
    <cellStyle name="40% - Accent4 5 2 4" xfId="1218"/>
    <cellStyle name="40% - Accent4 5 3" xfId="1219"/>
    <cellStyle name="40% - Accent4 5 3 2" xfId="1220"/>
    <cellStyle name="40% - Accent4 5 3 3" xfId="1221"/>
    <cellStyle name="40% - Accent4 5 4" xfId="1222"/>
    <cellStyle name="40% - Accent4 5 5" xfId="1223"/>
    <cellStyle name="40% - Accent4 6" xfId="1224"/>
    <cellStyle name="40% - Accent4 6 2" xfId="1225"/>
    <cellStyle name="40% - Accent4 6 2 2" xfId="1226"/>
    <cellStyle name="40% - Accent4 6 2 3" xfId="1227"/>
    <cellStyle name="40% - Accent4 6 3" xfId="1228"/>
    <cellStyle name="40% - Accent4 6 4" xfId="1229"/>
    <cellStyle name="40% - Accent4 7" xfId="1230"/>
    <cellStyle name="40% - Accent4 7 2" xfId="1231"/>
    <cellStyle name="40% - Accent4 7 2 2" xfId="1232"/>
    <cellStyle name="40% - Accent4 7 2 3" xfId="1233"/>
    <cellStyle name="40% - Accent4 7 3" xfId="1234"/>
    <cellStyle name="40% - Accent4 7 4" xfId="1235"/>
    <cellStyle name="40% - Accent4 8" xfId="1236"/>
    <cellStyle name="40% - Accent4 8 2" xfId="1237"/>
    <cellStyle name="40% - Accent4 8 2 2" xfId="1238"/>
    <cellStyle name="40% - Accent4 8 2 3" xfId="1239"/>
    <cellStyle name="40% - Accent4 8 3" xfId="1240"/>
    <cellStyle name="40% - Accent4 8 4" xfId="1241"/>
    <cellStyle name="40% - Accent4 9" xfId="1242"/>
    <cellStyle name="40% - Accent4 9 2" xfId="1243"/>
    <cellStyle name="40% - Accent4 9 3" xfId="1244"/>
    <cellStyle name="40% - Accent5" xfId="1245"/>
    <cellStyle name="40% - Accent5 10" xfId="1246"/>
    <cellStyle name="40% - Accent5 11" xfId="1247"/>
    <cellStyle name="40% - Accent5 2" xfId="1248"/>
    <cellStyle name="40% - Accent5 2 2" xfId="1249"/>
    <cellStyle name="40% - Accent5 2 2 2" xfId="1250"/>
    <cellStyle name="40% - Accent5 2 2 2 2" xfId="1251"/>
    <cellStyle name="40% - Accent5 2 2 2 2 2" xfId="1252"/>
    <cellStyle name="40% - Accent5 2 2 2 2 3" xfId="1253"/>
    <cellStyle name="40% - Accent5 2 2 2 3" xfId="1254"/>
    <cellStyle name="40% - Accent5 2 2 2 4" xfId="1255"/>
    <cellStyle name="40% - Accent5 2 2 3" xfId="1256"/>
    <cellStyle name="40% - Accent5 2 2 3 2" xfId="1257"/>
    <cellStyle name="40% - Accent5 2 2 3 3" xfId="1258"/>
    <cellStyle name="40% - Accent5 2 2 4" xfId="1259"/>
    <cellStyle name="40% - Accent5 2 2 5" xfId="1260"/>
    <cellStyle name="40% - Accent5 2 3" xfId="1261"/>
    <cellStyle name="40% - Accent5 2 3 2" xfId="1262"/>
    <cellStyle name="40% - Accent5 2 3 2 2" xfId="1263"/>
    <cellStyle name="40% - Accent5 2 3 2 2 2" xfId="1264"/>
    <cellStyle name="40% - Accent5 2 3 2 2 3" xfId="1265"/>
    <cellStyle name="40% - Accent5 2 3 2 3" xfId="1266"/>
    <cellStyle name="40% - Accent5 2 3 2 4" xfId="1267"/>
    <cellStyle name="40% - Accent5 2 3 3" xfId="1268"/>
    <cellStyle name="40% - Accent5 2 3 3 2" xfId="1269"/>
    <cellStyle name="40% - Accent5 2 3 3 3" xfId="1270"/>
    <cellStyle name="40% - Accent5 2 3 4" xfId="1271"/>
    <cellStyle name="40% - Accent5 2 3 5" xfId="1272"/>
    <cellStyle name="40% - Accent5 2 3 6" xfId="1273"/>
    <cellStyle name="40% - Accent5 2 4" xfId="1274"/>
    <cellStyle name="40% - Accent5 2 4 2" xfId="1275"/>
    <cellStyle name="40% - Accent5 2 4 2 2" xfId="1276"/>
    <cellStyle name="40% - Accent5 2 4 2 3" xfId="1277"/>
    <cellStyle name="40% - Accent5 2 4 3" xfId="1278"/>
    <cellStyle name="40% - Accent5 2 4 4" xfId="1279"/>
    <cellStyle name="40% - Accent5 2 5" xfId="1280"/>
    <cellStyle name="40% - Accent5 2 5 2" xfId="1281"/>
    <cellStyle name="40% - Accent5 2 5 3" xfId="1282"/>
    <cellStyle name="40% - Accent5 2 6" xfId="1283"/>
    <cellStyle name="40% - Accent5 2 7" xfId="1284"/>
    <cellStyle name="40% - Accent5 3" xfId="1285"/>
    <cellStyle name="40% - Accent5 3 2" xfId="1286"/>
    <cellStyle name="40% - Accent5 3 2 2" xfId="1287"/>
    <cellStyle name="40% - Accent5 3 2 2 2" xfId="1288"/>
    <cellStyle name="40% - Accent5 3 2 2 2 2" xfId="1289"/>
    <cellStyle name="40% - Accent5 3 2 2 2 3" xfId="1290"/>
    <cellStyle name="40% - Accent5 3 2 2 3" xfId="1291"/>
    <cellStyle name="40% - Accent5 3 2 2 4" xfId="1292"/>
    <cellStyle name="40% - Accent5 3 2 3" xfId="1293"/>
    <cellStyle name="40% - Accent5 3 2 3 2" xfId="1294"/>
    <cellStyle name="40% - Accent5 3 2 3 3" xfId="1295"/>
    <cellStyle name="40% - Accent5 3 2 4" xfId="1296"/>
    <cellStyle name="40% - Accent5 3 2 5" xfId="1297"/>
    <cellStyle name="40% - Accent5 3 3" xfId="1298"/>
    <cellStyle name="40% - Accent5 3 3 2" xfId="1299"/>
    <cellStyle name="40% - Accent5 3 3 2 2" xfId="1300"/>
    <cellStyle name="40% - Accent5 3 3 2 2 2" xfId="1301"/>
    <cellStyle name="40% - Accent5 3 3 2 2 3" xfId="1302"/>
    <cellStyle name="40% - Accent5 3 3 2 3" xfId="1303"/>
    <cellStyle name="40% - Accent5 3 3 2 4" xfId="1304"/>
    <cellStyle name="40% - Accent5 3 3 3" xfId="1305"/>
    <cellStyle name="40% - Accent5 3 3 3 2" xfId="1306"/>
    <cellStyle name="40% - Accent5 3 3 3 3" xfId="1307"/>
    <cellStyle name="40% - Accent5 3 3 4" xfId="1308"/>
    <cellStyle name="40% - Accent5 3 3 5" xfId="1309"/>
    <cellStyle name="40% - Accent5 3 3 6" xfId="1310"/>
    <cellStyle name="40% - Accent5 3 4" xfId="1311"/>
    <cellStyle name="40% - Accent5 3 4 2" xfId="1312"/>
    <cellStyle name="40% - Accent5 3 4 2 2" xfId="1313"/>
    <cellStyle name="40% - Accent5 3 4 2 3" xfId="1314"/>
    <cellStyle name="40% - Accent5 3 4 3" xfId="1315"/>
    <cellStyle name="40% - Accent5 3 4 4" xfId="1316"/>
    <cellStyle name="40% - Accent5 3 5" xfId="1317"/>
    <cellStyle name="40% - Accent5 3 5 2" xfId="1318"/>
    <cellStyle name="40% - Accent5 3 5 3" xfId="1319"/>
    <cellStyle name="40% - Accent5 3 6" xfId="1320"/>
    <cellStyle name="40% - Accent5 3 7" xfId="1321"/>
    <cellStyle name="40% - Accent5 4" xfId="1322"/>
    <cellStyle name="40% - Accent5 4 2" xfId="1323"/>
    <cellStyle name="40% - Accent5 4 2 2" xfId="1324"/>
    <cellStyle name="40% - Accent5 4 2 2 2" xfId="1325"/>
    <cellStyle name="40% - Accent5 4 2 2 3" xfId="1326"/>
    <cellStyle name="40% - Accent5 4 2 3" xfId="1327"/>
    <cellStyle name="40% - Accent5 4 2 4" xfId="1328"/>
    <cellStyle name="40% - Accent5 4 3" xfId="1329"/>
    <cellStyle name="40% - Accent5 4 3 2" xfId="1330"/>
    <cellStyle name="40% - Accent5 4 3 3" xfId="1331"/>
    <cellStyle name="40% - Accent5 4 4" xfId="1332"/>
    <cellStyle name="40% - Accent5 4 5" xfId="1333"/>
    <cellStyle name="40% - Accent5 4 6" xfId="1334"/>
    <cellStyle name="40% - Accent5 5" xfId="1335"/>
    <cellStyle name="40% - Accent5 5 2" xfId="1336"/>
    <cellStyle name="40% - Accent5 5 2 2" xfId="1337"/>
    <cellStyle name="40% - Accent5 5 2 2 2" xfId="1338"/>
    <cellStyle name="40% - Accent5 5 2 2 3" xfId="1339"/>
    <cellStyle name="40% - Accent5 5 2 3" xfId="1340"/>
    <cellStyle name="40% - Accent5 5 2 4" xfId="1341"/>
    <cellStyle name="40% - Accent5 5 3" xfId="1342"/>
    <cellStyle name="40% - Accent5 5 3 2" xfId="1343"/>
    <cellStyle name="40% - Accent5 5 3 3" xfId="1344"/>
    <cellStyle name="40% - Accent5 5 4" xfId="1345"/>
    <cellStyle name="40% - Accent5 5 5" xfId="1346"/>
    <cellStyle name="40% - Accent5 6" xfId="1347"/>
    <cellStyle name="40% - Accent5 6 2" xfId="1348"/>
    <cellStyle name="40% - Accent5 6 2 2" xfId="1349"/>
    <cellStyle name="40% - Accent5 6 2 3" xfId="1350"/>
    <cellStyle name="40% - Accent5 6 3" xfId="1351"/>
    <cellStyle name="40% - Accent5 6 4" xfId="1352"/>
    <cellStyle name="40% - Accent5 7" xfId="1353"/>
    <cellStyle name="40% - Accent5 7 2" xfId="1354"/>
    <cellStyle name="40% - Accent5 7 2 2" xfId="1355"/>
    <cellStyle name="40% - Accent5 7 2 3" xfId="1356"/>
    <cellStyle name="40% - Accent5 7 3" xfId="1357"/>
    <cellStyle name="40% - Accent5 7 4" xfId="1358"/>
    <cellStyle name="40% - Accent5 8" xfId="1359"/>
    <cellStyle name="40% - Accent5 8 2" xfId="1360"/>
    <cellStyle name="40% - Accent5 8 2 2" xfId="1361"/>
    <cellStyle name="40% - Accent5 8 2 3" xfId="1362"/>
    <cellStyle name="40% - Accent5 8 3" xfId="1363"/>
    <cellStyle name="40% - Accent5 8 4" xfId="1364"/>
    <cellStyle name="40% - Accent5 9" xfId="1365"/>
    <cellStyle name="40% - Accent5 9 2" xfId="1366"/>
    <cellStyle name="40% - Accent5 9 3" xfId="1367"/>
    <cellStyle name="40% - Accent6" xfId="1368"/>
    <cellStyle name="40% - Accent6 10" xfId="1369"/>
    <cellStyle name="40% - Accent6 11" xfId="1370"/>
    <cellStyle name="40% - Accent6 2" xfId="1371"/>
    <cellStyle name="40% - Accent6 2 2" xfId="1372"/>
    <cellStyle name="40% - Accent6 2 2 2" xfId="1373"/>
    <cellStyle name="40% - Accent6 2 2 2 2" xfId="1374"/>
    <cellStyle name="40% - Accent6 2 2 2 2 2" xfId="1375"/>
    <cellStyle name="40% - Accent6 2 2 2 2 3" xfId="1376"/>
    <cellStyle name="40% - Accent6 2 2 2 3" xfId="1377"/>
    <cellStyle name="40% - Accent6 2 2 2 4" xfId="1378"/>
    <cellStyle name="40% - Accent6 2 2 3" xfId="1379"/>
    <cellStyle name="40% - Accent6 2 2 3 2" xfId="1380"/>
    <cellStyle name="40% - Accent6 2 2 3 3" xfId="1381"/>
    <cellStyle name="40% - Accent6 2 2 4" xfId="1382"/>
    <cellStyle name="40% - Accent6 2 2 5" xfId="1383"/>
    <cellStyle name="40% - Accent6 2 3" xfId="1384"/>
    <cellStyle name="40% - Accent6 2 3 2" xfId="1385"/>
    <cellStyle name="40% - Accent6 2 3 2 2" xfId="1386"/>
    <cellStyle name="40% - Accent6 2 3 2 2 2" xfId="1387"/>
    <cellStyle name="40% - Accent6 2 3 2 2 3" xfId="1388"/>
    <cellStyle name="40% - Accent6 2 3 2 3" xfId="1389"/>
    <cellStyle name="40% - Accent6 2 3 2 4" xfId="1390"/>
    <cellStyle name="40% - Accent6 2 3 3" xfId="1391"/>
    <cellStyle name="40% - Accent6 2 3 3 2" xfId="1392"/>
    <cellStyle name="40% - Accent6 2 3 3 3" xfId="1393"/>
    <cellStyle name="40% - Accent6 2 3 4" xfId="1394"/>
    <cellStyle name="40% - Accent6 2 3 5" xfId="1395"/>
    <cellStyle name="40% - Accent6 2 3 6" xfId="1396"/>
    <cellStyle name="40% - Accent6 2 4" xfId="1397"/>
    <cellStyle name="40% - Accent6 2 4 2" xfId="1398"/>
    <cellStyle name="40% - Accent6 2 4 2 2" xfId="1399"/>
    <cellStyle name="40% - Accent6 2 4 2 3" xfId="1400"/>
    <cellStyle name="40% - Accent6 2 4 3" xfId="1401"/>
    <cellStyle name="40% - Accent6 2 4 4" xfId="1402"/>
    <cellStyle name="40% - Accent6 2 5" xfId="1403"/>
    <cellStyle name="40% - Accent6 2 5 2" xfId="1404"/>
    <cellStyle name="40% - Accent6 2 5 3" xfId="1405"/>
    <cellStyle name="40% - Accent6 2 6" xfId="1406"/>
    <cellStyle name="40% - Accent6 2 7" xfId="1407"/>
    <cellStyle name="40% - Accent6 3" xfId="1408"/>
    <cellStyle name="40% - Accent6 3 2" xfId="1409"/>
    <cellStyle name="40% - Accent6 3 2 2" xfId="1410"/>
    <cellStyle name="40% - Accent6 3 2 2 2" xfId="1411"/>
    <cellStyle name="40% - Accent6 3 2 2 2 2" xfId="1412"/>
    <cellStyle name="40% - Accent6 3 2 2 2 3" xfId="1413"/>
    <cellStyle name="40% - Accent6 3 2 2 3" xfId="1414"/>
    <cellStyle name="40% - Accent6 3 2 2 4" xfId="1415"/>
    <cellStyle name="40% - Accent6 3 2 3" xfId="1416"/>
    <cellStyle name="40% - Accent6 3 2 3 2" xfId="1417"/>
    <cellStyle name="40% - Accent6 3 2 3 3" xfId="1418"/>
    <cellStyle name="40% - Accent6 3 2 4" xfId="1419"/>
    <cellStyle name="40% - Accent6 3 2 5" xfId="1420"/>
    <cellStyle name="40% - Accent6 3 3" xfId="1421"/>
    <cellStyle name="40% - Accent6 3 3 2" xfId="1422"/>
    <cellStyle name="40% - Accent6 3 3 2 2" xfId="1423"/>
    <cellStyle name="40% - Accent6 3 3 2 2 2" xfId="1424"/>
    <cellStyle name="40% - Accent6 3 3 2 2 3" xfId="1425"/>
    <cellStyle name="40% - Accent6 3 3 2 3" xfId="1426"/>
    <cellStyle name="40% - Accent6 3 3 2 4" xfId="1427"/>
    <cellStyle name="40% - Accent6 3 3 3" xfId="1428"/>
    <cellStyle name="40% - Accent6 3 3 3 2" xfId="1429"/>
    <cellStyle name="40% - Accent6 3 3 3 3" xfId="1430"/>
    <cellStyle name="40% - Accent6 3 3 4" xfId="1431"/>
    <cellStyle name="40% - Accent6 3 3 5" xfId="1432"/>
    <cellStyle name="40% - Accent6 3 3 6" xfId="1433"/>
    <cellStyle name="40% - Accent6 3 4" xfId="1434"/>
    <cellStyle name="40% - Accent6 3 4 2" xfId="1435"/>
    <cellStyle name="40% - Accent6 3 4 2 2" xfId="1436"/>
    <cellStyle name="40% - Accent6 3 4 2 3" xfId="1437"/>
    <cellStyle name="40% - Accent6 3 4 3" xfId="1438"/>
    <cellStyle name="40% - Accent6 3 4 4" xfId="1439"/>
    <cellStyle name="40% - Accent6 3 5" xfId="1440"/>
    <cellStyle name="40% - Accent6 3 5 2" xfId="1441"/>
    <cellStyle name="40% - Accent6 3 5 3" xfId="1442"/>
    <cellStyle name="40% - Accent6 3 6" xfId="1443"/>
    <cellStyle name="40% - Accent6 3 7" xfId="1444"/>
    <cellStyle name="40% - Accent6 4" xfId="1445"/>
    <cellStyle name="40% - Accent6 4 2" xfId="1446"/>
    <cellStyle name="40% - Accent6 4 2 2" xfId="1447"/>
    <cellStyle name="40% - Accent6 4 2 2 2" xfId="1448"/>
    <cellStyle name="40% - Accent6 4 2 2 3" xfId="1449"/>
    <cellStyle name="40% - Accent6 4 2 3" xfId="1450"/>
    <cellStyle name="40% - Accent6 4 2 4" xfId="1451"/>
    <cellStyle name="40% - Accent6 4 3" xfId="1452"/>
    <cellStyle name="40% - Accent6 4 3 2" xfId="1453"/>
    <cellStyle name="40% - Accent6 4 3 3" xfId="1454"/>
    <cellStyle name="40% - Accent6 4 4" xfId="1455"/>
    <cellStyle name="40% - Accent6 4 5" xfId="1456"/>
    <cellStyle name="40% - Accent6 4 6" xfId="1457"/>
    <cellStyle name="40% - Accent6 5" xfId="1458"/>
    <cellStyle name="40% - Accent6 5 2" xfId="1459"/>
    <cellStyle name="40% - Accent6 5 2 2" xfId="1460"/>
    <cellStyle name="40% - Accent6 5 2 2 2" xfId="1461"/>
    <cellStyle name="40% - Accent6 5 2 2 3" xfId="1462"/>
    <cellStyle name="40% - Accent6 5 2 3" xfId="1463"/>
    <cellStyle name="40% - Accent6 5 2 4" xfId="1464"/>
    <cellStyle name="40% - Accent6 5 3" xfId="1465"/>
    <cellStyle name="40% - Accent6 5 3 2" xfId="1466"/>
    <cellStyle name="40% - Accent6 5 3 3" xfId="1467"/>
    <cellStyle name="40% - Accent6 5 4" xfId="1468"/>
    <cellStyle name="40% - Accent6 5 5" xfId="1469"/>
    <cellStyle name="40% - Accent6 6" xfId="1470"/>
    <cellStyle name="40% - Accent6 6 2" xfId="1471"/>
    <cellStyle name="40% - Accent6 6 2 2" xfId="1472"/>
    <cellStyle name="40% - Accent6 6 2 3" xfId="1473"/>
    <cellStyle name="40% - Accent6 6 3" xfId="1474"/>
    <cellStyle name="40% - Accent6 6 4" xfId="1475"/>
    <cellStyle name="40% - Accent6 7" xfId="1476"/>
    <cellStyle name="40% - Accent6 7 2" xfId="1477"/>
    <cellStyle name="40% - Accent6 7 2 2" xfId="1478"/>
    <cellStyle name="40% - Accent6 7 2 3" xfId="1479"/>
    <cellStyle name="40% - Accent6 7 3" xfId="1480"/>
    <cellStyle name="40% - Accent6 7 4" xfId="1481"/>
    <cellStyle name="40% - Accent6 8" xfId="1482"/>
    <cellStyle name="40% - Accent6 8 2" xfId="1483"/>
    <cellStyle name="40% - Accent6 8 2 2" xfId="1484"/>
    <cellStyle name="40% - Accent6 8 2 3" xfId="1485"/>
    <cellStyle name="40% - Accent6 8 3" xfId="1486"/>
    <cellStyle name="40% - Accent6 8 4" xfId="1487"/>
    <cellStyle name="40% - Accent6 9" xfId="1488"/>
    <cellStyle name="40% - Accent6 9 2" xfId="1489"/>
    <cellStyle name="40% - Accent6 9 3" xfId="1490"/>
    <cellStyle name="60% - Accent1" xfId="1491"/>
    <cellStyle name="60% - Accent2" xfId="1492"/>
    <cellStyle name="60% - Accent3" xfId="1493"/>
    <cellStyle name="60% - Accent4" xfId="1494"/>
    <cellStyle name="60% - Accent5" xfId="1495"/>
    <cellStyle name="60% - Accent6" xfId="1496"/>
    <cellStyle name="Accent1" xfId="1497"/>
    <cellStyle name="Accent2" xfId="1498"/>
    <cellStyle name="Accent3" xfId="1499"/>
    <cellStyle name="Accent4" xfId="1500"/>
    <cellStyle name="Accent5" xfId="1501"/>
    <cellStyle name="Accent6" xfId="1502"/>
    <cellStyle name="Bad" xfId="1503"/>
    <cellStyle name="Calculation" xfId="1504"/>
    <cellStyle name="Check Cell" xfId="1505"/>
    <cellStyle name="Comma" xfId="1506"/>
    <cellStyle name="Comma [0]" xfId="1507"/>
    <cellStyle name="Comma 2" xfId="1508"/>
    <cellStyle name="Currency" xfId="1509"/>
    <cellStyle name="Currency [0]" xfId="1510"/>
    <cellStyle name="Currency 2" xfId="1511"/>
    <cellStyle name="Explanatory Text" xfId="1512"/>
    <cellStyle name="Good" xfId="1513"/>
    <cellStyle name="Heading 1" xfId="1514"/>
    <cellStyle name="Heading 2" xfId="1515"/>
    <cellStyle name="Heading 3" xfId="1516"/>
    <cellStyle name="Heading 4" xfId="1517"/>
    <cellStyle name="Hyperlink" xfId="1518"/>
    <cellStyle name="Input" xfId="1519"/>
    <cellStyle name="Linked Cell" xfId="1520"/>
    <cellStyle name="Neutral" xfId="1521"/>
    <cellStyle name="Normal 10" xfId="1522"/>
    <cellStyle name="Normal 10 2" xfId="1523"/>
    <cellStyle name="Normal 10 2 2" xfId="1524"/>
    <cellStyle name="Normal 10 2 2 2" xfId="1525"/>
    <cellStyle name="Normal 10 2 2 3" xfId="1526"/>
    <cellStyle name="Normal 10 2 3" xfId="1527"/>
    <cellStyle name="Normal 10 2 4" xfId="1528"/>
    <cellStyle name="Normal 10 3" xfId="1529"/>
    <cellStyle name="Normal 10 3 2" xfId="1530"/>
    <cellStyle name="Normal 10 3 3" xfId="1531"/>
    <cellStyle name="Normal 10 4" xfId="1532"/>
    <cellStyle name="Normal 10 5" xfId="1533"/>
    <cellStyle name="Normal 10 6" xfId="1534"/>
    <cellStyle name="Normal 11" xfId="1535"/>
    <cellStyle name="Normal 11 2" xfId="1536"/>
    <cellStyle name="Normal 11 2 2" xfId="1537"/>
    <cellStyle name="Normal 11 2 2 2" xfId="1538"/>
    <cellStyle name="Normal 11 2 2 3" xfId="1539"/>
    <cellStyle name="Normal 11 2 3" xfId="1540"/>
    <cellStyle name="Normal 11 2 4" xfId="1541"/>
    <cellStyle name="Normal 11 3" xfId="1542"/>
    <cellStyle name="Normal 11 3 2" xfId="1543"/>
    <cellStyle name="Normal 11 3 3" xfId="1544"/>
    <cellStyle name="Normal 11 4" xfId="1545"/>
    <cellStyle name="Normal 11 5" xfId="1546"/>
    <cellStyle name="Normal 11 6" xfId="1547"/>
    <cellStyle name="Normal 12" xfId="1548"/>
    <cellStyle name="Normal 12 2" xfId="1549"/>
    <cellStyle name="Normal 12 2 2" xfId="1550"/>
    <cellStyle name="Normal 12 2 3" xfId="1551"/>
    <cellStyle name="Normal 12 3" xfId="1552"/>
    <cellStyle name="Normal 12 4" xfId="1553"/>
    <cellStyle name="Normal 13" xfId="1554"/>
    <cellStyle name="Normal 13 2" xfId="1555"/>
    <cellStyle name="Normal 13 2 2" xfId="1556"/>
    <cellStyle name="Normal 13 2 3" xfId="1557"/>
    <cellStyle name="Normal 13 3" xfId="1558"/>
    <cellStyle name="Normal 13 4" xfId="1559"/>
    <cellStyle name="Normal 14" xfId="1560"/>
    <cellStyle name="Normal 14 2" xfId="1561"/>
    <cellStyle name="Normal 14 2 2" xfId="1562"/>
    <cellStyle name="Normal 14 2 3" xfId="1563"/>
    <cellStyle name="Normal 14 3" xfId="1564"/>
    <cellStyle name="Normal 14 4" xfId="1565"/>
    <cellStyle name="Normal 2" xfId="1566"/>
    <cellStyle name="Normal 3" xfId="1567"/>
    <cellStyle name="Normal 3 2" xfId="1568"/>
    <cellStyle name="Normal 3 3" xfId="1569"/>
    <cellStyle name="Normal 3 3 2" xfId="1570"/>
    <cellStyle name="Normal 3 3 2 2" xfId="1571"/>
    <cellStyle name="Normal 3 3 2 2 2" xfId="1572"/>
    <cellStyle name="Normal 3 3 2 2 2 2" xfId="1573"/>
    <cellStyle name="Normal 3 3 2 2 2 2 2" xfId="1574"/>
    <cellStyle name="Normal 3 3 2 2 2 2 3" xfId="1575"/>
    <cellStyle name="Normal 3 3 2 2 2 3" xfId="1576"/>
    <cellStyle name="Normal 3 3 2 2 2 4" xfId="1577"/>
    <cellStyle name="Normal 3 3 2 2 3" xfId="1578"/>
    <cellStyle name="Normal 3 3 2 2 3 2" xfId="1579"/>
    <cellStyle name="Normal 3 3 2 2 3 3" xfId="1580"/>
    <cellStyle name="Normal 3 3 2 2 4" xfId="1581"/>
    <cellStyle name="Normal 3 3 2 2 5" xfId="1582"/>
    <cellStyle name="Normal 3 3 2 3" xfId="1583"/>
    <cellStyle name="Normal 3 3 2 3 2" xfId="1584"/>
    <cellStyle name="Normal 3 3 2 3 2 2" xfId="1585"/>
    <cellStyle name="Normal 3 3 2 3 2 2 2" xfId="1586"/>
    <cellStyle name="Normal 3 3 2 3 2 2 3" xfId="1587"/>
    <cellStyle name="Normal 3 3 2 3 2 3" xfId="1588"/>
    <cellStyle name="Normal 3 3 2 3 2 4" xfId="1589"/>
    <cellStyle name="Normal 3 3 2 3 3" xfId="1590"/>
    <cellStyle name="Normal 3 3 2 3 3 2" xfId="1591"/>
    <cellStyle name="Normal 3 3 2 3 3 3" xfId="1592"/>
    <cellStyle name="Normal 3 3 2 3 4" xfId="1593"/>
    <cellStyle name="Normal 3 3 2 3 5" xfId="1594"/>
    <cellStyle name="Normal 3 3 2 3 6" xfId="1595"/>
    <cellStyle name="Normal 3 3 2 4" xfId="1596"/>
    <cellStyle name="Normal 3 3 2 4 2" xfId="1597"/>
    <cellStyle name="Normal 3 3 2 4 2 2" xfId="1598"/>
    <cellStyle name="Normal 3 3 2 4 2 3" xfId="1599"/>
    <cellStyle name="Normal 3 3 2 4 3" xfId="1600"/>
    <cellStyle name="Normal 3 3 2 4 4" xfId="1601"/>
    <cellStyle name="Normal 3 3 2 4 5" xfId="1602"/>
    <cellStyle name="Normal 3 3 2 5" xfId="1603"/>
    <cellStyle name="Normal 3 3 2 5 2" xfId="1604"/>
    <cellStyle name="Normal 3 3 2 5 3" xfId="1605"/>
    <cellStyle name="Normal 3 3 2 6" xfId="1606"/>
    <cellStyle name="Normal 3 3 2 7" xfId="1607"/>
    <cellStyle name="Normal 3 3 3" xfId="1608"/>
    <cellStyle name="Normal 3 3 3 2" xfId="1609"/>
    <cellStyle name="Normal 3 3 3 2 2" xfId="1610"/>
    <cellStyle name="Normal 3 3 3 2 2 2" xfId="1611"/>
    <cellStyle name="Normal 3 3 3 2 2 3" xfId="1612"/>
    <cellStyle name="Normal 3 3 3 2 3" xfId="1613"/>
    <cellStyle name="Normal 3 3 3 2 4" xfId="1614"/>
    <cellStyle name="Normal 3 3 3 2 5" xfId="1615"/>
    <cellStyle name="Normal 3 3 3 3" xfId="1616"/>
    <cellStyle name="Normal 3 3 3 3 2" xfId="1617"/>
    <cellStyle name="Normal 3 3 3 3 3" xfId="1618"/>
    <cellStyle name="Normal 3 3 3 4" xfId="1619"/>
    <cellStyle name="Normal 3 3 3 5" xfId="1620"/>
    <cellStyle name="Normal 3 3 4" xfId="1621"/>
    <cellStyle name="Normal 3 3 4 2" xfId="1622"/>
    <cellStyle name="Normal 3 3 4 2 2" xfId="1623"/>
    <cellStyle name="Normal 3 3 4 2 3" xfId="1624"/>
    <cellStyle name="Normal 3 3 4 3" xfId="1625"/>
    <cellStyle name="Normal 3 3 4 4" xfId="1626"/>
    <cellStyle name="Normal 3 3 4 5" xfId="1627"/>
    <cellStyle name="Normal 3 3 5" xfId="1628"/>
    <cellStyle name="Normal 3 3 5 2" xfId="1629"/>
    <cellStyle name="Normal 3 3 5 3" xfId="1630"/>
    <cellStyle name="Normal 3 3 5 4" xfId="1631"/>
    <cellStyle name="Normal 3 3 6" xfId="1632"/>
    <cellStyle name="Normal 3 3 7" xfId="1633"/>
    <cellStyle name="Normal 3 4" xfId="1634"/>
    <cellStyle name="Normal 3 4 2" xfId="1635"/>
    <cellStyle name="Normal 3 4 2 2" xfId="1636"/>
    <cellStyle name="Normal 3 4 2 2 2" xfId="1637"/>
    <cellStyle name="Normal 3 4 2 2 2 2" xfId="1638"/>
    <cellStyle name="Normal 3 4 2 2 2 3" xfId="1639"/>
    <cellStyle name="Normal 3 4 2 2 3" xfId="1640"/>
    <cellStyle name="Normal 3 4 2 2 4" xfId="1641"/>
    <cellStyle name="Normal 3 4 2 3" xfId="1642"/>
    <cellStyle name="Normal 3 4 2 3 2" xfId="1643"/>
    <cellStyle name="Normal 3 4 2 3 3" xfId="1644"/>
    <cellStyle name="Normal 3 4 2 4" xfId="1645"/>
    <cellStyle name="Normal 3 4 2 5" xfId="1646"/>
    <cellStyle name="Normal 3 4 3" xfId="1647"/>
    <cellStyle name="Normal 3 4 3 2" xfId="1648"/>
    <cellStyle name="Normal 3 4 3 2 2" xfId="1649"/>
    <cellStyle name="Normal 3 4 3 2 2 2" xfId="1650"/>
    <cellStyle name="Normal 3 4 3 2 2 3" xfId="1651"/>
    <cellStyle name="Normal 3 4 3 2 3" xfId="1652"/>
    <cellStyle name="Normal 3 4 3 2 4" xfId="1653"/>
    <cellStyle name="Normal 3 4 3 3" xfId="1654"/>
    <cellStyle name="Normal 3 4 3 3 2" xfId="1655"/>
    <cellStyle name="Normal 3 4 3 3 3" xfId="1656"/>
    <cellStyle name="Normal 3 4 3 4" xfId="1657"/>
    <cellStyle name="Normal 3 4 3 5" xfId="1658"/>
    <cellStyle name="Normal 3 4 3 6" xfId="1659"/>
    <cellStyle name="Normal 3 4 4" xfId="1660"/>
    <cellStyle name="Normal 3 4 4 2" xfId="1661"/>
    <cellStyle name="Normal 3 4 4 2 2" xfId="1662"/>
    <cellStyle name="Normal 3 4 4 2 3" xfId="1663"/>
    <cellStyle name="Normal 3 4 4 3" xfId="1664"/>
    <cellStyle name="Normal 3 4 4 4" xfId="1665"/>
    <cellStyle name="Normal 3 4 4 5" xfId="1666"/>
    <cellStyle name="Normal 3 4 5" xfId="1667"/>
    <cellStyle name="Normal 3 4 5 2" xfId="1668"/>
    <cellStyle name="Normal 3 4 5 3" xfId="1669"/>
    <cellStyle name="Normal 3 4 6" xfId="1670"/>
    <cellStyle name="Normal 3 4 7" xfId="1671"/>
    <cellStyle name="Normal 3 5" xfId="1672"/>
    <cellStyle name="Normal 3 5 2" xfId="1673"/>
    <cellStyle name="Normal 3 5 2 2" xfId="1674"/>
    <cellStyle name="Normal 3 5 2 2 2" xfId="1675"/>
    <cellStyle name="Normal 3 5 2 2 3" xfId="1676"/>
    <cellStyle name="Normal 3 5 2 3" xfId="1677"/>
    <cellStyle name="Normal 3 5 2 4" xfId="1678"/>
    <cellStyle name="Normal 3 5 2 5" xfId="1679"/>
    <cellStyle name="Normal 3 5 3" xfId="1680"/>
    <cellStyle name="Normal 3 5 3 2" xfId="1681"/>
    <cellStyle name="Normal 3 5 3 3" xfId="1682"/>
    <cellStyle name="Normal 3 5 4" xfId="1683"/>
    <cellStyle name="Normal 3 5 5" xfId="1684"/>
    <cellStyle name="Normal 3 6" xfId="1685"/>
    <cellStyle name="Normal 3 6 2" xfId="1686"/>
    <cellStyle name="Normal 3 6 2 2" xfId="1687"/>
    <cellStyle name="Normal 3 6 2 3" xfId="1688"/>
    <cellStyle name="Normal 3 6 3" xfId="1689"/>
    <cellStyle name="Normal 3 6 4" xfId="1690"/>
    <cellStyle name="Normal 3 6 5" xfId="1691"/>
    <cellStyle name="Normal 3 7" xfId="1692"/>
    <cellStyle name="Normal 3 8" xfId="1693"/>
    <cellStyle name="Normal 3 9" xfId="1694"/>
    <cellStyle name="Normal 4" xfId="1695"/>
    <cellStyle name="Normal 5" xfId="1696"/>
    <cellStyle name="Normal 5 2" xfId="1697"/>
    <cellStyle name="Normal 6" xfId="1698"/>
    <cellStyle name="Normal 6 2" xfId="1699"/>
    <cellStyle name="Normal 7" xfId="1700"/>
    <cellStyle name="Normal 7 2" xfId="1701"/>
    <cellStyle name="Normal 7 2 2" xfId="1702"/>
    <cellStyle name="Normal 7 2 2 2" xfId="1703"/>
    <cellStyle name="Normal 7 2 2 2 2" xfId="1704"/>
    <cellStyle name="Normal 7 2 2 2 2 2" xfId="1705"/>
    <cellStyle name="Normal 7 2 2 2 2 3" xfId="1706"/>
    <cellStyle name="Normal 7 2 2 2 3" xfId="1707"/>
    <cellStyle name="Normal 7 2 2 2 4" xfId="1708"/>
    <cellStyle name="Normal 7 2 2 3" xfId="1709"/>
    <cellStyle name="Normal 7 2 2 3 2" xfId="1710"/>
    <cellStyle name="Normal 7 2 2 3 3" xfId="1711"/>
    <cellStyle name="Normal 7 2 2 4" xfId="1712"/>
    <cellStyle name="Normal 7 2 2 5" xfId="1713"/>
    <cellStyle name="Normal 7 2 3" xfId="1714"/>
    <cellStyle name="Normal 7 2 3 2" xfId="1715"/>
    <cellStyle name="Normal 7 2 3 2 2" xfId="1716"/>
    <cellStyle name="Normal 7 2 3 2 2 2" xfId="1717"/>
    <cellStyle name="Normal 7 2 3 2 2 3" xfId="1718"/>
    <cellStyle name="Normal 7 2 3 2 3" xfId="1719"/>
    <cellStyle name="Normal 7 2 3 2 4" xfId="1720"/>
    <cellStyle name="Normal 7 2 3 3" xfId="1721"/>
    <cellStyle name="Normal 7 2 3 3 2" xfId="1722"/>
    <cellStyle name="Normal 7 2 3 3 3" xfId="1723"/>
    <cellStyle name="Normal 7 2 3 4" xfId="1724"/>
    <cellStyle name="Normal 7 2 3 5" xfId="1725"/>
    <cellStyle name="Normal 7 2 3 6" xfId="1726"/>
    <cellStyle name="Normal 7 2 4" xfId="1727"/>
    <cellStyle name="Normal 7 2 4 2" xfId="1728"/>
    <cellStyle name="Normal 7 2 4 2 2" xfId="1729"/>
    <cellStyle name="Normal 7 2 4 2 3" xfId="1730"/>
    <cellStyle name="Normal 7 2 4 3" xfId="1731"/>
    <cellStyle name="Normal 7 2 4 4" xfId="1732"/>
    <cellStyle name="Normal 7 2 5" xfId="1733"/>
    <cellStyle name="Normal 7 2 5 2" xfId="1734"/>
    <cellStyle name="Normal 7 2 5 3" xfId="1735"/>
    <cellStyle name="Normal 7 2 6" xfId="1736"/>
    <cellStyle name="Normal 7 2 7" xfId="1737"/>
    <cellStyle name="Normal 7 3" xfId="1738"/>
    <cellStyle name="Normal 7 3 2" xfId="1739"/>
    <cellStyle name="Normal 7 3 2 2" xfId="1740"/>
    <cellStyle name="Normal 7 3 2 2 2" xfId="1741"/>
    <cellStyle name="Normal 7 3 2 2 3" xfId="1742"/>
    <cellStyle name="Normal 7 3 2 3" xfId="1743"/>
    <cellStyle name="Normal 7 3 2 4" xfId="1744"/>
    <cellStyle name="Normal 7 3 3" xfId="1745"/>
    <cellStyle name="Normal 7 3 3 2" xfId="1746"/>
    <cellStyle name="Normal 7 3 3 3" xfId="1747"/>
    <cellStyle name="Normal 7 3 4" xfId="1748"/>
    <cellStyle name="Normal 7 3 5" xfId="1749"/>
    <cellStyle name="Normal 7 4" xfId="1750"/>
    <cellStyle name="Normal 7 4 2" xfId="1751"/>
    <cellStyle name="Normal 7 4 2 2" xfId="1752"/>
    <cellStyle name="Normal 7 4 2 3" xfId="1753"/>
    <cellStyle name="Normal 7 4 3" xfId="1754"/>
    <cellStyle name="Normal 7 4 4" xfId="1755"/>
    <cellStyle name="Normal 7 4 5" xfId="1756"/>
    <cellStyle name="Normal 7 5" xfId="1757"/>
    <cellStyle name="Normal 7 5 2" xfId="1758"/>
    <cellStyle name="Normal 7 5 3" xfId="1759"/>
    <cellStyle name="Normal 7 6" xfId="1760"/>
    <cellStyle name="Normal 7 7" xfId="1761"/>
    <cellStyle name="Normal 8" xfId="1762"/>
    <cellStyle name="Normal 8 2" xfId="1763"/>
    <cellStyle name="Normal 8 2 2" xfId="1764"/>
    <cellStyle name="Normal 8 2 2 2" xfId="1765"/>
    <cellStyle name="Normal 8 2 2 2 2" xfId="1766"/>
    <cellStyle name="Normal 8 2 2 2 3" xfId="1767"/>
    <cellStyle name="Normal 8 2 2 3" xfId="1768"/>
    <cellStyle name="Normal 8 2 2 4" xfId="1769"/>
    <cellStyle name="Normal 8 2 3" xfId="1770"/>
    <cellStyle name="Normal 8 2 3 2" xfId="1771"/>
    <cellStyle name="Normal 8 2 3 3" xfId="1772"/>
    <cellStyle name="Normal 8 2 4" xfId="1773"/>
    <cellStyle name="Normal 8 2 5" xfId="1774"/>
    <cellStyle name="Normal 8 3" xfId="1775"/>
    <cellStyle name="Normal 8 3 2" xfId="1776"/>
    <cellStyle name="Normal 8 3 2 2" xfId="1777"/>
    <cellStyle name="Normal 8 3 2 2 2" xfId="1778"/>
    <cellStyle name="Normal 8 3 2 2 3" xfId="1779"/>
    <cellStyle name="Normal 8 3 2 3" xfId="1780"/>
    <cellStyle name="Normal 8 3 2 4" xfId="1781"/>
    <cellStyle name="Normal 8 3 3" xfId="1782"/>
    <cellStyle name="Normal 8 3 3 2" xfId="1783"/>
    <cellStyle name="Normal 8 3 3 3" xfId="1784"/>
    <cellStyle name="Normal 8 3 4" xfId="1785"/>
    <cellStyle name="Normal 8 3 5" xfId="1786"/>
    <cellStyle name="Normal 8 3 6" xfId="1787"/>
    <cellStyle name="Normal 8 4" xfId="1788"/>
    <cellStyle name="Normal 8 4 2" xfId="1789"/>
    <cellStyle name="Normal 8 4 2 2" xfId="1790"/>
    <cellStyle name="Normal 8 4 2 3" xfId="1791"/>
    <cellStyle name="Normal 8 4 3" xfId="1792"/>
    <cellStyle name="Normal 8 4 4" xfId="1793"/>
    <cellStyle name="Normal 8 5" xfId="1794"/>
    <cellStyle name="Normal 8 5 2" xfId="1795"/>
    <cellStyle name="Normal 8 5 3" xfId="1796"/>
    <cellStyle name="Normal 8 6" xfId="1797"/>
    <cellStyle name="Normal 8 7" xfId="1798"/>
    <cellStyle name="Normal 9" xfId="1799"/>
    <cellStyle name="Normal 9 2" xfId="1800"/>
    <cellStyle name="Normal 9 2 2" xfId="1801"/>
    <cellStyle name="Normal 9 2 2 2" xfId="1802"/>
    <cellStyle name="Normal 9 2 2 2 2" xfId="1803"/>
    <cellStyle name="Normal 9 2 2 2 3" xfId="1804"/>
    <cellStyle name="Normal 9 2 2 3" xfId="1805"/>
    <cellStyle name="Normal 9 2 2 4" xfId="1806"/>
    <cellStyle name="Normal 9 2 3" xfId="1807"/>
    <cellStyle name="Normal 9 2 3 2" xfId="1808"/>
    <cellStyle name="Normal 9 2 3 3" xfId="1809"/>
    <cellStyle name="Normal 9 2 4" xfId="1810"/>
    <cellStyle name="Normal 9 2 5" xfId="1811"/>
    <cellStyle name="Normal 9 3" xfId="1812"/>
    <cellStyle name="Normal 9 3 2" xfId="1813"/>
    <cellStyle name="Normal 9 3 2 2" xfId="1814"/>
    <cellStyle name="Normal 9 3 2 2 2" xfId="1815"/>
    <cellStyle name="Normal 9 3 2 2 3" xfId="1816"/>
    <cellStyle name="Normal 9 3 2 3" xfId="1817"/>
    <cellStyle name="Normal 9 3 2 4" xfId="1818"/>
    <cellStyle name="Normal 9 3 3" xfId="1819"/>
    <cellStyle name="Normal 9 3 3 2" xfId="1820"/>
    <cellStyle name="Normal 9 3 3 3" xfId="1821"/>
    <cellStyle name="Normal 9 3 4" xfId="1822"/>
    <cellStyle name="Normal 9 3 5" xfId="1823"/>
    <cellStyle name="Normal 9 3 6" xfId="1824"/>
    <cellStyle name="Normal 9 4" xfId="1825"/>
    <cellStyle name="Normal 9 4 2" xfId="1826"/>
    <cellStyle name="Normal 9 4 2 2" xfId="1827"/>
    <cellStyle name="Normal 9 4 2 3" xfId="1828"/>
    <cellStyle name="Normal 9 4 3" xfId="1829"/>
    <cellStyle name="Normal 9 4 4" xfId="1830"/>
    <cellStyle name="Normal 9 5" xfId="1831"/>
    <cellStyle name="Normal 9 5 2" xfId="1832"/>
    <cellStyle name="Normal 9 5 3" xfId="1833"/>
    <cellStyle name="Normal 9 6" xfId="1834"/>
    <cellStyle name="Normal 9 7" xfId="1835"/>
    <cellStyle name="Note" xfId="1836"/>
    <cellStyle name="Note 2" xfId="1837"/>
    <cellStyle name="Note 2 2" xfId="1838"/>
    <cellStyle name="Note 2 2 2" xfId="1839"/>
    <cellStyle name="Note 2 2 2 2" xfId="1840"/>
    <cellStyle name="Note 2 2 2 2 2" xfId="1841"/>
    <cellStyle name="Note 2 2 2 2 2 2" xfId="1842"/>
    <cellStyle name="Note 2 2 2 2 2 3" xfId="1843"/>
    <cellStyle name="Note 2 2 2 2 3" xfId="1844"/>
    <cellStyle name="Note 2 2 2 2 4" xfId="1845"/>
    <cellStyle name="Note 2 2 2 3" xfId="1846"/>
    <cellStyle name="Note 2 2 2 3 2" xfId="1847"/>
    <cellStyle name="Note 2 2 2 3 3" xfId="1848"/>
    <cellStyle name="Note 2 2 2 4" xfId="1849"/>
    <cellStyle name="Note 2 2 2 5" xfId="1850"/>
    <cellStyle name="Note 2 2 3" xfId="1851"/>
    <cellStyle name="Note 2 2 3 2" xfId="1852"/>
    <cellStyle name="Note 2 2 3 2 2" xfId="1853"/>
    <cellStyle name="Note 2 2 3 2 2 2" xfId="1854"/>
    <cellStyle name="Note 2 2 3 2 2 3" xfId="1855"/>
    <cellStyle name="Note 2 2 3 2 3" xfId="1856"/>
    <cellStyle name="Note 2 2 3 2 4" xfId="1857"/>
    <cellStyle name="Note 2 2 3 3" xfId="1858"/>
    <cellStyle name="Note 2 2 3 3 2" xfId="1859"/>
    <cellStyle name="Note 2 2 3 3 3" xfId="1860"/>
    <cellStyle name="Note 2 2 3 4" xfId="1861"/>
    <cellStyle name="Note 2 2 3 5" xfId="1862"/>
    <cellStyle name="Note 2 2 3 6" xfId="1863"/>
    <cellStyle name="Note 2 2 4" xfId="1864"/>
    <cellStyle name="Note 2 2 4 2" xfId="1865"/>
    <cellStyle name="Note 2 2 4 2 2" xfId="1866"/>
    <cellStyle name="Note 2 2 4 2 3" xfId="1867"/>
    <cellStyle name="Note 2 2 4 3" xfId="1868"/>
    <cellStyle name="Note 2 2 4 4" xfId="1869"/>
    <cellStyle name="Note 2 2 5" xfId="1870"/>
    <cellStyle name="Note 2 2 5 2" xfId="1871"/>
    <cellStyle name="Note 2 2 5 3" xfId="1872"/>
    <cellStyle name="Note 2 2 6" xfId="1873"/>
    <cellStyle name="Note 2 2 7" xfId="1874"/>
    <cellStyle name="Note 2 3" xfId="1875"/>
    <cellStyle name="Note 2 3 2" xfId="1876"/>
    <cellStyle name="Note 2 3 2 2" xfId="1877"/>
    <cellStyle name="Note 2 3 2 2 2" xfId="1878"/>
    <cellStyle name="Note 2 3 2 2 3" xfId="1879"/>
    <cellStyle name="Note 2 3 2 3" xfId="1880"/>
    <cellStyle name="Note 2 3 2 4" xfId="1881"/>
    <cellStyle name="Note 2 3 3" xfId="1882"/>
    <cellStyle name="Note 2 3 3 2" xfId="1883"/>
    <cellStyle name="Note 2 3 3 3" xfId="1884"/>
    <cellStyle name="Note 2 3 4" xfId="1885"/>
    <cellStyle name="Note 2 3 5" xfId="1886"/>
    <cellStyle name="Note 2 4" xfId="1887"/>
    <cellStyle name="Note 2 4 2" xfId="1888"/>
    <cellStyle name="Note 2 4 2 2" xfId="1889"/>
    <cellStyle name="Note 2 4 2 3" xfId="1890"/>
    <cellStyle name="Note 2 4 3" xfId="1891"/>
    <cellStyle name="Note 2 4 4" xfId="1892"/>
    <cellStyle name="Note 2 4 5" xfId="1893"/>
    <cellStyle name="Note 2 5" xfId="1894"/>
    <cellStyle name="Note 2 5 2" xfId="1895"/>
    <cellStyle name="Note 2 5 3" xfId="1896"/>
    <cellStyle name="Note 2 6" xfId="1897"/>
    <cellStyle name="Note 2 7" xfId="1898"/>
    <cellStyle name="Note 3" xfId="1899"/>
    <cellStyle name="Note 3 2" xfId="1900"/>
    <cellStyle name="Note 3 2 2" xfId="1901"/>
    <cellStyle name="Note 3 2 2 2" xfId="1902"/>
    <cellStyle name="Note 3 2 2 2 2" xfId="1903"/>
    <cellStyle name="Note 3 2 2 2 3" xfId="1904"/>
    <cellStyle name="Note 3 2 2 3" xfId="1905"/>
    <cellStyle name="Note 3 2 2 4" xfId="1906"/>
    <cellStyle name="Note 3 2 3" xfId="1907"/>
    <cellStyle name="Note 3 2 3 2" xfId="1908"/>
    <cellStyle name="Note 3 2 3 3" xfId="1909"/>
    <cellStyle name="Note 3 2 4" xfId="1910"/>
    <cellStyle name="Note 3 2 5" xfId="1911"/>
    <cellStyle name="Note 3 3" xfId="1912"/>
    <cellStyle name="Note 3 3 2" xfId="1913"/>
    <cellStyle name="Note 3 3 2 2" xfId="1914"/>
    <cellStyle name="Note 3 3 2 2 2" xfId="1915"/>
    <cellStyle name="Note 3 3 2 2 3" xfId="1916"/>
    <cellStyle name="Note 3 3 2 3" xfId="1917"/>
    <cellStyle name="Note 3 3 2 4" xfId="1918"/>
    <cellStyle name="Note 3 3 3" xfId="1919"/>
    <cellStyle name="Note 3 3 3 2" xfId="1920"/>
    <cellStyle name="Note 3 3 3 3" xfId="1921"/>
    <cellStyle name="Note 3 3 4" xfId="1922"/>
    <cellStyle name="Note 3 3 5" xfId="1923"/>
    <cellStyle name="Note 3 3 6" xfId="1924"/>
    <cellStyle name="Note 3 4" xfId="1925"/>
    <cellStyle name="Note 3 4 2" xfId="1926"/>
    <cellStyle name="Note 3 4 2 2" xfId="1927"/>
    <cellStyle name="Note 3 4 2 3" xfId="1928"/>
    <cellStyle name="Note 3 4 3" xfId="1929"/>
    <cellStyle name="Note 3 4 4" xfId="1930"/>
    <cellStyle name="Note 3 5" xfId="1931"/>
    <cellStyle name="Note 3 5 2" xfId="1932"/>
    <cellStyle name="Note 3 5 3" xfId="1933"/>
    <cellStyle name="Note 3 6" xfId="1934"/>
    <cellStyle name="Note 3 7" xfId="1935"/>
    <cellStyle name="Note 4" xfId="1936"/>
    <cellStyle name="Note 4 2" xfId="1937"/>
    <cellStyle name="Note 4 2 2" xfId="1938"/>
    <cellStyle name="Note 4 2 2 2" xfId="1939"/>
    <cellStyle name="Note 4 2 2 2 2" xfId="1940"/>
    <cellStyle name="Note 4 2 2 2 3" xfId="1941"/>
    <cellStyle name="Note 4 2 2 3" xfId="1942"/>
    <cellStyle name="Note 4 2 2 4" xfId="1943"/>
    <cellStyle name="Note 4 2 3" xfId="1944"/>
    <cellStyle name="Note 4 2 3 2" xfId="1945"/>
    <cellStyle name="Note 4 2 3 3" xfId="1946"/>
    <cellStyle name="Note 4 2 4" xfId="1947"/>
    <cellStyle name="Note 4 2 5" xfId="1948"/>
    <cellStyle name="Note 4 3" xfId="1949"/>
    <cellStyle name="Note 4 3 2" xfId="1950"/>
    <cellStyle name="Note 4 3 2 2" xfId="1951"/>
    <cellStyle name="Note 4 3 2 2 2" xfId="1952"/>
    <cellStyle name="Note 4 3 2 2 3" xfId="1953"/>
    <cellStyle name="Note 4 3 2 3" xfId="1954"/>
    <cellStyle name="Note 4 3 2 4" xfId="1955"/>
    <cellStyle name="Note 4 3 3" xfId="1956"/>
    <cellStyle name="Note 4 3 3 2" xfId="1957"/>
    <cellStyle name="Note 4 3 3 3" xfId="1958"/>
    <cellStyle name="Note 4 3 4" xfId="1959"/>
    <cellStyle name="Note 4 3 5" xfId="1960"/>
    <cellStyle name="Note 4 3 6" xfId="1961"/>
    <cellStyle name="Note 4 4" xfId="1962"/>
    <cellStyle name="Note 4 4 2" xfId="1963"/>
    <cellStyle name="Note 4 4 2 2" xfId="1964"/>
    <cellStyle name="Note 4 4 2 3" xfId="1965"/>
    <cellStyle name="Note 4 4 3" xfId="1966"/>
    <cellStyle name="Note 4 4 4" xfId="1967"/>
    <cellStyle name="Note 4 5" xfId="1968"/>
    <cellStyle name="Note 4 5 2" xfId="1969"/>
    <cellStyle name="Note 4 5 3" xfId="1970"/>
    <cellStyle name="Note 4 6" xfId="1971"/>
    <cellStyle name="Note 4 7" xfId="1972"/>
    <cellStyle name="Note 5" xfId="1973"/>
    <cellStyle name="Note 5 2" xfId="1974"/>
    <cellStyle name="Note 5 2 2" xfId="1975"/>
    <cellStyle name="Note 5 2 2 2" xfId="1976"/>
    <cellStyle name="Note 5 2 2 3" xfId="1977"/>
    <cellStyle name="Note 5 2 3" xfId="1978"/>
    <cellStyle name="Note 5 2 4" xfId="1979"/>
    <cellStyle name="Note 5 3" xfId="1980"/>
    <cellStyle name="Note 5 3 2" xfId="1981"/>
    <cellStyle name="Note 5 3 3" xfId="1982"/>
    <cellStyle name="Note 5 4" xfId="1983"/>
    <cellStyle name="Note 5 5" xfId="1984"/>
    <cellStyle name="Note 5 6" xfId="1985"/>
    <cellStyle name="Note 6" xfId="1986"/>
    <cellStyle name="Note 6 2" xfId="1987"/>
    <cellStyle name="Note 6 2 2" xfId="1988"/>
    <cellStyle name="Note 6 2 3" xfId="1989"/>
    <cellStyle name="Note 6 3" xfId="1990"/>
    <cellStyle name="Note 6 4" xfId="1991"/>
    <cellStyle name="Note 7" xfId="1992"/>
    <cellStyle name="Note 7 2" xfId="1993"/>
    <cellStyle name="Note 7 2 2" xfId="1994"/>
    <cellStyle name="Note 7 2 3" xfId="1995"/>
    <cellStyle name="Note 7 3" xfId="1996"/>
    <cellStyle name="Note 7 4" xfId="1997"/>
    <cellStyle name="Output" xfId="1998"/>
    <cellStyle name="Percent" xfId="1999"/>
    <cellStyle name="Percent 2" xfId="2000"/>
    <cellStyle name="Percent 3" xfId="2001"/>
    <cellStyle name="Title" xfId="2002"/>
    <cellStyle name="Total" xfId="2003"/>
    <cellStyle name="Warning Text" xfId="20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t.state.oh.us/Divisions/ContractAdmin/Contracts/PurchDocs/112-17/GeneSystLLC01/" TargetMode="External" /><Relationship Id="rId2" Type="http://schemas.openxmlformats.org/officeDocument/2006/relationships/hyperlink" Target="http://www.dot.state.oh.us/Divisions/ContractAdmin/Contracts/PurchDocs/112-17/JDPoweSystLL01/" TargetMode="External" /><Relationship Id="rId3" Type="http://schemas.openxmlformats.org/officeDocument/2006/relationships/hyperlink" Target="http://www.dot.state.oh.us/Divisions/ContractAdmin/Contracts/PurchDocs/112-17/OhioCat04/" TargetMode="External" /><Relationship Id="rId4" Type="http://schemas.openxmlformats.org/officeDocument/2006/relationships/hyperlink" Target="http://www.dot.state.oh.us/Divisions/ContractAdmin/Contracts/PurchDocs/112-17/PrevMainTech01/" TargetMode="External" /><Relationship Id="rId5" Type="http://schemas.openxmlformats.org/officeDocument/2006/relationships/hyperlink" Target="http://www.dot.state.oh.us/Divisions/ContractAdmin/Contracts/PurchDocs/112-17/WWWillCompLL01/" TargetMode="External" /><Relationship Id="rId6" Type="http://schemas.openxmlformats.org/officeDocument/2006/relationships/hyperlink" Target="http://www.dot.state.oh.us/Divisions/ContractAdmin/Contracts/PurchDocs/112-17/WestBranDies01/" TargetMode="Externa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dvancedgm@horizonview.net" TargetMode="External" /><Relationship Id="rId2" Type="http://schemas.openxmlformats.org/officeDocument/2006/relationships/hyperlink" Target="mailto:advancedservice@horizonview.net" TargetMode="External" /><Relationship Id="rId3" Type="http://schemas.openxmlformats.org/officeDocument/2006/relationships/hyperlink" Target="mailto:advanced@bright.net" TargetMode="External" /><Relationship Id="rId4" Type="http://schemas.openxmlformats.org/officeDocument/2006/relationships/hyperlink" Target="mailto:advancedoffice@horizonview.net" TargetMode="External" /><Relationship Id="rId5" Type="http://schemas.openxmlformats.org/officeDocument/2006/relationships/hyperlink" Target="mailto:servicedispatch@horizonview.net" TargetMode="External" /><Relationship Id="rId6" Type="http://schemas.openxmlformats.org/officeDocument/2006/relationships/hyperlink" Target="mailto:advanceddispatch@horizonview.net" TargetMode="External" /><Relationship Id="rId7" Type="http://schemas.openxmlformats.org/officeDocument/2006/relationships/hyperlink" Target="mailto:advancedadmin@horizonview.net" TargetMode="External" /><Relationship Id="rId8" Type="http://schemas.openxmlformats.org/officeDocument/2006/relationships/hyperlink" Target="mailto:advancedoptions@horizonview.net" TargetMode="External" /><Relationship Id="rId9" Type="http://schemas.openxmlformats.org/officeDocument/2006/relationships/hyperlink" Target="mailto:gguy@airforceone.com" TargetMode="External" /><Relationship Id="rId10" Type="http://schemas.openxmlformats.org/officeDocument/2006/relationships/hyperlink" Target="mailto:jschilling@airforceone.com" TargetMode="External" /><Relationship Id="rId11" Type="http://schemas.openxmlformats.org/officeDocument/2006/relationships/hyperlink" Target="mailto:toneill@airforceone.com" TargetMode="External" /><Relationship Id="rId12" Type="http://schemas.openxmlformats.org/officeDocument/2006/relationships/hyperlink" Target="mailto:lsenger@airforceone.com" TargetMode="External" /><Relationship Id="rId13" Type="http://schemas.openxmlformats.org/officeDocument/2006/relationships/hyperlink" Target="mailto:cczemeres@airforceone.com" TargetMode="External" /><Relationship Id="rId14" Type="http://schemas.openxmlformats.org/officeDocument/2006/relationships/hyperlink" Target="mailto:jjohnston@airforceone.com" TargetMode="External" /><Relationship Id="rId15" Type="http://schemas.openxmlformats.org/officeDocument/2006/relationships/hyperlink" Target="mailto:edieball@airforceone.com" TargetMode="External" /><Relationship Id="rId16" Type="http://schemas.openxmlformats.org/officeDocument/2006/relationships/hyperlink" Target="mailto:bflynn@airforceone.com" TargetMode="External" /><Relationship Id="rId17" Type="http://schemas.openxmlformats.org/officeDocument/2006/relationships/hyperlink" Target="mailto:jclifton@airforceone.com" TargetMode="External" /><Relationship Id="rId18" Type="http://schemas.openxmlformats.org/officeDocument/2006/relationships/hyperlink" Target="mailto:jslusher@airforceone.com" TargetMode="External" /><Relationship Id="rId19" Type="http://schemas.openxmlformats.org/officeDocument/2006/relationships/hyperlink" Target="mailto:dan.lemons@comfortsystemsusa.com" TargetMode="External" /><Relationship Id="rId20" Type="http://schemas.openxmlformats.org/officeDocument/2006/relationships/hyperlink" Target="mailto:wesley.dearth@comfortsystemsusa.com" TargetMode="External" /><Relationship Id="rId21" Type="http://schemas.openxmlformats.org/officeDocument/2006/relationships/hyperlink" Target="mailto:shayne.rowlands@comfortsystemsusa.com" TargetMode="External" /><Relationship Id="rId22" Type="http://schemas.openxmlformats.org/officeDocument/2006/relationships/hyperlink" Target="mailto:jim@jlmech.com" TargetMode="External" /><Relationship Id="rId23" Type="http://schemas.openxmlformats.org/officeDocument/2006/relationships/hyperlink" Target="mailto:lynn@jlmech.com" TargetMode="External" /><Relationship Id="rId24" Type="http://schemas.openxmlformats.org/officeDocument/2006/relationships/hyperlink" Target="mailto:brett@jlmech.com" TargetMode="External" /><Relationship Id="rId25" Type="http://schemas.openxmlformats.org/officeDocument/2006/relationships/hyperlink" Target="mailto:joe@jlmech.com" TargetMode="External" /><Relationship Id="rId26" Type="http://schemas.openxmlformats.org/officeDocument/2006/relationships/hyperlink" Target="mailto:Chelsea@jlmech.com" TargetMode="External" /><Relationship Id="rId27" Type="http://schemas.openxmlformats.org/officeDocument/2006/relationships/hyperlink" Target="mailto:tina@jlmech.com" TargetMode="External" /><Relationship Id="rId28" Type="http://schemas.openxmlformats.org/officeDocument/2006/relationships/hyperlink" Target="mailto:tom.orr@hitmet.com" TargetMode="External" /><Relationship Id="rId29" Type="http://schemas.openxmlformats.org/officeDocument/2006/relationships/hyperlink" Target="mailto:dkahlig@machineconcepts.com" TargetMode="External" /><Relationship Id="rId30" Type="http://schemas.openxmlformats.org/officeDocument/2006/relationships/hyperlink" Target="mailto:ngwinl@aol.com" TargetMode="External" /><Relationship Id="rId31" Type="http://schemas.openxmlformats.org/officeDocument/2006/relationships/hyperlink" Target="mailto:marcgilardi@a&amp;bmachine.com" TargetMode="External" /><Relationship Id="rId32" Type="http://schemas.openxmlformats.org/officeDocument/2006/relationships/hyperlink" Target="mailto:dhershey@rciwheels.com" TargetMode="External" /><Relationship Id="rId33" Type="http://schemas.openxmlformats.org/officeDocument/2006/relationships/hyperlink" Target="mailto:mmaki@lakesidesupply.com" TargetMode="External" /><Relationship Id="rId34" Type="http://schemas.openxmlformats.org/officeDocument/2006/relationships/hyperlink" Target="mailto:jstratton@mussun.com" TargetMode="External" /><Relationship Id="rId35" Type="http://schemas.openxmlformats.org/officeDocument/2006/relationships/hyperlink" Target="mailto:generalcrane@aol.com" TargetMode="External" /><Relationship Id="rId36" Type="http://schemas.openxmlformats.org/officeDocument/2006/relationships/hyperlink" Target="mailto:dominic@fultonair.com" TargetMode="External" /><Relationship Id="rId37" Type="http://schemas.openxmlformats.org/officeDocument/2006/relationships/hyperlink" Target="mailto:jmattocks@alliedequipmentco.com" TargetMode="External" /><Relationship Id="rId38" Type="http://schemas.openxmlformats.org/officeDocument/2006/relationships/hyperlink" Target="mailto:matt.slocum@refrigerationsales.net" TargetMode="External" /><Relationship Id="rId39" Type="http://schemas.openxmlformats.org/officeDocument/2006/relationships/hyperlink" Target="mailto:dave@londonroadelectric.com" TargetMode="External" /><Relationship Id="rId40" Type="http://schemas.openxmlformats.org/officeDocument/2006/relationships/hyperlink" Target="mailto:edward.klimko@goodmanmfg.com" TargetMode="External" /><Relationship Id="rId41" Type="http://schemas.openxmlformats.org/officeDocument/2006/relationships/hyperlink" Target="mailto:gerowpumps@yahoo.com" TargetMode="External" /><Relationship Id="rId42" Type="http://schemas.openxmlformats.org/officeDocument/2006/relationships/hyperlink" Target="mailto:chses@sbcglobal.net" TargetMode="External" /><Relationship Id="rId43" Type="http://schemas.openxmlformats.org/officeDocument/2006/relationships/hyperlink" Target="mailto:bbolden@steersheating.com" TargetMode="External" /><Relationship Id="rId44" Type="http://schemas.openxmlformats.org/officeDocument/2006/relationships/hyperlink" Target="mailto:shardman@steersheating.com" TargetMode="External" /><Relationship Id="rId45" Type="http://schemas.openxmlformats.org/officeDocument/2006/relationships/hyperlink" Target="mailto:twellman@wellmanservices.biz" TargetMode="External" /><Relationship Id="rId46" Type="http://schemas.openxmlformats.org/officeDocument/2006/relationships/hyperlink" Target="mailto:jenniferwells@wellmanservices.biz" TargetMode="External" /><Relationship Id="rId47" Type="http://schemas.openxmlformats.org/officeDocument/2006/relationships/hyperlink" Target="mailto:wellmanservices@yahoo.com" TargetMode="External" /><Relationship Id="rId48" Type="http://schemas.openxmlformats.org/officeDocument/2006/relationships/hyperlink" Target="mailto:wellmanservices@yahoo.com" TargetMode="External" /><Relationship Id="rId49"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dave.brown@sedgwickcms.com" TargetMode="External" /><Relationship Id="rId2" Type="http://schemas.openxmlformats.org/officeDocument/2006/relationships/hyperlink" Target="mailto:coldiron@mc-mc.com" TargetMode="External" /><Relationship Id="rId3" Type="http://schemas.openxmlformats.org/officeDocument/2006/relationships/hyperlink" Target="mailto:mike.boyce@FCBDD.org" TargetMode="External" /><Relationship Id="rId4" Type="http://schemas.openxmlformats.org/officeDocument/2006/relationships/hyperlink" Target="mailto:rmoss@sealimited.com" TargetMode="External" /><Relationship Id="rId5" Type="http://schemas.openxmlformats.org/officeDocument/2006/relationships/hyperlink" Target="mailto:mark.radder@worthingtonindustries.com" TargetMode="External" /><Relationship Id="rId6" Type="http://schemas.openxmlformats.org/officeDocument/2006/relationships/hyperlink" Target="mailto:jakins@sylvaniaschools.org" TargetMode="External" /><Relationship Id="rId7" Type="http://schemas.openxmlformats.org/officeDocument/2006/relationships/hyperlink" Target="mailto:tom.orr@hitmet.com" TargetMode="External" /><Relationship Id="rId8" Type="http://schemas.openxmlformats.org/officeDocument/2006/relationships/hyperlink" Target="mailto:dkahlig@machineconcepts.com" TargetMode="External" /><Relationship Id="rId9" Type="http://schemas.openxmlformats.org/officeDocument/2006/relationships/hyperlink" Target="mailto:sjeffers@Hl-a.net" TargetMode="External" /><Relationship Id="rId10" Type="http://schemas.openxmlformats.org/officeDocument/2006/relationships/hyperlink" Target="mailto:david.palmer@mha.ohio.gov" TargetMode="External" /><Relationship Id="rId11" Type="http://schemas.openxmlformats.org/officeDocument/2006/relationships/hyperlink" Target="mailto:felipe.vasquez@cle.frb.org" TargetMode="External" /><Relationship Id="rId12" Type="http://schemas.openxmlformats.org/officeDocument/2006/relationships/hyperlink" Target="mailto:laura.soble@pnc.com" TargetMode="External" /><Relationship Id="rId13" Type="http://schemas.openxmlformats.org/officeDocument/2006/relationships/hyperlink" Target="mailto:jeff.males@kraton.com" TargetMode="External" /><Relationship Id="rId14" Type="http://schemas.openxmlformats.org/officeDocument/2006/relationships/hyperlink" Target="mailto:brian.hess@colliers.com" TargetMode="External" /><Relationship Id="rId1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78"/>
  <sheetViews>
    <sheetView tabSelected="1" view="pageBreakPreview" zoomScaleSheetLayoutView="100" zoomScalePageLayoutView="0" workbookViewId="0" topLeftCell="A1">
      <selection activeCell="E18" sqref="E18"/>
    </sheetView>
  </sheetViews>
  <sheetFormatPr defaultColWidth="9.140625" defaultRowHeight="12.75"/>
  <cols>
    <col min="1" max="1" width="28.140625" style="130" bestFit="1" customWidth="1"/>
    <col min="2" max="3" width="28.140625" style="0" customWidth="1"/>
    <col min="4" max="4" width="10.00390625" style="0" customWidth="1"/>
    <col min="5" max="5" width="9.8515625" style="0" customWidth="1"/>
    <col min="6" max="7" width="10.00390625" style="0" bestFit="1" customWidth="1"/>
  </cols>
  <sheetData>
    <row r="1" spans="1:6" ht="12.75">
      <c r="A1" s="132"/>
      <c r="B1" s="132"/>
      <c r="C1" s="133" t="s">
        <v>111</v>
      </c>
      <c r="D1" s="133"/>
      <c r="E1" s="133"/>
      <c r="F1" s="133"/>
    </row>
    <row r="2" spans="1:6" ht="12.75">
      <c r="A2" s="132"/>
      <c r="B2" s="132"/>
      <c r="C2" s="132"/>
      <c r="D2" s="132"/>
      <c r="E2" s="132"/>
      <c r="F2" s="132"/>
    </row>
    <row r="3" spans="1:6" ht="12.75">
      <c r="A3" s="132"/>
      <c r="B3" s="132"/>
      <c r="C3" s="132"/>
      <c r="D3" s="132"/>
      <c r="E3" s="132"/>
      <c r="F3" s="132"/>
    </row>
    <row r="4" spans="1:6" ht="12.75">
      <c r="A4" s="132"/>
      <c r="B4" s="132"/>
      <c r="C4" s="132"/>
      <c r="D4" s="132"/>
      <c r="E4" s="132"/>
      <c r="F4" s="132"/>
    </row>
    <row r="5" spans="1:6" ht="12.75">
      <c r="A5" s="132"/>
      <c r="B5" s="132"/>
      <c r="C5" s="134" t="s">
        <v>112</v>
      </c>
      <c r="D5" s="134"/>
      <c r="E5" s="134"/>
      <c r="F5" s="134"/>
    </row>
    <row r="6" spans="1:6" ht="12.75">
      <c r="A6" s="132"/>
      <c r="B6" s="132"/>
      <c r="C6" s="132"/>
      <c r="D6" s="132"/>
      <c r="E6" s="132"/>
      <c r="F6" s="120" t="s">
        <v>113</v>
      </c>
    </row>
    <row r="7" spans="1:5" ht="12.75">
      <c r="A7" s="121"/>
      <c r="B7" s="122" t="s">
        <v>114</v>
      </c>
      <c r="C7" s="123" t="s">
        <v>121</v>
      </c>
      <c r="D7" s="123" t="s">
        <v>490</v>
      </c>
      <c r="E7" s="121"/>
    </row>
    <row r="8" spans="1:5" ht="12.75">
      <c r="A8" s="121"/>
      <c r="B8" s="124" t="s">
        <v>115</v>
      </c>
      <c r="C8" s="131">
        <v>43053</v>
      </c>
      <c r="D8" s="121"/>
      <c r="E8" s="121"/>
    </row>
    <row r="9" spans="1:5" ht="12.75">
      <c r="A9" s="121"/>
      <c r="B9" s="124" t="s">
        <v>11</v>
      </c>
      <c r="C9" s="125" t="s">
        <v>491</v>
      </c>
      <c r="D9" s="121"/>
      <c r="E9" s="121"/>
    </row>
    <row r="10" spans="1:5" ht="12.75">
      <c r="A10" s="121"/>
      <c r="B10" s="124" t="s">
        <v>116</v>
      </c>
      <c r="C10" s="125" t="s">
        <v>122</v>
      </c>
      <c r="D10" s="121"/>
      <c r="E10" s="121"/>
    </row>
    <row r="11" spans="1:5" ht="12.75">
      <c r="A11" s="121"/>
      <c r="B11" s="126" t="s">
        <v>117</v>
      </c>
      <c r="C11" s="121"/>
      <c r="D11" s="121"/>
      <c r="E11" s="121"/>
    </row>
    <row r="12" spans="1:5" ht="12.75">
      <c r="A12" s="127" t="s">
        <v>121</v>
      </c>
      <c r="B12" s="121"/>
      <c r="C12" s="129" t="s">
        <v>541</v>
      </c>
      <c r="D12" s="121"/>
      <c r="E12" s="121"/>
    </row>
    <row r="13" spans="1:5" ht="12.75">
      <c r="A13" s="121"/>
      <c r="B13" s="124" t="s">
        <v>118</v>
      </c>
      <c r="C13" s="124" t="s">
        <v>119</v>
      </c>
      <c r="D13" s="124" t="s">
        <v>120</v>
      </c>
      <c r="E13" s="121"/>
    </row>
    <row r="14" spans="1:5" ht="12.75">
      <c r="A14" s="125" t="s">
        <v>123</v>
      </c>
      <c r="B14" s="128" t="s">
        <v>123</v>
      </c>
      <c r="C14" s="124" t="s">
        <v>492</v>
      </c>
      <c r="D14" s="121"/>
      <c r="E14" s="121"/>
    </row>
    <row r="15" spans="1:5" ht="12.75">
      <c r="A15" s="125" t="s">
        <v>493</v>
      </c>
      <c r="B15" s="125" t="s">
        <v>493</v>
      </c>
      <c r="C15" s="121"/>
      <c r="D15" s="121"/>
      <c r="E15" s="121"/>
    </row>
    <row r="16" spans="1:5" ht="12.75">
      <c r="A16" s="125" t="s">
        <v>494</v>
      </c>
      <c r="B16" s="125" t="s">
        <v>494</v>
      </c>
      <c r="C16" s="129" t="s">
        <v>532</v>
      </c>
      <c r="D16" s="121"/>
      <c r="E16" s="121"/>
    </row>
    <row r="17" spans="1:5" ht="12.75">
      <c r="A17" s="125" t="s">
        <v>125</v>
      </c>
      <c r="B17" s="125" t="s">
        <v>125</v>
      </c>
      <c r="C17" s="121"/>
      <c r="D17" s="121"/>
      <c r="E17" s="121"/>
    </row>
    <row r="18" spans="1:5" ht="12.75">
      <c r="A18" s="125" t="s">
        <v>127</v>
      </c>
      <c r="B18" s="125" t="s">
        <v>127</v>
      </c>
      <c r="C18" s="121"/>
      <c r="D18" s="121"/>
      <c r="E18" s="121"/>
    </row>
    <row r="19" spans="1:5" ht="12.75">
      <c r="A19" s="125" t="s">
        <v>495</v>
      </c>
      <c r="B19" s="121"/>
      <c r="C19" s="121"/>
      <c r="D19" s="121"/>
      <c r="E19" s="121"/>
    </row>
    <row r="20" spans="1:5" ht="12.75">
      <c r="A20" s="125" t="s">
        <v>126</v>
      </c>
      <c r="B20" s="121"/>
      <c r="C20" s="121"/>
      <c r="D20" s="121"/>
      <c r="E20" s="121"/>
    </row>
    <row r="21" spans="1:5" ht="12.75">
      <c r="A21" s="121"/>
      <c r="B21" s="128" t="s">
        <v>123</v>
      </c>
      <c r="C21" s="121"/>
      <c r="D21" s="121"/>
      <c r="E21" s="121"/>
    </row>
    <row r="22" spans="1:5" ht="12.75">
      <c r="A22" s="125" t="s">
        <v>496</v>
      </c>
      <c r="B22" s="128" t="s">
        <v>496</v>
      </c>
      <c r="C22" s="124" t="s">
        <v>492</v>
      </c>
      <c r="D22" s="121"/>
      <c r="E22" s="121"/>
    </row>
    <row r="23" spans="1:5" ht="12.75">
      <c r="A23" s="125" t="s">
        <v>497</v>
      </c>
      <c r="B23" s="125" t="s">
        <v>497</v>
      </c>
      <c r="C23" s="121"/>
      <c r="D23" s="121"/>
      <c r="E23" s="121"/>
    </row>
    <row r="24" spans="1:5" ht="12.75">
      <c r="A24" s="125" t="s">
        <v>498</v>
      </c>
      <c r="B24" s="125" t="s">
        <v>498</v>
      </c>
      <c r="C24" s="129" t="s">
        <v>533</v>
      </c>
      <c r="D24" s="121"/>
      <c r="E24" s="121"/>
    </row>
    <row r="25" spans="1:5" ht="12.75">
      <c r="A25" s="125" t="s">
        <v>178</v>
      </c>
      <c r="B25" s="125" t="s">
        <v>178</v>
      </c>
      <c r="C25" s="129" t="s">
        <v>534</v>
      </c>
      <c r="D25" s="121"/>
      <c r="E25" s="121"/>
    </row>
    <row r="26" spans="1:5" ht="12.75">
      <c r="A26" s="125" t="s">
        <v>499</v>
      </c>
      <c r="B26" s="125" t="s">
        <v>499</v>
      </c>
      <c r="C26" s="121"/>
      <c r="D26" s="121"/>
      <c r="E26" s="121"/>
    </row>
    <row r="27" spans="1:5" ht="12.75">
      <c r="A27" s="125" t="s">
        <v>500</v>
      </c>
      <c r="B27" s="121"/>
      <c r="C27" s="121"/>
      <c r="D27" s="121"/>
      <c r="E27" s="121"/>
    </row>
    <row r="28" spans="1:5" ht="12.75">
      <c r="A28" s="125" t="s">
        <v>179</v>
      </c>
      <c r="B28" s="121"/>
      <c r="C28" s="121"/>
      <c r="D28" s="121"/>
      <c r="E28" s="121"/>
    </row>
    <row r="29" spans="1:5" ht="12.75">
      <c r="A29" s="121"/>
      <c r="B29" s="128" t="s">
        <v>496</v>
      </c>
      <c r="C29" s="121"/>
      <c r="D29" s="121"/>
      <c r="E29" s="121"/>
    </row>
    <row r="30" spans="1:5" ht="12.75">
      <c r="A30" s="125" t="s">
        <v>501</v>
      </c>
      <c r="B30" s="128" t="s">
        <v>501</v>
      </c>
      <c r="C30" s="124" t="s">
        <v>492</v>
      </c>
      <c r="D30" s="121"/>
      <c r="E30" s="121"/>
    </row>
    <row r="31" spans="1:5" ht="12.75">
      <c r="A31" s="125" t="s">
        <v>502</v>
      </c>
      <c r="B31" s="125" t="s">
        <v>502</v>
      </c>
      <c r="C31" s="121"/>
      <c r="D31" s="121"/>
      <c r="E31" s="121"/>
    </row>
    <row r="32" spans="1:5" ht="12.75">
      <c r="A32" s="125" t="s">
        <v>503</v>
      </c>
      <c r="B32" s="125" t="s">
        <v>503</v>
      </c>
      <c r="C32" s="129" t="s">
        <v>535</v>
      </c>
      <c r="D32" s="121"/>
      <c r="E32" s="121"/>
    </row>
    <row r="33" spans="1:5" ht="12.75">
      <c r="A33" s="125" t="s">
        <v>251</v>
      </c>
      <c r="B33" s="125" t="s">
        <v>251</v>
      </c>
      <c r="C33" s="121"/>
      <c r="D33" s="121"/>
      <c r="E33" s="121"/>
    </row>
    <row r="34" spans="1:5" ht="12.75">
      <c r="A34" s="125" t="s">
        <v>253</v>
      </c>
      <c r="B34" s="125" t="s">
        <v>253</v>
      </c>
      <c r="C34" s="121"/>
      <c r="D34" s="121"/>
      <c r="E34" s="121"/>
    </row>
    <row r="35" spans="1:5" ht="12.75">
      <c r="A35" s="125" t="s">
        <v>504</v>
      </c>
      <c r="B35" s="121"/>
      <c r="C35" s="121"/>
      <c r="D35" s="121"/>
      <c r="E35" s="121"/>
    </row>
    <row r="36" spans="1:5" ht="12.75">
      <c r="A36" s="125" t="s">
        <v>252</v>
      </c>
      <c r="B36" s="121"/>
      <c r="C36" s="121"/>
      <c r="D36" s="121"/>
      <c r="E36" s="121"/>
    </row>
    <row r="37" spans="1:5" ht="12.75">
      <c r="A37" s="121"/>
      <c r="B37" s="128" t="s">
        <v>501</v>
      </c>
      <c r="C37" s="121"/>
      <c r="D37" s="121"/>
      <c r="E37" s="121"/>
    </row>
    <row r="38" spans="1:5" ht="12.75">
      <c r="A38" s="125" t="s">
        <v>505</v>
      </c>
      <c r="B38" s="128" t="s">
        <v>505</v>
      </c>
      <c r="C38" s="124" t="s">
        <v>492</v>
      </c>
      <c r="D38" s="121"/>
      <c r="E38" s="121"/>
    </row>
    <row r="39" spans="1:5" ht="12.75">
      <c r="A39" s="125" t="s">
        <v>506</v>
      </c>
      <c r="B39" s="125" t="s">
        <v>506</v>
      </c>
      <c r="C39" s="121"/>
      <c r="D39" s="121"/>
      <c r="E39" s="121"/>
    </row>
    <row r="40" spans="1:5" ht="12.75">
      <c r="A40" s="125" t="s">
        <v>507</v>
      </c>
      <c r="B40" s="125" t="s">
        <v>507</v>
      </c>
      <c r="C40" s="129" t="s">
        <v>536</v>
      </c>
      <c r="D40" s="121"/>
      <c r="E40" s="121"/>
    </row>
    <row r="41" spans="1:5" ht="12.75">
      <c r="A41" s="125" t="s">
        <v>508</v>
      </c>
      <c r="B41" s="125" t="s">
        <v>508</v>
      </c>
      <c r="C41" s="121"/>
      <c r="D41" s="121"/>
      <c r="E41" s="121"/>
    </row>
    <row r="42" spans="1:5" ht="12.75">
      <c r="A42" s="125" t="s">
        <v>276</v>
      </c>
      <c r="B42" s="125" t="s">
        <v>276</v>
      </c>
      <c r="C42" s="121"/>
      <c r="D42" s="121"/>
      <c r="E42" s="121"/>
    </row>
    <row r="43" spans="1:5" ht="12.75">
      <c r="A43" s="125" t="s">
        <v>509</v>
      </c>
      <c r="B43" s="121"/>
      <c r="C43" s="121"/>
      <c r="D43" s="121"/>
      <c r="E43" s="121"/>
    </row>
    <row r="44" spans="1:5" ht="12.75">
      <c r="A44" s="125" t="s">
        <v>275</v>
      </c>
      <c r="B44" s="121"/>
      <c r="C44" s="121"/>
      <c r="D44" s="121"/>
      <c r="E44" s="121"/>
    </row>
    <row r="45" spans="1:5" ht="12.75">
      <c r="A45" s="121"/>
      <c r="B45" s="128" t="s">
        <v>505</v>
      </c>
      <c r="C45" s="121"/>
      <c r="D45" s="121"/>
      <c r="E45" s="121"/>
    </row>
    <row r="46" spans="1:5" ht="12.75">
      <c r="A46" s="125"/>
      <c r="B46" s="121"/>
      <c r="C46" s="121"/>
      <c r="D46" s="121"/>
      <c r="E46" s="121"/>
    </row>
    <row r="47" spans="1:5" ht="12.75">
      <c r="A47" s="125" t="s">
        <v>510</v>
      </c>
      <c r="B47" s="128" t="s">
        <v>510</v>
      </c>
      <c r="C47" s="124" t="s">
        <v>492</v>
      </c>
      <c r="D47" s="121"/>
      <c r="E47" s="121"/>
    </row>
    <row r="48" spans="1:5" ht="12.75">
      <c r="A48" s="125" t="s">
        <v>511</v>
      </c>
      <c r="B48" s="125" t="s">
        <v>511</v>
      </c>
      <c r="C48" s="121"/>
      <c r="D48" s="121"/>
      <c r="E48" s="121"/>
    </row>
    <row r="49" spans="1:5" ht="12.75">
      <c r="A49" s="125" t="s">
        <v>512</v>
      </c>
      <c r="B49" s="125" t="s">
        <v>512</v>
      </c>
      <c r="C49" s="129" t="s">
        <v>537</v>
      </c>
      <c r="D49" s="121"/>
      <c r="E49" s="121"/>
    </row>
    <row r="50" spans="1:5" ht="12.75">
      <c r="A50" s="125" t="s">
        <v>513</v>
      </c>
      <c r="B50" s="125" t="s">
        <v>513</v>
      </c>
      <c r="C50" s="121"/>
      <c r="D50" s="121"/>
      <c r="E50" s="121"/>
    </row>
    <row r="51" spans="1:5" ht="12.75">
      <c r="A51" s="125" t="s">
        <v>514</v>
      </c>
      <c r="B51" s="125" t="s">
        <v>514</v>
      </c>
      <c r="C51" s="121"/>
      <c r="D51" s="121"/>
      <c r="E51" s="121"/>
    </row>
    <row r="52" spans="1:5" ht="12.75">
      <c r="A52" s="125" t="s">
        <v>515</v>
      </c>
      <c r="B52" s="121"/>
      <c r="C52" s="121"/>
      <c r="D52" s="121"/>
      <c r="E52" s="121"/>
    </row>
    <row r="53" spans="1:5" ht="12.75">
      <c r="A53" s="125" t="s">
        <v>516</v>
      </c>
      <c r="B53" s="121"/>
      <c r="C53" s="121"/>
      <c r="D53" s="121"/>
      <c r="E53" s="121"/>
    </row>
    <row r="54" spans="1:5" ht="12.75">
      <c r="A54" s="121"/>
      <c r="B54" s="128" t="s">
        <v>510</v>
      </c>
      <c r="C54" s="121"/>
      <c r="D54" s="121"/>
      <c r="E54" s="121"/>
    </row>
    <row r="55" spans="1:5" ht="12.75">
      <c r="A55" s="125" t="s">
        <v>517</v>
      </c>
      <c r="B55" s="128" t="s">
        <v>517</v>
      </c>
      <c r="C55" s="124" t="s">
        <v>492</v>
      </c>
      <c r="D55" s="121"/>
      <c r="E55" s="121"/>
    </row>
    <row r="56" spans="1:5" ht="12.75">
      <c r="A56" s="125" t="s">
        <v>518</v>
      </c>
      <c r="B56" s="125" t="s">
        <v>518</v>
      </c>
      <c r="C56" s="121"/>
      <c r="D56" s="121"/>
      <c r="E56" s="121"/>
    </row>
    <row r="57" spans="1:5" ht="12.75">
      <c r="A57" s="125" t="s">
        <v>519</v>
      </c>
      <c r="B57" s="125" t="s">
        <v>519</v>
      </c>
      <c r="C57" s="129" t="s">
        <v>538</v>
      </c>
      <c r="D57" s="121"/>
      <c r="E57" s="121"/>
    </row>
    <row r="58" spans="1:5" ht="12.75">
      <c r="A58" s="125" t="s">
        <v>520</v>
      </c>
      <c r="B58" s="125" t="s">
        <v>520</v>
      </c>
      <c r="C58" s="121"/>
      <c r="D58" s="121"/>
      <c r="E58" s="121"/>
    </row>
    <row r="59" spans="1:5" ht="12.75">
      <c r="A59" s="125" t="s">
        <v>521</v>
      </c>
      <c r="B59" s="125" t="s">
        <v>521</v>
      </c>
      <c r="C59" s="121"/>
      <c r="D59" s="121"/>
      <c r="E59" s="121"/>
    </row>
    <row r="60" spans="1:5" ht="12.75">
      <c r="A60" s="125" t="s">
        <v>522</v>
      </c>
      <c r="B60" s="121"/>
      <c r="C60" s="121"/>
      <c r="D60" s="121"/>
      <c r="E60" s="121"/>
    </row>
    <row r="61" spans="1:5" ht="12.75">
      <c r="A61" s="125" t="s">
        <v>523</v>
      </c>
      <c r="B61" s="121"/>
      <c r="C61" s="121"/>
      <c r="D61" s="121"/>
      <c r="E61" s="121"/>
    </row>
    <row r="62" spans="1:5" ht="12.75">
      <c r="A62" s="121"/>
      <c r="B62" s="128" t="s">
        <v>517</v>
      </c>
      <c r="C62" s="121"/>
      <c r="D62" s="121"/>
      <c r="E62" s="121"/>
    </row>
    <row r="63" spans="1:5" ht="12.75">
      <c r="A63" s="125" t="s">
        <v>524</v>
      </c>
      <c r="B63" s="128" t="s">
        <v>524</v>
      </c>
      <c r="C63" s="124" t="s">
        <v>492</v>
      </c>
      <c r="D63" s="121"/>
      <c r="E63" s="121"/>
    </row>
    <row r="64" spans="1:5" ht="12.75">
      <c r="A64" s="125" t="s">
        <v>525</v>
      </c>
      <c r="B64" s="125" t="s">
        <v>525</v>
      </c>
      <c r="C64" s="121"/>
      <c r="D64" s="121"/>
      <c r="E64" s="121"/>
    </row>
    <row r="65" spans="1:5" ht="12.75">
      <c r="A65" s="125" t="s">
        <v>526</v>
      </c>
      <c r="B65" s="125" t="s">
        <v>526</v>
      </c>
      <c r="C65" s="129" t="s">
        <v>539</v>
      </c>
      <c r="D65" s="121"/>
      <c r="E65" s="121"/>
    </row>
    <row r="66" spans="1:5" ht="12.75">
      <c r="A66" s="125" t="s">
        <v>423</v>
      </c>
      <c r="B66" s="125" t="s">
        <v>423</v>
      </c>
      <c r="C66" s="121"/>
      <c r="D66" s="121"/>
      <c r="E66" s="121"/>
    </row>
    <row r="67" spans="1:5" ht="12.75">
      <c r="A67" s="125" t="s">
        <v>425</v>
      </c>
      <c r="B67" s="125" t="s">
        <v>425</v>
      </c>
      <c r="C67" s="121"/>
      <c r="D67" s="121"/>
      <c r="E67" s="121"/>
    </row>
    <row r="68" spans="1:5" ht="12.75">
      <c r="A68" s="125" t="s">
        <v>527</v>
      </c>
      <c r="B68" s="121"/>
      <c r="C68" s="121"/>
      <c r="D68" s="121"/>
      <c r="E68" s="121"/>
    </row>
    <row r="69" spans="1:5" ht="12.75">
      <c r="A69" s="125" t="s">
        <v>424</v>
      </c>
      <c r="B69" s="121"/>
      <c r="C69" s="121"/>
      <c r="D69" s="121"/>
      <c r="E69" s="121"/>
    </row>
    <row r="70" spans="1:5" ht="12.75">
      <c r="A70" s="121"/>
      <c r="B70" s="128" t="s">
        <v>524</v>
      </c>
      <c r="C70" s="121"/>
      <c r="D70" s="121"/>
      <c r="E70" s="121"/>
    </row>
    <row r="71" spans="1:5" ht="12.75">
      <c r="A71" s="125" t="s">
        <v>528</v>
      </c>
      <c r="B71" s="128" t="s">
        <v>528</v>
      </c>
      <c r="C71" s="124" t="s">
        <v>492</v>
      </c>
      <c r="D71" s="121"/>
      <c r="E71" s="121"/>
    </row>
    <row r="72" spans="1:5" ht="12.75">
      <c r="A72" s="125" t="s">
        <v>529</v>
      </c>
      <c r="B72" s="125" t="s">
        <v>529</v>
      </c>
      <c r="C72" s="121"/>
      <c r="D72" s="121"/>
      <c r="E72" s="121"/>
    </row>
    <row r="73" spans="1:5" ht="12.75">
      <c r="A73" s="125" t="s">
        <v>530</v>
      </c>
      <c r="B73" s="125" t="s">
        <v>530</v>
      </c>
      <c r="C73" s="129" t="s">
        <v>540</v>
      </c>
      <c r="D73" s="121"/>
      <c r="E73" s="121"/>
    </row>
    <row r="74" spans="1:5" ht="12.75">
      <c r="A74" s="125" t="s">
        <v>450</v>
      </c>
      <c r="B74" s="125" t="s">
        <v>450</v>
      </c>
      <c r="C74" s="121"/>
      <c r="D74" s="121"/>
      <c r="E74" s="121"/>
    </row>
    <row r="75" spans="1:5" ht="12.75">
      <c r="A75" s="125" t="s">
        <v>453</v>
      </c>
      <c r="B75" s="125" t="s">
        <v>453</v>
      </c>
      <c r="C75" s="121"/>
      <c r="D75" s="121"/>
      <c r="E75" s="121"/>
    </row>
    <row r="76" spans="1:5" ht="12.75">
      <c r="A76" s="125" t="s">
        <v>531</v>
      </c>
      <c r="B76" s="121"/>
      <c r="C76" s="121"/>
      <c r="D76" s="121"/>
      <c r="E76" s="121"/>
    </row>
    <row r="77" spans="1:5" ht="12.75">
      <c r="A77" s="125" t="s">
        <v>451</v>
      </c>
      <c r="B77" s="121"/>
      <c r="C77" s="121"/>
      <c r="D77" s="121"/>
      <c r="E77" s="121"/>
    </row>
    <row r="78" spans="1:5" ht="12.75">
      <c r="A78" s="121"/>
      <c r="B78" s="128" t="s">
        <v>528</v>
      </c>
      <c r="C78" s="121"/>
      <c r="D78" s="121"/>
      <c r="E78" s="121"/>
    </row>
  </sheetData>
  <sheetProtection/>
  <mergeCells count="5">
    <mergeCell ref="A1:B6"/>
    <mergeCell ref="C1:F1"/>
    <mergeCell ref="C2:F4"/>
    <mergeCell ref="C5:F5"/>
    <mergeCell ref="C6:E6"/>
  </mergeCells>
  <hyperlinks>
    <hyperlink ref="C30" r:id="rId1" display="http://www.dot.state.oh.us/Divisions/ContractAdmin/Contracts/PurchDocs/112-17/GeneSystLLC01/"/>
    <hyperlink ref="C38" r:id="rId2" display="http://www.dot.state.oh.us/Divisions/ContractAdmin/Contracts/PurchDocs/112-17/JDPoweSystLL01/"/>
    <hyperlink ref="C47" r:id="rId3" display="http://www.dot.state.oh.us/Divisions/ContractAdmin/Contracts/PurchDocs/112-17/OhioCat04/"/>
    <hyperlink ref="C55" r:id="rId4" display="http://www.dot.state.oh.us/Divisions/ContractAdmin/Contracts/PurchDocs/112-17/PrevMainTech01/"/>
    <hyperlink ref="C63" r:id="rId5" display="http://www.dot.state.oh.us/Divisions/ContractAdmin/Contracts/PurchDocs/112-17/WWWillCompLL01/"/>
    <hyperlink ref="C71" r:id="rId6" display="http://www.dot.state.oh.us/Divisions/ContractAdmin/Contracts/PurchDocs/112-17/WestBranDies01/"/>
  </hyperlinks>
  <printOptions/>
  <pageMargins left="0.25" right="0.25" top="1" bottom="1" header="0.5" footer="0.5"/>
  <pageSetup horizontalDpi="600" verticalDpi="600" orientation="portrait" scale="67" r:id="rId7"/>
</worksheet>
</file>

<file path=xl/worksheets/sheet2.xml><?xml version="1.0" encoding="utf-8"?>
<worksheet xmlns="http://schemas.openxmlformats.org/spreadsheetml/2006/main" xmlns:r="http://schemas.openxmlformats.org/officeDocument/2006/relationships">
  <sheetPr>
    <pageSetUpPr fitToPage="1"/>
  </sheetPr>
  <dimension ref="A1:O114"/>
  <sheetViews>
    <sheetView showGridLines="0" view="pageBreakPreview" zoomScaleNormal="95" zoomScaleSheetLayoutView="100" zoomScalePageLayoutView="0" workbookViewId="0" topLeftCell="A1">
      <selection activeCell="T57" sqref="T57"/>
    </sheetView>
  </sheetViews>
  <sheetFormatPr defaultColWidth="9.140625" defaultRowHeight="12.75"/>
  <cols>
    <col min="1" max="1" width="9.57421875" style="2" customWidth="1"/>
    <col min="2" max="2" width="36.7109375" style="2" customWidth="1"/>
    <col min="3" max="5" width="10.7109375" style="3" customWidth="1"/>
    <col min="6" max="15" width="10.7109375" style="2" customWidth="1"/>
    <col min="16" max="16384" width="9.140625" style="2" customWidth="1"/>
  </cols>
  <sheetData>
    <row r="1" spans="1:15" s="1" customFormat="1" ht="19.5" customHeight="1">
      <c r="A1" s="147" t="s">
        <v>110</v>
      </c>
      <c r="B1" s="147"/>
      <c r="C1" s="147"/>
      <c r="D1" s="147"/>
      <c r="E1" s="147"/>
      <c r="F1" s="147"/>
      <c r="G1" s="147"/>
      <c r="H1" s="147"/>
      <c r="I1" s="147"/>
      <c r="J1" s="147"/>
      <c r="K1" s="147"/>
      <c r="L1" s="147"/>
      <c r="M1" s="147"/>
      <c r="N1" s="147"/>
      <c r="O1" s="147"/>
    </row>
    <row r="2" spans="1:15" s="1" customFormat="1" ht="19.5" customHeight="1">
      <c r="A2" s="147" t="s">
        <v>24</v>
      </c>
      <c r="B2" s="147"/>
      <c r="C2" s="147"/>
      <c r="D2" s="147"/>
      <c r="E2" s="147"/>
      <c r="F2" s="147"/>
      <c r="G2" s="147"/>
      <c r="H2" s="147"/>
      <c r="I2" s="147"/>
      <c r="J2" s="147"/>
      <c r="K2" s="147"/>
      <c r="L2" s="147"/>
      <c r="M2" s="147"/>
      <c r="N2" s="147"/>
      <c r="O2" s="147"/>
    </row>
    <row r="3" spans="1:15" ht="19.5" customHeight="1">
      <c r="A3" s="4" t="s">
        <v>25</v>
      </c>
      <c r="B3" s="135" t="s">
        <v>123</v>
      </c>
      <c r="C3" s="135"/>
      <c r="D3" s="135"/>
      <c r="E3" s="135"/>
      <c r="F3" s="135"/>
      <c r="G3" s="135"/>
      <c r="H3" s="135"/>
      <c r="I3" s="135"/>
      <c r="J3" s="135"/>
      <c r="K3" s="135"/>
      <c r="L3" s="135"/>
      <c r="M3" s="135"/>
      <c r="N3" s="135"/>
      <c r="O3" s="135"/>
    </row>
    <row r="4" spans="1:15" ht="19.5" customHeight="1">
      <c r="A4" s="136" t="s">
        <v>84</v>
      </c>
      <c r="B4" s="137"/>
      <c r="C4" s="138">
        <v>27392</v>
      </c>
      <c r="D4" s="139"/>
      <c r="E4" s="139"/>
      <c r="F4" s="139"/>
      <c r="G4" s="140"/>
      <c r="H4" s="141" t="s">
        <v>83</v>
      </c>
      <c r="I4" s="142"/>
      <c r="J4" s="142"/>
      <c r="K4" s="142"/>
      <c r="L4" s="142"/>
      <c r="M4" s="142"/>
      <c r="N4" s="142"/>
      <c r="O4" s="143"/>
    </row>
    <row r="5" spans="1:15" ht="60">
      <c r="A5" s="6" t="s">
        <v>26</v>
      </c>
      <c r="B5" s="29" t="s">
        <v>27</v>
      </c>
      <c r="C5" s="6" t="s">
        <v>42</v>
      </c>
      <c r="D5" s="6" t="s">
        <v>52</v>
      </c>
      <c r="E5" s="6" t="s">
        <v>51</v>
      </c>
      <c r="F5" s="6" t="s">
        <v>43</v>
      </c>
      <c r="G5" s="6" t="s">
        <v>44</v>
      </c>
      <c r="H5" s="6" t="s">
        <v>45</v>
      </c>
      <c r="I5" s="6" t="s">
        <v>58</v>
      </c>
      <c r="J5" s="6" t="s">
        <v>59</v>
      </c>
      <c r="K5" s="6" t="s">
        <v>46</v>
      </c>
      <c r="L5" s="6" t="s">
        <v>57</v>
      </c>
      <c r="M5" s="6" t="s">
        <v>47</v>
      </c>
      <c r="N5" s="6" t="s">
        <v>48</v>
      </c>
      <c r="O5" s="6" t="s">
        <v>49</v>
      </c>
    </row>
    <row r="6" spans="1:15" ht="30" customHeight="1">
      <c r="A6" s="83">
        <v>1</v>
      </c>
      <c r="B6" s="84" t="s">
        <v>38</v>
      </c>
      <c r="C6" s="111"/>
      <c r="D6" s="111"/>
      <c r="E6" s="111"/>
      <c r="F6" s="111"/>
      <c r="G6" s="111"/>
      <c r="H6" s="111"/>
      <c r="I6" s="111"/>
      <c r="J6" s="111"/>
      <c r="K6" s="114">
        <v>60</v>
      </c>
      <c r="L6" s="33">
        <v>80</v>
      </c>
      <c r="M6" s="111"/>
      <c r="N6" s="111"/>
      <c r="O6" s="111"/>
    </row>
    <row r="7" spans="1:15" ht="30" customHeight="1">
      <c r="A7" s="83">
        <v>2</v>
      </c>
      <c r="B7" s="84" t="s">
        <v>39</v>
      </c>
      <c r="C7" s="111"/>
      <c r="D7" s="111"/>
      <c r="E7" s="111"/>
      <c r="F7" s="111"/>
      <c r="G7" s="111"/>
      <c r="H7" s="111"/>
      <c r="I7" s="111"/>
      <c r="J7" s="111"/>
      <c r="K7" s="114">
        <v>60</v>
      </c>
      <c r="L7" s="33">
        <v>80</v>
      </c>
      <c r="M7" s="111"/>
      <c r="N7" s="111"/>
      <c r="O7" s="111"/>
    </row>
    <row r="8" spans="1:15" ht="30" customHeight="1">
      <c r="A8" s="83">
        <v>3</v>
      </c>
      <c r="B8" s="84" t="s">
        <v>40</v>
      </c>
      <c r="C8" s="111"/>
      <c r="D8" s="111"/>
      <c r="E8" s="111"/>
      <c r="F8" s="111"/>
      <c r="G8" s="111"/>
      <c r="H8" s="111"/>
      <c r="I8" s="111"/>
      <c r="J8" s="111"/>
      <c r="K8" s="114">
        <v>60</v>
      </c>
      <c r="L8" s="33">
        <v>105</v>
      </c>
      <c r="M8" s="111"/>
      <c r="N8" s="111"/>
      <c r="O8" s="111"/>
    </row>
    <row r="9" spans="1:15" ht="30" customHeight="1">
      <c r="A9" s="83">
        <v>4</v>
      </c>
      <c r="B9" s="84" t="s">
        <v>41</v>
      </c>
      <c r="C9" s="111"/>
      <c r="D9" s="111"/>
      <c r="E9" s="111"/>
      <c r="F9" s="111"/>
      <c r="G9" s="111"/>
      <c r="H9" s="111"/>
      <c r="I9" s="111"/>
      <c r="J9" s="111"/>
      <c r="K9" s="114">
        <v>60</v>
      </c>
      <c r="L9" s="33">
        <v>105</v>
      </c>
      <c r="M9" s="111"/>
      <c r="N9" s="111"/>
      <c r="O9" s="111"/>
    </row>
    <row r="10" spans="1:15" ht="30" customHeight="1">
      <c r="A10" s="85">
        <v>5</v>
      </c>
      <c r="B10" s="30" t="s">
        <v>53</v>
      </c>
      <c r="C10" s="111"/>
      <c r="D10" s="111"/>
      <c r="E10" s="111"/>
      <c r="F10" s="111"/>
      <c r="G10" s="111"/>
      <c r="H10" s="111"/>
      <c r="I10" s="111"/>
      <c r="J10" s="111"/>
      <c r="K10" s="114">
        <v>60</v>
      </c>
      <c r="L10" s="33">
        <v>80</v>
      </c>
      <c r="M10" s="111"/>
      <c r="N10" s="111"/>
      <c r="O10" s="111"/>
    </row>
    <row r="11" spans="1:15" ht="30" customHeight="1">
      <c r="A11" s="85">
        <v>6</v>
      </c>
      <c r="B11" s="30" t="s">
        <v>54</v>
      </c>
      <c r="C11" s="111"/>
      <c r="D11" s="111"/>
      <c r="E11" s="111"/>
      <c r="F11" s="111"/>
      <c r="G11" s="111"/>
      <c r="H11" s="111"/>
      <c r="I11" s="111"/>
      <c r="J11" s="111"/>
      <c r="K11" s="114">
        <v>60</v>
      </c>
      <c r="L11" s="33">
        <v>80</v>
      </c>
      <c r="M11" s="111"/>
      <c r="N11" s="111"/>
      <c r="O11" s="111"/>
    </row>
    <row r="12" spans="1:15" ht="30" customHeight="1">
      <c r="A12" s="5">
        <v>7</v>
      </c>
      <c r="B12" s="86" t="s">
        <v>55</v>
      </c>
      <c r="C12" s="111"/>
      <c r="D12" s="111"/>
      <c r="E12" s="111"/>
      <c r="F12" s="111"/>
      <c r="G12" s="111"/>
      <c r="H12" s="111"/>
      <c r="I12" s="111"/>
      <c r="J12" s="111"/>
      <c r="K12" s="114">
        <v>50</v>
      </c>
      <c r="L12" s="33">
        <v>75</v>
      </c>
      <c r="M12" s="111"/>
      <c r="N12" s="111"/>
      <c r="O12" s="111"/>
    </row>
    <row r="13" spans="1:15" ht="30" customHeight="1">
      <c r="A13" s="31">
        <v>8</v>
      </c>
      <c r="B13" s="87" t="s">
        <v>56</v>
      </c>
      <c r="C13" s="112"/>
      <c r="D13" s="112"/>
      <c r="E13" s="112"/>
      <c r="F13" s="112"/>
      <c r="G13" s="112"/>
      <c r="H13" s="112"/>
      <c r="I13" s="112"/>
      <c r="J13" s="112"/>
      <c r="K13" s="115">
        <v>0.6</v>
      </c>
      <c r="L13" s="32">
        <v>0.6</v>
      </c>
      <c r="M13" s="112"/>
      <c r="N13" s="112"/>
      <c r="O13" s="112"/>
    </row>
    <row r="14" spans="1:15" ht="42.75">
      <c r="A14" s="88">
        <v>9</v>
      </c>
      <c r="B14" s="87" t="s">
        <v>109</v>
      </c>
      <c r="C14" s="112"/>
      <c r="D14" s="112"/>
      <c r="E14" s="112"/>
      <c r="F14" s="112"/>
      <c r="G14" s="112"/>
      <c r="H14" s="112"/>
      <c r="I14" s="112"/>
      <c r="J14" s="112"/>
      <c r="K14" s="115">
        <v>0.15</v>
      </c>
      <c r="L14" s="32">
        <v>0.15</v>
      </c>
      <c r="M14" s="112"/>
      <c r="N14" s="112"/>
      <c r="O14" s="112"/>
    </row>
    <row r="15" spans="1:15" ht="30" customHeight="1">
      <c r="A15" s="144" t="s">
        <v>60</v>
      </c>
      <c r="B15" s="145"/>
      <c r="C15" s="113">
        <f>IF(OR(C6="",C7="",C8="",C9="",C10="",C11=""),"",((SUM(C6:C11)*80%)+(C12*20%)))</f>
      </c>
      <c r="D15" s="113">
        <f aca="true" t="shared" si="0" ref="D15:O15">IF(OR(D6="",D7="",D8="",D9="",D10="",D11=""),"",((SUM(D6:D11)*80%)+(D12*20%)))</f>
      </c>
      <c r="E15" s="113">
        <f t="shared" si="0"/>
      </c>
      <c r="F15" s="113">
        <f t="shared" si="0"/>
      </c>
      <c r="G15" s="113">
        <f t="shared" si="0"/>
      </c>
      <c r="H15" s="113">
        <f t="shared" si="0"/>
      </c>
      <c r="I15" s="113">
        <f t="shared" si="0"/>
      </c>
      <c r="J15" s="113">
        <f t="shared" si="0"/>
      </c>
      <c r="K15" s="116">
        <f t="shared" si="0"/>
        <v>298</v>
      </c>
      <c r="L15" s="89">
        <f t="shared" si="0"/>
        <v>439</v>
      </c>
      <c r="M15" s="113">
        <f t="shared" si="0"/>
      </c>
      <c r="N15" s="113">
        <f t="shared" si="0"/>
      </c>
      <c r="O15" s="113">
        <f t="shared" si="0"/>
      </c>
    </row>
    <row r="16" spans="1:15" ht="12.75">
      <c r="A16" s="146"/>
      <c r="B16" s="146"/>
      <c r="C16" s="146"/>
      <c r="D16" s="146"/>
      <c r="E16" s="146"/>
      <c r="F16" s="146"/>
      <c r="G16" s="146"/>
      <c r="H16" s="146"/>
      <c r="I16" s="146"/>
      <c r="J16" s="146"/>
      <c r="K16" s="146"/>
      <c r="L16" s="146"/>
      <c r="M16" s="146"/>
      <c r="N16" s="146"/>
      <c r="O16" s="146"/>
    </row>
    <row r="17" spans="1:15" ht="19.5" customHeight="1">
      <c r="A17" s="4" t="s">
        <v>25</v>
      </c>
      <c r="B17" s="135" t="s">
        <v>168</v>
      </c>
      <c r="C17" s="135"/>
      <c r="D17" s="135"/>
      <c r="E17" s="135"/>
      <c r="F17" s="135"/>
      <c r="G17" s="135"/>
      <c r="H17" s="135"/>
      <c r="I17" s="135"/>
      <c r="J17" s="135"/>
      <c r="K17" s="135"/>
      <c r="L17" s="135"/>
      <c r="M17" s="135"/>
      <c r="N17" s="135"/>
      <c r="O17" s="135"/>
    </row>
    <row r="18" spans="1:15" ht="19.5" customHeight="1">
      <c r="A18" s="136" t="s">
        <v>84</v>
      </c>
      <c r="B18" s="137"/>
      <c r="C18" s="138">
        <v>19631</v>
      </c>
      <c r="D18" s="139"/>
      <c r="E18" s="139"/>
      <c r="F18" s="139"/>
      <c r="G18" s="140"/>
      <c r="H18" s="141" t="s">
        <v>83</v>
      </c>
      <c r="I18" s="142"/>
      <c r="J18" s="142"/>
      <c r="K18" s="142"/>
      <c r="L18" s="142"/>
      <c r="M18" s="142"/>
      <c r="N18" s="142"/>
      <c r="O18" s="143"/>
    </row>
    <row r="19" spans="1:15" ht="60">
      <c r="A19" s="6" t="s">
        <v>26</v>
      </c>
      <c r="B19" s="29" t="s">
        <v>27</v>
      </c>
      <c r="C19" s="6" t="s">
        <v>42</v>
      </c>
      <c r="D19" s="6" t="s">
        <v>52</v>
      </c>
      <c r="E19" s="6" t="s">
        <v>51</v>
      </c>
      <c r="F19" s="6" t="s">
        <v>43</v>
      </c>
      <c r="G19" s="6" t="s">
        <v>44</v>
      </c>
      <c r="H19" s="6" t="s">
        <v>45</v>
      </c>
      <c r="I19" s="6" t="s">
        <v>58</v>
      </c>
      <c r="J19" s="6" t="s">
        <v>59</v>
      </c>
      <c r="K19" s="6" t="s">
        <v>46</v>
      </c>
      <c r="L19" s="6" t="s">
        <v>57</v>
      </c>
      <c r="M19" s="6" t="s">
        <v>47</v>
      </c>
      <c r="N19" s="6" t="s">
        <v>48</v>
      </c>
      <c r="O19" s="6" t="s">
        <v>49</v>
      </c>
    </row>
    <row r="20" spans="1:15" ht="30" customHeight="1">
      <c r="A20" s="83">
        <v>1</v>
      </c>
      <c r="B20" s="84" t="s">
        <v>38</v>
      </c>
      <c r="C20" s="114">
        <v>82</v>
      </c>
      <c r="D20" s="97">
        <v>82</v>
      </c>
      <c r="E20" s="114">
        <v>82</v>
      </c>
      <c r="F20" s="114">
        <v>82</v>
      </c>
      <c r="G20" s="114">
        <v>82</v>
      </c>
      <c r="H20" s="114">
        <v>82</v>
      </c>
      <c r="I20" s="114">
        <v>82</v>
      </c>
      <c r="J20" s="114">
        <v>82</v>
      </c>
      <c r="K20" s="114">
        <v>82</v>
      </c>
      <c r="L20" s="114">
        <v>82</v>
      </c>
      <c r="M20" s="114">
        <v>82</v>
      </c>
      <c r="N20" s="114">
        <v>82</v>
      </c>
      <c r="O20" s="114">
        <v>82</v>
      </c>
    </row>
    <row r="21" spans="1:15" ht="30" customHeight="1">
      <c r="A21" s="83">
        <v>2</v>
      </c>
      <c r="B21" s="84" t="s">
        <v>39</v>
      </c>
      <c r="C21" s="114">
        <v>68</v>
      </c>
      <c r="D21" s="97">
        <v>68</v>
      </c>
      <c r="E21" s="114">
        <v>68</v>
      </c>
      <c r="F21" s="114">
        <v>68</v>
      </c>
      <c r="G21" s="114">
        <v>68</v>
      </c>
      <c r="H21" s="114">
        <v>68</v>
      </c>
      <c r="I21" s="114">
        <v>68</v>
      </c>
      <c r="J21" s="114">
        <v>68</v>
      </c>
      <c r="K21" s="114">
        <v>68</v>
      </c>
      <c r="L21" s="114">
        <v>68</v>
      </c>
      <c r="M21" s="114">
        <v>68</v>
      </c>
      <c r="N21" s="114">
        <v>68</v>
      </c>
      <c r="O21" s="114">
        <v>68</v>
      </c>
    </row>
    <row r="22" spans="1:15" ht="30" customHeight="1">
      <c r="A22" s="83">
        <v>3</v>
      </c>
      <c r="B22" s="84" t="s">
        <v>40</v>
      </c>
      <c r="C22" s="114">
        <v>123</v>
      </c>
      <c r="D22" s="97">
        <v>123</v>
      </c>
      <c r="E22" s="114">
        <v>123</v>
      </c>
      <c r="F22" s="114">
        <v>123</v>
      </c>
      <c r="G22" s="114">
        <v>123</v>
      </c>
      <c r="H22" s="114">
        <v>123</v>
      </c>
      <c r="I22" s="114">
        <v>123</v>
      </c>
      <c r="J22" s="114">
        <v>123</v>
      </c>
      <c r="K22" s="114">
        <v>123</v>
      </c>
      <c r="L22" s="114">
        <v>123</v>
      </c>
      <c r="M22" s="114">
        <v>123</v>
      </c>
      <c r="N22" s="114">
        <v>123</v>
      </c>
      <c r="O22" s="114">
        <v>123</v>
      </c>
    </row>
    <row r="23" spans="1:15" ht="30" customHeight="1">
      <c r="A23" s="83">
        <v>4</v>
      </c>
      <c r="B23" s="84" t="s">
        <v>41</v>
      </c>
      <c r="C23" s="114">
        <v>102</v>
      </c>
      <c r="D23" s="97">
        <v>102</v>
      </c>
      <c r="E23" s="114">
        <v>102</v>
      </c>
      <c r="F23" s="114">
        <v>102</v>
      </c>
      <c r="G23" s="114">
        <v>102</v>
      </c>
      <c r="H23" s="114">
        <v>102</v>
      </c>
      <c r="I23" s="114">
        <v>102</v>
      </c>
      <c r="J23" s="114">
        <v>102</v>
      </c>
      <c r="K23" s="114">
        <v>102</v>
      </c>
      <c r="L23" s="114">
        <v>102</v>
      </c>
      <c r="M23" s="114">
        <v>102</v>
      </c>
      <c r="N23" s="114">
        <v>102</v>
      </c>
      <c r="O23" s="114">
        <v>102</v>
      </c>
    </row>
    <row r="24" spans="1:15" ht="30" customHeight="1">
      <c r="A24" s="85">
        <v>5</v>
      </c>
      <c r="B24" s="30" t="s">
        <v>53</v>
      </c>
      <c r="C24" s="114">
        <v>75</v>
      </c>
      <c r="D24" s="97">
        <v>75</v>
      </c>
      <c r="E24" s="114">
        <v>75</v>
      </c>
      <c r="F24" s="114">
        <v>75</v>
      </c>
      <c r="G24" s="114">
        <v>75</v>
      </c>
      <c r="H24" s="114">
        <v>75</v>
      </c>
      <c r="I24" s="114">
        <v>75</v>
      </c>
      <c r="J24" s="114">
        <v>75</v>
      </c>
      <c r="K24" s="114">
        <v>75</v>
      </c>
      <c r="L24" s="114">
        <v>75</v>
      </c>
      <c r="M24" s="114">
        <v>75</v>
      </c>
      <c r="N24" s="114">
        <v>75</v>
      </c>
      <c r="O24" s="114">
        <v>75</v>
      </c>
    </row>
    <row r="25" spans="1:15" ht="30" customHeight="1">
      <c r="A25" s="85">
        <v>6</v>
      </c>
      <c r="B25" s="30" t="s">
        <v>54</v>
      </c>
      <c r="C25" s="114">
        <v>60</v>
      </c>
      <c r="D25" s="97">
        <v>60</v>
      </c>
      <c r="E25" s="114">
        <v>60</v>
      </c>
      <c r="F25" s="114">
        <v>60</v>
      </c>
      <c r="G25" s="114">
        <v>60</v>
      </c>
      <c r="H25" s="114">
        <v>60</v>
      </c>
      <c r="I25" s="114">
        <v>60</v>
      </c>
      <c r="J25" s="114">
        <v>60</v>
      </c>
      <c r="K25" s="114">
        <v>60</v>
      </c>
      <c r="L25" s="114">
        <v>60</v>
      </c>
      <c r="M25" s="114">
        <v>60</v>
      </c>
      <c r="N25" s="114">
        <v>60</v>
      </c>
      <c r="O25" s="114">
        <v>60</v>
      </c>
    </row>
    <row r="26" spans="1:15" ht="30" customHeight="1">
      <c r="A26" s="5">
        <v>7</v>
      </c>
      <c r="B26" s="86" t="s">
        <v>55</v>
      </c>
      <c r="C26" s="114">
        <v>55</v>
      </c>
      <c r="D26" s="97">
        <v>55</v>
      </c>
      <c r="E26" s="114">
        <v>55</v>
      </c>
      <c r="F26" s="114">
        <v>55</v>
      </c>
      <c r="G26" s="114">
        <v>55</v>
      </c>
      <c r="H26" s="114">
        <v>55</v>
      </c>
      <c r="I26" s="114">
        <v>55</v>
      </c>
      <c r="J26" s="114">
        <v>55</v>
      </c>
      <c r="K26" s="114">
        <v>88</v>
      </c>
      <c r="L26" s="114">
        <v>88</v>
      </c>
      <c r="M26" s="114">
        <v>55</v>
      </c>
      <c r="N26" s="114">
        <v>55</v>
      </c>
      <c r="O26" s="114">
        <v>55</v>
      </c>
    </row>
    <row r="27" spans="1:15" ht="30" customHeight="1">
      <c r="A27" s="31">
        <v>8</v>
      </c>
      <c r="B27" s="87" t="s">
        <v>56</v>
      </c>
      <c r="C27" s="115">
        <v>0.25</v>
      </c>
      <c r="D27" s="32">
        <v>0.25</v>
      </c>
      <c r="E27" s="115">
        <v>0.25</v>
      </c>
      <c r="F27" s="115">
        <v>0.25</v>
      </c>
      <c r="G27" s="115">
        <v>0.25</v>
      </c>
      <c r="H27" s="115">
        <v>0.25</v>
      </c>
      <c r="I27" s="115">
        <v>0.25</v>
      </c>
      <c r="J27" s="115">
        <v>0.25</v>
      </c>
      <c r="K27" s="115">
        <v>0.25</v>
      </c>
      <c r="L27" s="115">
        <v>0.25</v>
      </c>
      <c r="M27" s="115">
        <v>0.25</v>
      </c>
      <c r="N27" s="115">
        <v>0.25</v>
      </c>
      <c r="O27" s="115">
        <v>0.25</v>
      </c>
    </row>
    <row r="28" spans="1:15" ht="42.75">
      <c r="A28" s="88">
        <v>9</v>
      </c>
      <c r="B28" s="87" t="s">
        <v>109</v>
      </c>
      <c r="C28" s="115">
        <v>0.15</v>
      </c>
      <c r="D28" s="32">
        <v>0.15</v>
      </c>
      <c r="E28" s="115">
        <v>0.15</v>
      </c>
      <c r="F28" s="115">
        <v>0.15</v>
      </c>
      <c r="G28" s="115">
        <v>0.15</v>
      </c>
      <c r="H28" s="115">
        <v>0.15</v>
      </c>
      <c r="I28" s="115">
        <v>0.15</v>
      </c>
      <c r="J28" s="115">
        <v>0.15</v>
      </c>
      <c r="K28" s="115">
        <v>0.15</v>
      </c>
      <c r="L28" s="115">
        <v>0.15</v>
      </c>
      <c r="M28" s="115">
        <v>0.15</v>
      </c>
      <c r="N28" s="115">
        <v>0.15</v>
      </c>
      <c r="O28" s="115">
        <v>0.15</v>
      </c>
    </row>
    <row r="29" spans="1:15" ht="30" customHeight="1">
      <c r="A29" s="144" t="s">
        <v>60</v>
      </c>
      <c r="B29" s="145"/>
      <c r="C29" s="116">
        <f>IF(OR(C20="",C21="",C22="",C23="",C24="",C25=""),"",((SUM(C20:C25)*80%)+(C26*20%)))</f>
        <v>419</v>
      </c>
      <c r="D29" s="89">
        <f aca="true" t="shared" si="1" ref="D29:O29">IF(OR(D20="",D21="",D22="",D23="",D24="",D25=""),"",((SUM(D20:D25)*80%)+(D26*20%)))</f>
        <v>419</v>
      </c>
      <c r="E29" s="116">
        <f t="shared" si="1"/>
        <v>419</v>
      </c>
      <c r="F29" s="116">
        <f t="shared" si="1"/>
        <v>419</v>
      </c>
      <c r="G29" s="116">
        <f t="shared" si="1"/>
        <v>419</v>
      </c>
      <c r="H29" s="116">
        <f t="shared" si="1"/>
        <v>419</v>
      </c>
      <c r="I29" s="116">
        <f t="shared" si="1"/>
        <v>419</v>
      </c>
      <c r="J29" s="116">
        <f t="shared" si="1"/>
        <v>419</v>
      </c>
      <c r="K29" s="116">
        <f t="shared" si="1"/>
        <v>425.6</v>
      </c>
      <c r="L29" s="116">
        <f t="shared" si="1"/>
        <v>425.6</v>
      </c>
      <c r="M29" s="116">
        <f t="shared" si="1"/>
        <v>419</v>
      </c>
      <c r="N29" s="116">
        <f t="shared" si="1"/>
        <v>419</v>
      </c>
      <c r="O29" s="116">
        <f t="shared" si="1"/>
        <v>419</v>
      </c>
    </row>
    <row r="30" spans="1:15" ht="12.75">
      <c r="A30" s="146"/>
      <c r="B30" s="146"/>
      <c r="C30" s="146"/>
      <c r="D30" s="146"/>
      <c r="E30" s="146"/>
      <c r="F30" s="146"/>
      <c r="G30" s="146"/>
      <c r="H30" s="146"/>
      <c r="I30" s="146"/>
      <c r="J30" s="146"/>
      <c r="K30" s="146"/>
      <c r="L30" s="146"/>
      <c r="M30" s="146"/>
      <c r="N30" s="146"/>
      <c r="O30" s="146"/>
    </row>
    <row r="31" spans="1:15" ht="19.5" customHeight="1">
      <c r="A31" s="4" t="s">
        <v>25</v>
      </c>
      <c r="B31" s="135" t="s">
        <v>241</v>
      </c>
      <c r="C31" s="135"/>
      <c r="D31" s="135"/>
      <c r="E31" s="135"/>
      <c r="F31" s="135"/>
      <c r="G31" s="135"/>
      <c r="H31" s="135"/>
      <c r="I31" s="135"/>
      <c r="J31" s="135"/>
      <c r="K31" s="135"/>
      <c r="L31" s="135"/>
      <c r="M31" s="135"/>
      <c r="N31" s="135"/>
      <c r="O31" s="135"/>
    </row>
    <row r="32" spans="1:15" ht="19.5" customHeight="1">
      <c r="A32" s="136" t="s">
        <v>84</v>
      </c>
      <c r="B32" s="137"/>
      <c r="C32" s="138"/>
      <c r="D32" s="139"/>
      <c r="E32" s="139"/>
      <c r="F32" s="139"/>
      <c r="G32" s="140"/>
      <c r="H32" s="141" t="s">
        <v>83</v>
      </c>
      <c r="I32" s="142"/>
      <c r="J32" s="142"/>
      <c r="K32" s="142"/>
      <c r="L32" s="142"/>
      <c r="M32" s="142"/>
      <c r="N32" s="142"/>
      <c r="O32" s="143"/>
    </row>
    <row r="33" spans="1:15" ht="60">
      <c r="A33" s="6" t="s">
        <v>26</v>
      </c>
      <c r="B33" s="29" t="s">
        <v>27</v>
      </c>
      <c r="C33" s="6" t="s">
        <v>42</v>
      </c>
      <c r="D33" s="6" t="s">
        <v>52</v>
      </c>
      <c r="E33" s="6" t="s">
        <v>51</v>
      </c>
      <c r="F33" s="6" t="s">
        <v>43</v>
      </c>
      <c r="G33" s="6" t="s">
        <v>44</v>
      </c>
      <c r="H33" s="6" t="s">
        <v>45</v>
      </c>
      <c r="I33" s="6" t="s">
        <v>58</v>
      </c>
      <c r="J33" s="6" t="s">
        <v>59</v>
      </c>
      <c r="K33" s="6" t="s">
        <v>46</v>
      </c>
      <c r="L33" s="6" t="s">
        <v>57</v>
      </c>
      <c r="M33" s="6" t="s">
        <v>47</v>
      </c>
      <c r="N33" s="6" t="s">
        <v>48</v>
      </c>
      <c r="O33" s="6" t="s">
        <v>49</v>
      </c>
    </row>
    <row r="34" spans="1:15" ht="30" customHeight="1">
      <c r="A34" s="83">
        <v>1</v>
      </c>
      <c r="B34" s="84" t="s">
        <v>38</v>
      </c>
      <c r="C34" s="33">
        <v>88</v>
      </c>
      <c r="D34" s="33">
        <v>88</v>
      </c>
      <c r="E34" s="33">
        <v>88</v>
      </c>
      <c r="F34" s="33">
        <v>88</v>
      </c>
      <c r="G34" s="114">
        <v>88</v>
      </c>
      <c r="H34" s="114">
        <v>88</v>
      </c>
      <c r="I34" s="33">
        <v>88</v>
      </c>
      <c r="J34" s="114">
        <v>88</v>
      </c>
      <c r="K34" s="33">
        <v>88</v>
      </c>
      <c r="L34" s="33">
        <v>88</v>
      </c>
      <c r="M34" s="114">
        <v>88</v>
      </c>
      <c r="N34" s="33">
        <v>88</v>
      </c>
      <c r="O34" s="114">
        <v>88</v>
      </c>
    </row>
    <row r="35" spans="1:15" ht="30" customHeight="1">
      <c r="A35" s="83">
        <v>2</v>
      </c>
      <c r="B35" s="84" t="s">
        <v>39</v>
      </c>
      <c r="C35" s="33">
        <v>79</v>
      </c>
      <c r="D35" s="33">
        <v>79</v>
      </c>
      <c r="E35" s="33">
        <v>79</v>
      </c>
      <c r="F35" s="33">
        <v>79</v>
      </c>
      <c r="G35" s="114">
        <v>79</v>
      </c>
      <c r="H35" s="114">
        <v>79</v>
      </c>
      <c r="I35" s="33">
        <v>79</v>
      </c>
      <c r="J35" s="114">
        <v>79</v>
      </c>
      <c r="K35" s="33">
        <v>79</v>
      </c>
      <c r="L35" s="33">
        <v>79</v>
      </c>
      <c r="M35" s="114">
        <v>79</v>
      </c>
      <c r="N35" s="33">
        <v>79</v>
      </c>
      <c r="O35" s="114">
        <v>79</v>
      </c>
    </row>
    <row r="36" spans="1:15" ht="30" customHeight="1">
      <c r="A36" s="83">
        <v>3</v>
      </c>
      <c r="B36" s="84" t="s">
        <v>40</v>
      </c>
      <c r="C36" s="33">
        <v>132</v>
      </c>
      <c r="D36" s="33">
        <v>132</v>
      </c>
      <c r="E36" s="33">
        <v>132</v>
      </c>
      <c r="F36" s="33">
        <v>132</v>
      </c>
      <c r="G36" s="114">
        <v>132</v>
      </c>
      <c r="H36" s="114">
        <v>132</v>
      </c>
      <c r="I36" s="33">
        <v>132</v>
      </c>
      <c r="J36" s="114">
        <v>132</v>
      </c>
      <c r="K36" s="33">
        <v>132</v>
      </c>
      <c r="L36" s="33">
        <v>132</v>
      </c>
      <c r="M36" s="114">
        <v>132</v>
      </c>
      <c r="N36" s="33">
        <v>132</v>
      </c>
      <c r="O36" s="114">
        <v>132</v>
      </c>
    </row>
    <row r="37" spans="1:15" ht="30" customHeight="1">
      <c r="A37" s="83">
        <v>4</v>
      </c>
      <c r="B37" s="84" t="s">
        <v>41</v>
      </c>
      <c r="C37" s="33">
        <v>118.5</v>
      </c>
      <c r="D37" s="33">
        <v>118.5</v>
      </c>
      <c r="E37" s="33">
        <v>118.5</v>
      </c>
      <c r="F37" s="33">
        <v>118.5</v>
      </c>
      <c r="G37" s="114">
        <v>118.5</v>
      </c>
      <c r="H37" s="114">
        <v>118.5</v>
      </c>
      <c r="I37" s="33">
        <v>118.5</v>
      </c>
      <c r="J37" s="114">
        <v>118.5</v>
      </c>
      <c r="K37" s="33">
        <v>118.5</v>
      </c>
      <c r="L37" s="33">
        <v>118.5</v>
      </c>
      <c r="M37" s="114">
        <v>118.5</v>
      </c>
      <c r="N37" s="33">
        <v>118.5</v>
      </c>
      <c r="O37" s="114">
        <v>118.5</v>
      </c>
    </row>
    <row r="38" spans="1:15" ht="30" customHeight="1">
      <c r="A38" s="85">
        <v>5</v>
      </c>
      <c r="B38" s="30" t="s">
        <v>53</v>
      </c>
      <c r="C38" s="33">
        <v>88</v>
      </c>
      <c r="D38" s="33">
        <v>88</v>
      </c>
      <c r="E38" s="33">
        <v>88</v>
      </c>
      <c r="F38" s="33">
        <v>88</v>
      </c>
      <c r="G38" s="114">
        <v>88</v>
      </c>
      <c r="H38" s="114">
        <v>88</v>
      </c>
      <c r="I38" s="33">
        <v>88</v>
      </c>
      <c r="J38" s="114">
        <v>88</v>
      </c>
      <c r="K38" s="33">
        <v>88</v>
      </c>
      <c r="L38" s="33">
        <v>88</v>
      </c>
      <c r="M38" s="114">
        <v>88</v>
      </c>
      <c r="N38" s="33">
        <v>88</v>
      </c>
      <c r="O38" s="114">
        <v>88</v>
      </c>
    </row>
    <row r="39" spans="1:15" ht="30" customHeight="1">
      <c r="A39" s="85">
        <v>6</v>
      </c>
      <c r="B39" s="30" t="s">
        <v>54</v>
      </c>
      <c r="C39" s="33">
        <v>79</v>
      </c>
      <c r="D39" s="33">
        <v>79</v>
      </c>
      <c r="E39" s="33">
        <v>79</v>
      </c>
      <c r="F39" s="33">
        <v>79</v>
      </c>
      <c r="G39" s="114">
        <v>79</v>
      </c>
      <c r="H39" s="114">
        <v>79</v>
      </c>
      <c r="I39" s="33">
        <v>79</v>
      </c>
      <c r="J39" s="114">
        <v>79</v>
      </c>
      <c r="K39" s="33">
        <v>79</v>
      </c>
      <c r="L39" s="33">
        <v>79</v>
      </c>
      <c r="M39" s="114">
        <v>79</v>
      </c>
      <c r="N39" s="33">
        <v>79</v>
      </c>
      <c r="O39" s="114">
        <v>79</v>
      </c>
    </row>
    <row r="40" spans="1:15" ht="30" customHeight="1">
      <c r="A40" s="5">
        <v>7</v>
      </c>
      <c r="B40" s="86" t="s">
        <v>55</v>
      </c>
      <c r="C40" s="33">
        <v>0</v>
      </c>
      <c r="D40" s="33">
        <v>0</v>
      </c>
      <c r="E40" s="33">
        <v>0</v>
      </c>
      <c r="F40" s="33">
        <v>0</v>
      </c>
      <c r="G40" s="114">
        <v>0</v>
      </c>
      <c r="H40" s="114">
        <v>0</v>
      </c>
      <c r="I40" s="33">
        <v>0</v>
      </c>
      <c r="J40" s="114">
        <v>0</v>
      </c>
      <c r="K40" s="33">
        <v>0</v>
      </c>
      <c r="L40" s="33">
        <v>0</v>
      </c>
      <c r="M40" s="114">
        <v>0</v>
      </c>
      <c r="N40" s="33">
        <v>0</v>
      </c>
      <c r="O40" s="114">
        <v>0</v>
      </c>
    </row>
    <row r="41" spans="1:15" ht="30" customHeight="1">
      <c r="A41" s="31">
        <v>8</v>
      </c>
      <c r="B41" s="87" t="s">
        <v>56</v>
      </c>
      <c r="C41" s="32">
        <v>0.08</v>
      </c>
      <c r="D41" s="32">
        <v>0.08</v>
      </c>
      <c r="E41" s="32">
        <v>0.08</v>
      </c>
      <c r="F41" s="32">
        <v>0.08</v>
      </c>
      <c r="G41" s="115">
        <v>0.08</v>
      </c>
      <c r="H41" s="115">
        <v>0.08</v>
      </c>
      <c r="I41" s="32">
        <v>0.08</v>
      </c>
      <c r="J41" s="115">
        <v>0.08</v>
      </c>
      <c r="K41" s="32">
        <v>0.08</v>
      </c>
      <c r="L41" s="32">
        <v>0.08</v>
      </c>
      <c r="M41" s="115">
        <v>0.08</v>
      </c>
      <c r="N41" s="32">
        <v>0.08</v>
      </c>
      <c r="O41" s="115">
        <v>0.08</v>
      </c>
    </row>
    <row r="42" spans="1:15" ht="42.75">
      <c r="A42" s="88">
        <v>9</v>
      </c>
      <c r="B42" s="87" t="s">
        <v>109</v>
      </c>
      <c r="C42" s="32">
        <v>0.1</v>
      </c>
      <c r="D42" s="32">
        <v>0.1</v>
      </c>
      <c r="E42" s="32">
        <v>0.1</v>
      </c>
      <c r="F42" s="32">
        <v>0.1</v>
      </c>
      <c r="G42" s="115">
        <v>0.1</v>
      </c>
      <c r="H42" s="115">
        <v>0.1</v>
      </c>
      <c r="I42" s="32">
        <v>0.1</v>
      </c>
      <c r="J42" s="115">
        <v>0.1</v>
      </c>
      <c r="K42" s="32">
        <v>0.1</v>
      </c>
      <c r="L42" s="32">
        <v>0.1</v>
      </c>
      <c r="M42" s="115">
        <v>0.1</v>
      </c>
      <c r="N42" s="32">
        <v>0.1</v>
      </c>
      <c r="O42" s="115">
        <v>0.1</v>
      </c>
    </row>
    <row r="43" spans="1:15" ht="30" customHeight="1">
      <c r="A43" s="144" t="s">
        <v>60</v>
      </c>
      <c r="B43" s="145"/>
      <c r="C43" s="89">
        <f>IF(OR(C34="",C35="",C36="",C37="",C38="",C39=""),"",((SUM(C34:C39)*80%)+(C40*20%)))</f>
        <v>467.6</v>
      </c>
      <c r="D43" s="89">
        <f aca="true" t="shared" si="2" ref="D43:O43">IF(OR(D34="",D35="",D36="",D37="",D38="",D39=""),"",((SUM(D34:D39)*80%)+(D40*20%)))</f>
        <v>467.6</v>
      </c>
      <c r="E43" s="89">
        <f t="shared" si="2"/>
        <v>467.6</v>
      </c>
      <c r="F43" s="89">
        <f t="shared" si="2"/>
        <v>467.6</v>
      </c>
      <c r="G43" s="116">
        <f t="shared" si="2"/>
        <v>467.6</v>
      </c>
      <c r="H43" s="116">
        <f t="shared" si="2"/>
        <v>467.6</v>
      </c>
      <c r="I43" s="89">
        <f t="shared" si="2"/>
        <v>467.6</v>
      </c>
      <c r="J43" s="116">
        <f t="shared" si="2"/>
        <v>467.6</v>
      </c>
      <c r="K43" s="89">
        <f t="shared" si="2"/>
        <v>467.6</v>
      </c>
      <c r="L43" s="89">
        <f t="shared" si="2"/>
        <v>467.6</v>
      </c>
      <c r="M43" s="116">
        <f t="shared" si="2"/>
        <v>467.6</v>
      </c>
      <c r="N43" s="89">
        <f t="shared" si="2"/>
        <v>467.6</v>
      </c>
      <c r="O43" s="116">
        <f t="shared" si="2"/>
        <v>467.6</v>
      </c>
    </row>
    <row r="44" spans="1:15" ht="12.75">
      <c r="A44" s="146"/>
      <c r="B44" s="146"/>
      <c r="C44" s="146"/>
      <c r="D44" s="146"/>
      <c r="E44" s="146"/>
      <c r="F44" s="146"/>
      <c r="G44" s="146"/>
      <c r="H44" s="146"/>
      <c r="I44" s="146"/>
      <c r="J44" s="146"/>
      <c r="K44" s="146"/>
      <c r="L44" s="146"/>
      <c r="M44" s="146"/>
      <c r="N44" s="146"/>
      <c r="O44" s="146"/>
    </row>
    <row r="45" spans="1:15" ht="19.5" customHeight="1">
      <c r="A45" s="4" t="s">
        <v>25</v>
      </c>
      <c r="B45" s="135" t="s">
        <v>272</v>
      </c>
      <c r="C45" s="135"/>
      <c r="D45" s="135"/>
      <c r="E45" s="135"/>
      <c r="F45" s="135"/>
      <c r="G45" s="135"/>
      <c r="H45" s="135"/>
      <c r="I45" s="135"/>
      <c r="J45" s="135"/>
      <c r="K45" s="135"/>
      <c r="L45" s="135"/>
      <c r="M45" s="135"/>
      <c r="N45" s="135"/>
      <c r="O45" s="135"/>
    </row>
    <row r="46" spans="1:15" ht="19.5" customHeight="1">
      <c r="A46" s="136" t="s">
        <v>84</v>
      </c>
      <c r="B46" s="137"/>
      <c r="C46" s="138"/>
      <c r="D46" s="139"/>
      <c r="E46" s="139"/>
      <c r="F46" s="139"/>
      <c r="G46" s="140"/>
      <c r="H46" s="141" t="s">
        <v>83</v>
      </c>
      <c r="I46" s="142"/>
      <c r="J46" s="142"/>
      <c r="K46" s="142"/>
      <c r="L46" s="142"/>
      <c r="M46" s="142"/>
      <c r="N46" s="142"/>
      <c r="O46" s="143"/>
    </row>
    <row r="47" spans="1:15" ht="60">
      <c r="A47" s="6" t="s">
        <v>26</v>
      </c>
      <c r="B47" s="29" t="s">
        <v>27</v>
      </c>
      <c r="C47" s="6" t="s">
        <v>42</v>
      </c>
      <c r="D47" s="6" t="s">
        <v>52</v>
      </c>
      <c r="E47" s="6" t="s">
        <v>51</v>
      </c>
      <c r="F47" s="6" t="s">
        <v>43</v>
      </c>
      <c r="G47" s="6" t="s">
        <v>44</v>
      </c>
      <c r="H47" s="6" t="s">
        <v>45</v>
      </c>
      <c r="I47" s="6" t="s">
        <v>58</v>
      </c>
      <c r="J47" s="6" t="s">
        <v>59</v>
      </c>
      <c r="K47" s="6" t="s">
        <v>46</v>
      </c>
      <c r="L47" s="6" t="s">
        <v>57</v>
      </c>
      <c r="M47" s="6" t="s">
        <v>47</v>
      </c>
      <c r="N47" s="6" t="s">
        <v>48</v>
      </c>
      <c r="O47" s="6" t="s">
        <v>49</v>
      </c>
    </row>
    <row r="48" spans="1:15" ht="30" customHeight="1">
      <c r="A48" s="83">
        <v>1</v>
      </c>
      <c r="B48" s="84" t="s">
        <v>38</v>
      </c>
      <c r="C48" s="111"/>
      <c r="D48" s="114">
        <v>90</v>
      </c>
      <c r="E48" s="111"/>
      <c r="F48" s="111"/>
      <c r="G48" s="111"/>
      <c r="H48" s="111"/>
      <c r="I48" s="111"/>
      <c r="J48" s="111"/>
      <c r="K48" s="111"/>
      <c r="L48" s="111"/>
      <c r="M48" s="111"/>
      <c r="N48" s="111"/>
      <c r="O48" s="111"/>
    </row>
    <row r="49" spans="1:15" ht="30" customHeight="1">
      <c r="A49" s="83">
        <v>2</v>
      </c>
      <c r="B49" s="84" t="s">
        <v>39</v>
      </c>
      <c r="C49" s="111"/>
      <c r="D49" s="114" t="s">
        <v>273</v>
      </c>
      <c r="E49" s="111"/>
      <c r="F49" s="111"/>
      <c r="G49" s="111"/>
      <c r="H49" s="111"/>
      <c r="I49" s="111"/>
      <c r="J49" s="111"/>
      <c r="K49" s="111"/>
      <c r="L49" s="111"/>
      <c r="M49" s="111"/>
      <c r="N49" s="111"/>
      <c r="O49" s="111"/>
    </row>
    <row r="50" spans="1:15" ht="30" customHeight="1">
      <c r="A50" s="83">
        <v>3</v>
      </c>
      <c r="B50" s="84" t="s">
        <v>40</v>
      </c>
      <c r="C50" s="111"/>
      <c r="D50" s="114">
        <v>135</v>
      </c>
      <c r="E50" s="111"/>
      <c r="F50" s="111"/>
      <c r="G50" s="111"/>
      <c r="H50" s="111"/>
      <c r="I50" s="111"/>
      <c r="J50" s="111"/>
      <c r="K50" s="111"/>
      <c r="L50" s="111"/>
      <c r="M50" s="111"/>
      <c r="N50" s="111"/>
      <c r="O50" s="111"/>
    </row>
    <row r="51" spans="1:15" ht="30" customHeight="1">
      <c r="A51" s="83">
        <v>4</v>
      </c>
      <c r="B51" s="84" t="s">
        <v>41</v>
      </c>
      <c r="C51" s="111"/>
      <c r="D51" s="114" t="s">
        <v>273</v>
      </c>
      <c r="E51" s="111"/>
      <c r="F51" s="111"/>
      <c r="G51" s="111"/>
      <c r="H51" s="111"/>
      <c r="I51" s="111"/>
      <c r="J51" s="111"/>
      <c r="K51" s="111"/>
      <c r="L51" s="111"/>
      <c r="M51" s="111"/>
      <c r="N51" s="111"/>
      <c r="O51" s="111"/>
    </row>
    <row r="52" spans="1:15" ht="30" customHeight="1">
      <c r="A52" s="85">
        <v>5</v>
      </c>
      <c r="B52" s="30" t="s">
        <v>53</v>
      </c>
      <c r="C52" s="111"/>
      <c r="D52" s="114">
        <v>90</v>
      </c>
      <c r="E52" s="111"/>
      <c r="F52" s="111"/>
      <c r="G52" s="111"/>
      <c r="H52" s="111"/>
      <c r="I52" s="111"/>
      <c r="J52" s="111"/>
      <c r="K52" s="111"/>
      <c r="L52" s="111"/>
      <c r="M52" s="111"/>
      <c r="N52" s="111"/>
      <c r="O52" s="111"/>
    </row>
    <row r="53" spans="1:15" ht="30" customHeight="1">
      <c r="A53" s="85">
        <v>6</v>
      </c>
      <c r="B53" s="30" t="s">
        <v>54</v>
      </c>
      <c r="C53" s="111"/>
      <c r="D53" s="114" t="s">
        <v>273</v>
      </c>
      <c r="E53" s="111"/>
      <c r="F53" s="111"/>
      <c r="G53" s="111"/>
      <c r="H53" s="111"/>
      <c r="I53" s="111"/>
      <c r="J53" s="111"/>
      <c r="K53" s="111"/>
      <c r="L53" s="111"/>
      <c r="M53" s="111"/>
      <c r="N53" s="111"/>
      <c r="O53" s="111"/>
    </row>
    <row r="54" spans="1:15" ht="30" customHeight="1">
      <c r="A54" s="5">
        <v>7</v>
      </c>
      <c r="B54" s="86" t="s">
        <v>55</v>
      </c>
      <c r="C54" s="111"/>
      <c r="D54" s="114">
        <v>35</v>
      </c>
      <c r="E54" s="111"/>
      <c r="F54" s="111"/>
      <c r="G54" s="111"/>
      <c r="H54" s="111"/>
      <c r="I54" s="111"/>
      <c r="J54" s="111"/>
      <c r="K54" s="111"/>
      <c r="L54" s="111"/>
      <c r="M54" s="111"/>
      <c r="N54" s="111"/>
      <c r="O54" s="111"/>
    </row>
    <row r="55" spans="1:15" ht="30" customHeight="1">
      <c r="A55" s="31">
        <v>8</v>
      </c>
      <c r="B55" s="87" t="s">
        <v>56</v>
      </c>
      <c r="C55" s="112"/>
      <c r="D55" s="115">
        <v>0.15</v>
      </c>
      <c r="E55" s="112"/>
      <c r="F55" s="112"/>
      <c r="G55" s="112"/>
      <c r="H55" s="112"/>
      <c r="I55" s="112"/>
      <c r="J55" s="112"/>
      <c r="K55" s="112"/>
      <c r="L55" s="112"/>
      <c r="M55" s="112"/>
      <c r="N55" s="112"/>
      <c r="O55" s="112"/>
    </row>
    <row r="56" spans="1:15" ht="42.75">
      <c r="A56" s="88">
        <v>9</v>
      </c>
      <c r="B56" s="87" t="s">
        <v>109</v>
      </c>
      <c r="C56" s="112"/>
      <c r="D56" s="115">
        <v>0.15</v>
      </c>
      <c r="E56" s="112"/>
      <c r="F56" s="112"/>
      <c r="G56" s="112"/>
      <c r="H56" s="112"/>
      <c r="I56" s="112"/>
      <c r="J56" s="112"/>
      <c r="K56" s="112"/>
      <c r="L56" s="112"/>
      <c r="M56" s="112"/>
      <c r="N56" s="112"/>
      <c r="O56" s="112"/>
    </row>
    <row r="57" spans="1:15" ht="30" customHeight="1">
      <c r="A57" s="144" t="s">
        <v>60</v>
      </c>
      <c r="B57" s="145"/>
      <c r="C57" s="113">
        <f>IF(OR(C48="",C49="",C50="",C51="",C52="",C53=""),"",((SUM(C48:C53)*80%)+(C54*20%)))</f>
      </c>
      <c r="D57" s="116">
        <f aca="true" t="shared" si="3" ref="D57:O57">IF(OR(D48="",D49="",D50="",D51="",D52="",D53=""),"",((SUM(D48:D53)*80%)+(D54*20%)))</f>
        <v>259</v>
      </c>
      <c r="E57" s="113">
        <f t="shared" si="3"/>
      </c>
      <c r="F57" s="113">
        <f t="shared" si="3"/>
      </c>
      <c r="G57" s="113">
        <f t="shared" si="3"/>
      </c>
      <c r="H57" s="113">
        <f t="shared" si="3"/>
      </c>
      <c r="I57" s="113">
        <f t="shared" si="3"/>
      </c>
      <c r="J57" s="113">
        <f t="shared" si="3"/>
      </c>
      <c r="K57" s="113">
        <f t="shared" si="3"/>
      </c>
      <c r="L57" s="113">
        <f t="shared" si="3"/>
      </c>
      <c r="M57" s="113">
        <f t="shared" si="3"/>
      </c>
      <c r="N57" s="113">
        <f t="shared" si="3"/>
      </c>
      <c r="O57" s="113">
        <f t="shared" si="3"/>
      </c>
    </row>
    <row r="58" spans="1:15" ht="12.75">
      <c r="A58" s="146"/>
      <c r="B58" s="146"/>
      <c r="C58" s="146"/>
      <c r="D58" s="146"/>
      <c r="E58" s="146"/>
      <c r="F58" s="146"/>
      <c r="G58" s="146"/>
      <c r="H58" s="146"/>
      <c r="I58" s="146"/>
      <c r="J58" s="146"/>
      <c r="K58" s="146"/>
      <c r="L58" s="146"/>
      <c r="M58" s="146"/>
      <c r="N58" s="146"/>
      <c r="O58" s="146"/>
    </row>
    <row r="59" spans="1:15" ht="19.5" customHeight="1">
      <c r="A59" s="4" t="s">
        <v>25</v>
      </c>
      <c r="B59" s="135" t="s">
        <v>315</v>
      </c>
      <c r="C59" s="135"/>
      <c r="D59" s="135"/>
      <c r="E59" s="135"/>
      <c r="F59" s="135"/>
      <c r="G59" s="135"/>
      <c r="H59" s="135"/>
      <c r="I59" s="135"/>
      <c r="J59" s="135"/>
      <c r="K59" s="135"/>
      <c r="L59" s="135"/>
      <c r="M59" s="135"/>
      <c r="N59" s="135"/>
      <c r="O59" s="135"/>
    </row>
    <row r="60" spans="1:15" ht="19.5" customHeight="1">
      <c r="A60" s="136" t="s">
        <v>84</v>
      </c>
      <c r="B60" s="137"/>
      <c r="C60" s="138"/>
      <c r="D60" s="139"/>
      <c r="E60" s="139"/>
      <c r="F60" s="139"/>
      <c r="G60" s="140"/>
      <c r="H60" s="141" t="s">
        <v>83</v>
      </c>
      <c r="I60" s="142"/>
      <c r="J60" s="142"/>
      <c r="K60" s="142"/>
      <c r="L60" s="142"/>
      <c r="M60" s="142"/>
      <c r="N60" s="142"/>
      <c r="O60" s="143"/>
    </row>
    <row r="61" spans="1:15" ht="60">
      <c r="A61" s="6" t="s">
        <v>26</v>
      </c>
      <c r="B61" s="29" t="s">
        <v>27</v>
      </c>
      <c r="C61" s="6" t="s">
        <v>42</v>
      </c>
      <c r="D61" s="6" t="s">
        <v>52</v>
      </c>
      <c r="E61" s="6" t="s">
        <v>51</v>
      </c>
      <c r="F61" s="6" t="s">
        <v>43</v>
      </c>
      <c r="G61" s="6" t="s">
        <v>44</v>
      </c>
      <c r="H61" s="6" t="s">
        <v>45</v>
      </c>
      <c r="I61" s="6" t="s">
        <v>58</v>
      </c>
      <c r="J61" s="6" t="s">
        <v>59</v>
      </c>
      <c r="K61" s="6" t="s">
        <v>46</v>
      </c>
      <c r="L61" s="6" t="s">
        <v>57</v>
      </c>
      <c r="M61" s="6" t="s">
        <v>47</v>
      </c>
      <c r="N61" s="6" t="s">
        <v>48</v>
      </c>
      <c r="O61" s="6" t="s">
        <v>49</v>
      </c>
    </row>
    <row r="62" spans="1:15" ht="30" customHeight="1">
      <c r="A62" s="83">
        <v>1</v>
      </c>
      <c r="B62" s="84" t="s">
        <v>38</v>
      </c>
      <c r="C62" s="111"/>
      <c r="D62" s="111"/>
      <c r="E62" s="111"/>
      <c r="F62" s="111"/>
      <c r="G62" s="111"/>
      <c r="H62" s="111"/>
      <c r="I62" s="114">
        <v>75</v>
      </c>
      <c r="J62" s="111"/>
      <c r="K62" s="111"/>
      <c r="L62" s="111"/>
      <c r="M62" s="111"/>
      <c r="N62" s="111"/>
      <c r="O62" s="111"/>
    </row>
    <row r="63" spans="1:15" ht="30" customHeight="1">
      <c r="A63" s="83">
        <v>2</v>
      </c>
      <c r="B63" s="84" t="s">
        <v>39</v>
      </c>
      <c r="C63" s="111"/>
      <c r="D63" s="111"/>
      <c r="E63" s="111"/>
      <c r="F63" s="111"/>
      <c r="G63" s="111"/>
      <c r="H63" s="111"/>
      <c r="I63" s="114">
        <v>45</v>
      </c>
      <c r="J63" s="111"/>
      <c r="K63" s="111"/>
      <c r="L63" s="111"/>
      <c r="M63" s="111"/>
      <c r="N63" s="111"/>
      <c r="O63" s="111"/>
    </row>
    <row r="64" spans="1:15" ht="30" customHeight="1">
      <c r="A64" s="83">
        <v>3</v>
      </c>
      <c r="B64" s="84" t="s">
        <v>40</v>
      </c>
      <c r="C64" s="111"/>
      <c r="D64" s="111"/>
      <c r="E64" s="111"/>
      <c r="F64" s="111"/>
      <c r="G64" s="111"/>
      <c r="H64" s="111"/>
      <c r="I64" s="114">
        <v>105</v>
      </c>
      <c r="J64" s="111"/>
      <c r="K64" s="111"/>
      <c r="L64" s="111"/>
      <c r="M64" s="111"/>
      <c r="N64" s="111"/>
      <c r="O64" s="111"/>
    </row>
    <row r="65" spans="1:15" ht="30" customHeight="1">
      <c r="A65" s="83">
        <v>4</v>
      </c>
      <c r="B65" s="84" t="s">
        <v>41</v>
      </c>
      <c r="C65" s="111"/>
      <c r="D65" s="111"/>
      <c r="E65" s="111"/>
      <c r="F65" s="111"/>
      <c r="G65" s="111"/>
      <c r="H65" s="111"/>
      <c r="I65" s="114">
        <v>65</v>
      </c>
      <c r="J65" s="111"/>
      <c r="K65" s="111"/>
      <c r="L65" s="111"/>
      <c r="M65" s="111"/>
      <c r="N65" s="111"/>
      <c r="O65" s="111"/>
    </row>
    <row r="66" spans="1:15" ht="30" customHeight="1">
      <c r="A66" s="85">
        <v>5</v>
      </c>
      <c r="B66" s="30" t="s">
        <v>53</v>
      </c>
      <c r="C66" s="111"/>
      <c r="D66" s="111"/>
      <c r="E66" s="111"/>
      <c r="F66" s="111"/>
      <c r="G66" s="111"/>
      <c r="H66" s="111"/>
      <c r="I66" s="114">
        <v>75</v>
      </c>
      <c r="J66" s="111"/>
      <c r="K66" s="111"/>
      <c r="L66" s="111"/>
      <c r="M66" s="111"/>
      <c r="N66" s="111"/>
      <c r="O66" s="111"/>
    </row>
    <row r="67" spans="1:15" ht="30" customHeight="1">
      <c r="A67" s="85">
        <v>6</v>
      </c>
      <c r="B67" s="30" t="s">
        <v>54</v>
      </c>
      <c r="C67" s="111"/>
      <c r="D67" s="111"/>
      <c r="E67" s="111"/>
      <c r="F67" s="111"/>
      <c r="G67" s="111"/>
      <c r="H67" s="111"/>
      <c r="I67" s="114">
        <v>45</v>
      </c>
      <c r="J67" s="111"/>
      <c r="K67" s="111"/>
      <c r="L67" s="111"/>
      <c r="M67" s="111"/>
      <c r="N67" s="111"/>
      <c r="O67" s="111"/>
    </row>
    <row r="68" spans="1:15" ht="30" customHeight="1">
      <c r="A68" s="5">
        <v>7</v>
      </c>
      <c r="B68" s="86" t="s">
        <v>55</v>
      </c>
      <c r="C68" s="111"/>
      <c r="D68" s="111"/>
      <c r="E68" s="111"/>
      <c r="F68" s="111"/>
      <c r="G68" s="111"/>
      <c r="H68" s="111"/>
      <c r="I68" s="114">
        <v>35</v>
      </c>
      <c r="J68" s="111"/>
      <c r="K68" s="111"/>
      <c r="L68" s="111"/>
      <c r="M68" s="111"/>
      <c r="N68" s="111"/>
      <c r="O68" s="111"/>
    </row>
    <row r="69" spans="1:15" ht="30" customHeight="1">
      <c r="A69" s="31">
        <v>8</v>
      </c>
      <c r="B69" s="87" t="s">
        <v>56</v>
      </c>
      <c r="C69" s="112"/>
      <c r="D69" s="112"/>
      <c r="E69" s="112"/>
      <c r="F69" s="112"/>
      <c r="G69" s="112"/>
      <c r="H69" s="112"/>
      <c r="I69" s="115">
        <v>0.55</v>
      </c>
      <c r="J69" s="112"/>
      <c r="K69" s="112"/>
      <c r="L69" s="112"/>
      <c r="M69" s="112"/>
      <c r="N69" s="112"/>
      <c r="O69" s="112"/>
    </row>
    <row r="70" spans="1:15" ht="42.75">
      <c r="A70" s="88">
        <v>9</v>
      </c>
      <c r="B70" s="87" t="s">
        <v>109</v>
      </c>
      <c r="C70" s="112"/>
      <c r="D70" s="112"/>
      <c r="E70" s="112"/>
      <c r="F70" s="112"/>
      <c r="G70" s="112"/>
      <c r="H70" s="112"/>
      <c r="I70" s="115">
        <v>0.15</v>
      </c>
      <c r="J70" s="112"/>
      <c r="K70" s="112"/>
      <c r="L70" s="112"/>
      <c r="M70" s="112"/>
      <c r="N70" s="112"/>
      <c r="O70" s="112"/>
    </row>
    <row r="71" spans="1:15" ht="30" customHeight="1">
      <c r="A71" s="144" t="s">
        <v>60</v>
      </c>
      <c r="B71" s="145"/>
      <c r="C71" s="113">
        <f>IF(OR(C62="",C63="",C64="",C65="",C66="",C67=""),"",((SUM(C62:C67)*80%)+(C68*20%)))</f>
      </c>
      <c r="D71" s="113">
        <f aca="true" t="shared" si="4" ref="D71:O71">IF(OR(D62="",D63="",D64="",D65="",D66="",D67=""),"",((SUM(D62:D67)*80%)+(D68*20%)))</f>
      </c>
      <c r="E71" s="113">
        <f t="shared" si="4"/>
      </c>
      <c r="F71" s="113">
        <f t="shared" si="4"/>
      </c>
      <c r="G71" s="113">
        <f t="shared" si="4"/>
      </c>
      <c r="H71" s="113">
        <f t="shared" si="4"/>
      </c>
      <c r="I71" s="116">
        <f t="shared" si="4"/>
        <v>335</v>
      </c>
      <c r="J71" s="113">
        <f t="shared" si="4"/>
      </c>
      <c r="K71" s="113">
        <f t="shared" si="4"/>
      </c>
      <c r="L71" s="113">
        <f t="shared" si="4"/>
      </c>
      <c r="M71" s="113">
        <f t="shared" si="4"/>
      </c>
      <c r="N71" s="113">
        <f t="shared" si="4"/>
      </c>
      <c r="O71" s="113">
        <f t="shared" si="4"/>
      </c>
    </row>
    <row r="72" spans="1:15" ht="12.75">
      <c r="A72" s="146"/>
      <c r="B72" s="146"/>
      <c r="C72" s="146"/>
      <c r="D72" s="146"/>
      <c r="E72" s="146"/>
      <c r="F72" s="146"/>
      <c r="G72" s="146"/>
      <c r="H72" s="146"/>
      <c r="I72" s="146"/>
      <c r="J72" s="146"/>
      <c r="K72" s="146"/>
      <c r="L72" s="146"/>
      <c r="M72" s="146"/>
      <c r="N72" s="146"/>
      <c r="O72" s="146"/>
    </row>
    <row r="73" spans="1:15" ht="19.5" customHeight="1">
      <c r="A73" s="4" t="s">
        <v>25</v>
      </c>
      <c r="B73" s="135" t="s">
        <v>351</v>
      </c>
      <c r="C73" s="135"/>
      <c r="D73" s="135"/>
      <c r="E73" s="135"/>
      <c r="F73" s="135"/>
      <c r="G73" s="135"/>
      <c r="H73" s="135"/>
      <c r="I73" s="135"/>
      <c r="J73" s="135"/>
      <c r="K73" s="135"/>
      <c r="L73" s="135"/>
      <c r="M73" s="135"/>
      <c r="N73" s="135"/>
      <c r="O73" s="135"/>
    </row>
    <row r="74" spans="1:15" ht="19.5" customHeight="1">
      <c r="A74" s="136" t="s">
        <v>84</v>
      </c>
      <c r="B74" s="137"/>
      <c r="C74" s="138">
        <v>28463</v>
      </c>
      <c r="D74" s="139"/>
      <c r="E74" s="139"/>
      <c r="F74" s="139"/>
      <c r="G74" s="140"/>
      <c r="H74" s="141" t="s">
        <v>83</v>
      </c>
      <c r="I74" s="142"/>
      <c r="J74" s="142"/>
      <c r="K74" s="142"/>
      <c r="L74" s="142"/>
      <c r="M74" s="142"/>
      <c r="N74" s="142"/>
      <c r="O74" s="143"/>
    </row>
    <row r="75" spans="1:15" ht="60">
      <c r="A75" s="6" t="s">
        <v>26</v>
      </c>
      <c r="B75" s="29" t="s">
        <v>27</v>
      </c>
      <c r="C75" s="6" t="s">
        <v>42</v>
      </c>
      <c r="D75" s="6" t="s">
        <v>52</v>
      </c>
      <c r="E75" s="6" t="s">
        <v>51</v>
      </c>
      <c r="F75" s="6" t="s">
        <v>43</v>
      </c>
      <c r="G75" s="6" t="s">
        <v>44</v>
      </c>
      <c r="H75" s="6" t="s">
        <v>45</v>
      </c>
      <c r="I75" s="6" t="s">
        <v>58</v>
      </c>
      <c r="J75" s="6" t="s">
        <v>59</v>
      </c>
      <c r="K75" s="6" t="s">
        <v>46</v>
      </c>
      <c r="L75" s="6" t="s">
        <v>57</v>
      </c>
      <c r="M75" s="6" t="s">
        <v>47</v>
      </c>
      <c r="N75" s="6" t="s">
        <v>48</v>
      </c>
      <c r="O75" s="6" t="s">
        <v>49</v>
      </c>
    </row>
    <row r="76" spans="1:15" ht="30" customHeight="1">
      <c r="A76" s="83">
        <v>1</v>
      </c>
      <c r="B76" s="84" t="s">
        <v>38</v>
      </c>
      <c r="C76" s="111"/>
      <c r="D76" s="111"/>
      <c r="E76" s="114">
        <v>92</v>
      </c>
      <c r="F76" s="114">
        <v>92</v>
      </c>
      <c r="G76" s="111"/>
      <c r="H76" s="111"/>
      <c r="I76" s="111"/>
      <c r="J76" s="111"/>
      <c r="K76" s="111"/>
      <c r="L76" s="111"/>
      <c r="M76" s="111"/>
      <c r="N76" s="114">
        <v>92</v>
      </c>
      <c r="O76" s="111"/>
    </row>
    <row r="77" spans="1:15" ht="30" customHeight="1">
      <c r="A77" s="83">
        <v>2</v>
      </c>
      <c r="B77" s="84" t="s">
        <v>39</v>
      </c>
      <c r="C77" s="111"/>
      <c r="D77" s="111"/>
      <c r="E77" s="114">
        <v>72</v>
      </c>
      <c r="F77" s="114">
        <v>72</v>
      </c>
      <c r="G77" s="111"/>
      <c r="H77" s="111"/>
      <c r="I77" s="111"/>
      <c r="J77" s="111"/>
      <c r="K77" s="111"/>
      <c r="L77" s="111"/>
      <c r="M77" s="111"/>
      <c r="N77" s="114">
        <v>72</v>
      </c>
      <c r="O77" s="111"/>
    </row>
    <row r="78" spans="1:15" ht="30" customHeight="1">
      <c r="A78" s="83">
        <v>3</v>
      </c>
      <c r="B78" s="84" t="s">
        <v>40</v>
      </c>
      <c r="C78" s="111"/>
      <c r="D78" s="111"/>
      <c r="E78" s="114">
        <v>135</v>
      </c>
      <c r="F78" s="114">
        <v>135</v>
      </c>
      <c r="G78" s="111"/>
      <c r="H78" s="111"/>
      <c r="I78" s="111"/>
      <c r="J78" s="111"/>
      <c r="K78" s="111"/>
      <c r="L78" s="111"/>
      <c r="M78" s="111"/>
      <c r="N78" s="114">
        <v>135</v>
      </c>
      <c r="O78" s="111"/>
    </row>
    <row r="79" spans="1:15" ht="30" customHeight="1">
      <c r="A79" s="83">
        <v>4</v>
      </c>
      <c r="B79" s="84" t="s">
        <v>41</v>
      </c>
      <c r="C79" s="111"/>
      <c r="D79" s="111"/>
      <c r="E79" s="114">
        <v>95</v>
      </c>
      <c r="F79" s="114">
        <v>95</v>
      </c>
      <c r="G79" s="111"/>
      <c r="H79" s="111"/>
      <c r="I79" s="111"/>
      <c r="J79" s="111"/>
      <c r="K79" s="111"/>
      <c r="L79" s="111"/>
      <c r="M79" s="111"/>
      <c r="N79" s="114">
        <v>95</v>
      </c>
      <c r="O79" s="111"/>
    </row>
    <row r="80" spans="1:15" ht="30" customHeight="1">
      <c r="A80" s="85">
        <v>5</v>
      </c>
      <c r="B80" s="30" t="s">
        <v>53</v>
      </c>
      <c r="C80" s="111"/>
      <c r="D80" s="111"/>
      <c r="E80" s="114">
        <v>80</v>
      </c>
      <c r="F80" s="114">
        <v>80</v>
      </c>
      <c r="G80" s="111"/>
      <c r="H80" s="111"/>
      <c r="I80" s="111"/>
      <c r="J80" s="111"/>
      <c r="K80" s="111"/>
      <c r="L80" s="111"/>
      <c r="M80" s="111"/>
      <c r="N80" s="114">
        <v>80</v>
      </c>
      <c r="O80" s="111"/>
    </row>
    <row r="81" spans="1:15" ht="30" customHeight="1">
      <c r="A81" s="85">
        <v>6</v>
      </c>
      <c r="B81" s="30" t="s">
        <v>54</v>
      </c>
      <c r="C81" s="111"/>
      <c r="D81" s="111"/>
      <c r="E81" s="114">
        <v>65</v>
      </c>
      <c r="F81" s="114">
        <v>65</v>
      </c>
      <c r="G81" s="111"/>
      <c r="H81" s="111"/>
      <c r="I81" s="111"/>
      <c r="J81" s="111"/>
      <c r="K81" s="111"/>
      <c r="L81" s="111"/>
      <c r="M81" s="111"/>
      <c r="N81" s="114">
        <v>65</v>
      </c>
      <c r="O81" s="111"/>
    </row>
    <row r="82" spans="1:15" ht="30" customHeight="1">
      <c r="A82" s="5">
        <v>7</v>
      </c>
      <c r="B82" s="86" t="s">
        <v>55</v>
      </c>
      <c r="C82" s="111"/>
      <c r="D82" s="111"/>
      <c r="E82" s="114">
        <v>45</v>
      </c>
      <c r="F82" s="114">
        <v>45</v>
      </c>
      <c r="G82" s="111"/>
      <c r="H82" s="111"/>
      <c r="I82" s="111"/>
      <c r="J82" s="111"/>
      <c r="K82" s="111"/>
      <c r="L82" s="111"/>
      <c r="M82" s="111"/>
      <c r="N82" s="114">
        <v>45</v>
      </c>
      <c r="O82" s="111"/>
    </row>
    <row r="83" spans="1:15" ht="30" customHeight="1">
      <c r="A83" s="31">
        <v>8</v>
      </c>
      <c r="B83" s="87" t="s">
        <v>56</v>
      </c>
      <c r="C83" s="112"/>
      <c r="D83" s="112"/>
      <c r="E83" s="115">
        <v>0.15</v>
      </c>
      <c r="F83" s="115">
        <v>0.15</v>
      </c>
      <c r="G83" s="112"/>
      <c r="H83" s="112"/>
      <c r="I83" s="112"/>
      <c r="J83" s="112"/>
      <c r="K83" s="112"/>
      <c r="L83" s="112"/>
      <c r="M83" s="112"/>
      <c r="N83" s="115">
        <v>0.15</v>
      </c>
      <c r="O83" s="112"/>
    </row>
    <row r="84" spans="1:15" ht="42.75">
      <c r="A84" s="88">
        <v>9</v>
      </c>
      <c r="B84" s="87" t="s">
        <v>109</v>
      </c>
      <c r="C84" s="112"/>
      <c r="D84" s="112"/>
      <c r="E84" s="115">
        <v>0.15</v>
      </c>
      <c r="F84" s="115">
        <v>0.15</v>
      </c>
      <c r="G84" s="112"/>
      <c r="H84" s="112"/>
      <c r="I84" s="112"/>
      <c r="J84" s="112"/>
      <c r="K84" s="112"/>
      <c r="L84" s="112"/>
      <c r="M84" s="112"/>
      <c r="N84" s="115">
        <v>0.15</v>
      </c>
      <c r="O84" s="112"/>
    </row>
    <row r="85" spans="1:15" ht="30" customHeight="1">
      <c r="A85" s="144" t="s">
        <v>60</v>
      </c>
      <c r="B85" s="145"/>
      <c r="C85" s="113">
        <f>IF(OR(C76="",C77="",C78="",C79="",C80="",C81=""),"",((SUM(C76:C81)*80%)+(C82*20%)))</f>
      </c>
      <c r="D85" s="113">
        <f aca="true" t="shared" si="5" ref="D85:O85">IF(OR(D76="",D77="",D78="",D79="",D80="",D81=""),"",((SUM(D76:D81)*80%)+(D82*20%)))</f>
      </c>
      <c r="E85" s="116">
        <f t="shared" si="5"/>
        <v>440.20000000000005</v>
      </c>
      <c r="F85" s="116">
        <f t="shared" si="5"/>
        <v>440.20000000000005</v>
      </c>
      <c r="G85" s="113">
        <f t="shared" si="5"/>
      </c>
      <c r="H85" s="113">
        <f t="shared" si="5"/>
      </c>
      <c r="I85" s="113">
        <f t="shared" si="5"/>
      </c>
      <c r="J85" s="113">
        <f t="shared" si="5"/>
      </c>
      <c r="K85" s="113">
        <f t="shared" si="5"/>
      </c>
      <c r="L85" s="113">
        <f t="shared" si="5"/>
      </c>
      <c r="M85" s="113">
        <f t="shared" si="5"/>
      </c>
      <c r="N85" s="116">
        <f t="shared" si="5"/>
        <v>440.20000000000005</v>
      </c>
      <c r="O85" s="113">
        <f t="shared" si="5"/>
      </c>
    </row>
    <row r="86" spans="1:15" ht="12.75">
      <c r="A86" s="146"/>
      <c r="B86" s="146"/>
      <c r="C86" s="146"/>
      <c r="D86" s="146"/>
      <c r="E86" s="146"/>
      <c r="F86" s="146"/>
      <c r="G86" s="146"/>
      <c r="H86" s="146"/>
      <c r="I86" s="146"/>
      <c r="J86" s="146"/>
      <c r="K86" s="146"/>
      <c r="L86" s="146"/>
      <c r="M86" s="146"/>
      <c r="N86" s="146"/>
      <c r="O86" s="146"/>
    </row>
    <row r="87" spans="1:15" ht="19.5" customHeight="1">
      <c r="A87" s="4" t="s">
        <v>25</v>
      </c>
      <c r="B87" s="135" t="s">
        <v>420</v>
      </c>
      <c r="C87" s="135"/>
      <c r="D87" s="135"/>
      <c r="E87" s="135"/>
      <c r="F87" s="135"/>
      <c r="G87" s="135"/>
      <c r="H87" s="135"/>
      <c r="I87" s="135"/>
      <c r="J87" s="135"/>
      <c r="K87" s="135"/>
      <c r="L87" s="135"/>
      <c r="M87" s="135"/>
      <c r="N87" s="135"/>
      <c r="O87" s="135"/>
    </row>
    <row r="88" spans="1:15" ht="19.5" customHeight="1">
      <c r="A88" s="136" t="s">
        <v>84</v>
      </c>
      <c r="B88" s="137"/>
      <c r="C88" s="138" t="s">
        <v>421</v>
      </c>
      <c r="D88" s="139"/>
      <c r="E88" s="139"/>
      <c r="F88" s="139"/>
      <c r="G88" s="140"/>
      <c r="H88" s="141" t="s">
        <v>83</v>
      </c>
      <c r="I88" s="142"/>
      <c r="J88" s="142"/>
      <c r="K88" s="142"/>
      <c r="L88" s="142"/>
      <c r="M88" s="142"/>
      <c r="N88" s="142"/>
      <c r="O88" s="143"/>
    </row>
    <row r="89" spans="1:15" ht="60">
      <c r="A89" s="6" t="s">
        <v>26</v>
      </c>
      <c r="B89" s="29" t="s">
        <v>27</v>
      </c>
      <c r="C89" s="6" t="s">
        <v>42</v>
      </c>
      <c r="D89" s="6" t="s">
        <v>52</v>
      </c>
      <c r="E89" s="6" t="s">
        <v>51</v>
      </c>
      <c r="F89" s="6" t="s">
        <v>43</v>
      </c>
      <c r="G89" s="6" t="s">
        <v>44</v>
      </c>
      <c r="H89" s="6" t="s">
        <v>45</v>
      </c>
      <c r="I89" s="6" t="s">
        <v>58</v>
      </c>
      <c r="J89" s="6" t="s">
        <v>59</v>
      </c>
      <c r="K89" s="6" t="s">
        <v>46</v>
      </c>
      <c r="L89" s="6" t="s">
        <v>57</v>
      </c>
      <c r="M89" s="6" t="s">
        <v>47</v>
      </c>
      <c r="N89" s="6" t="s">
        <v>48</v>
      </c>
      <c r="O89" s="6" t="s">
        <v>49</v>
      </c>
    </row>
    <row r="90" spans="1:15" ht="30" customHeight="1">
      <c r="A90" s="83">
        <v>1</v>
      </c>
      <c r="B90" s="84" t="s">
        <v>38</v>
      </c>
      <c r="C90" s="111"/>
      <c r="D90" s="111"/>
      <c r="E90" s="111"/>
      <c r="F90" s="111"/>
      <c r="G90" s="111"/>
      <c r="H90" s="111"/>
      <c r="I90" s="111"/>
      <c r="J90" s="111"/>
      <c r="K90" s="111"/>
      <c r="L90" s="114">
        <v>77</v>
      </c>
      <c r="M90" s="111"/>
      <c r="N90" s="111"/>
      <c r="O90" s="111"/>
    </row>
    <row r="91" spans="1:15" ht="30" customHeight="1">
      <c r="A91" s="83">
        <v>2</v>
      </c>
      <c r="B91" s="84" t="s">
        <v>39</v>
      </c>
      <c r="C91" s="111"/>
      <c r="D91" s="111"/>
      <c r="E91" s="111"/>
      <c r="F91" s="111"/>
      <c r="G91" s="111"/>
      <c r="H91" s="111"/>
      <c r="I91" s="111"/>
      <c r="J91" s="111"/>
      <c r="K91" s="111"/>
      <c r="L91" s="114">
        <v>64</v>
      </c>
      <c r="M91" s="111"/>
      <c r="N91" s="111"/>
      <c r="O91" s="111"/>
    </row>
    <row r="92" spans="1:15" ht="30" customHeight="1">
      <c r="A92" s="83">
        <v>3</v>
      </c>
      <c r="B92" s="84" t="s">
        <v>40</v>
      </c>
      <c r="C92" s="111"/>
      <c r="D92" s="111"/>
      <c r="E92" s="111"/>
      <c r="F92" s="111"/>
      <c r="G92" s="111"/>
      <c r="H92" s="111"/>
      <c r="I92" s="111"/>
      <c r="J92" s="111"/>
      <c r="K92" s="111"/>
      <c r="L92" s="114">
        <v>116</v>
      </c>
      <c r="M92" s="111"/>
      <c r="N92" s="111"/>
      <c r="O92" s="111"/>
    </row>
    <row r="93" spans="1:15" ht="30" customHeight="1">
      <c r="A93" s="83">
        <v>4</v>
      </c>
      <c r="B93" s="84" t="s">
        <v>41</v>
      </c>
      <c r="C93" s="111"/>
      <c r="D93" s="111"/>
      <c r="E93" s="111"/>
      <c r="F93" s="111"/>
      <c r="G93" s="111"/>
      <c r="H93" s="111"/>
      <c r="I93" s="111"/>
      <c r="J93" s="111"/>
      <c r="K93" s="111"/>
      <c r="L93" s="114">
        <v>96</v>
      </c>
      <c r="M93" s="111"/>
      <c r="N93" s="111"/>
      <c r="O93" s="111"/>
    </row>
    <row r="94" spans="1:15" ht="30" customHeight="1">
      <c r="A94" s="85">
        <v>5</v>
      </c>
      <c r="B94" s="30" t="s">
        <v>53</v>
      </c>
      <c r="C94" s="111"/>
      <c r="D94" s="111"/>
      <c r="E94" s="111"/>
      <c r="F94" s="111"/>
      <c r="G94" s="111"/>
      <c r="H94" s="111"/>
      <c r="I94" s="111"/>
      <c r="J94" s="111"/>
      <c r="K94" s="111"/>
      <c r="L94" s="114">
        <v>65</v>
      </c>
      <c r="M94" s="111"/>
      <c r="N94" s="111"/>
      <c r="O94" s="111"/>
    </row>
    <row r="95" spans="1:15" ht="30" customHeight="1">
      <c r="A95" s="85">
        <v>6</v>
      </c>
      <c r="B95" s="30" t="s">
        <v>54</v>
      </c>
      <c r="C95" s="111"/>
      <c r="D95" s="111"/>
      <c r="E95" s="111"/>
      <c r="F95" s="111"/>
      <c r="G95" s="111"/>
      <c r="H95" s="111"/>
      <c r="I95" s="111"/>
      <c r="J95" s="111"/>
      <c r="K95" s="111"/>
      <c r="L95" s="114">
        <v>55</v>
      </c>
      <c r="M95" s="111"/>
      <c r="N95" s="111"/>
      <c r="O95" s="111"/>
    </row>
    <row r="96" spans="1:15" ht="30" customHeight="1">
      <c r="A96" s="5">
        <v>7</v>
      </c>
      <c r="B96" s="86" t="s">
        <v>55</v>
      </c>
      <c r="C96" s="111"/>
      <c r="D96" s="111"/>
      <c r="E96" s="111"/>
      <c r="F96" s="111"/>
      <c r="G96" s="111"/>
      <c r="H96" s="111"/>
      <c r="I96" s="111"/>
      <c r="J96" s="111"/>
      <c r="K96" s="111"/>
      <c r="L96" s="114">
        <v>45</v>
      </c>
      <c r="M96" s="111"/>
      <c r="N96" s="111"/>
      <c r="O96" s="111"/>
    </row>
    <row r="97" spans="1:15" ht="30" customHeight="1">
      <c r="A97" s="31">
        <v>8</v>
      </c>
      <c r="B97" s="87" t="s">
        <v>56</v>
      </c>
      <c r="C97" s="112"/>
      <c r="D97" s="112"/>
      <c r="E97" s="112"/>
      <c r="F97" s="112"/>
      <c r="G97" s="112"/>
      <c r="H97" s="112"/>
      <c r="I97" s="112"/>
      <c r="J97" s="112"/>
      <c r="K97" s="112"/>
      <c r="L97" s="115">
        <v>0.25</v>
      </c>
      <c r="M97" s="112"/>
      <c r="N97" s="112"/>
      <c r="O97" s="112"/>
    </row>
    <row r="98" spans="1:15" ht="42.75">
      <c r="A98" s="88">
        <v>9</v>
      </c>
      <c r="B98" s="87" t="s">
        <v>109</v>
      </c>
      <c r="C98" s="112"/>
      <c r="D98" s="112"/>
      <c r="E98" s="112"/>
      <c r="F98" s="112"/>
      <c r="G98" s="112"/>
      <c r="H98" s="112"/>
      <c r="I98" s="112"/>
      <c r="J98" s="112"/>
      <c r="K98" s="112"/>
      <c r="L98" s="115">
        <v>0.15</v>
      </c>
      <c r="M98" s="112"/>
      <c r="N98" s="112"/>
      <c r="O98" s="112"/>
    </row>
    <row r="99" spans="1:15" ht="30" customHeight="1">
      <c r="A99" s="144" t="s">
        <v>60</v>
      </c>
      <c r="B99" s="145"/>
      <c r="C99" s="113">
        <f>IF(OR(C90="",C91="",C92="",C93="",C94="",C95=""),"",((SUM(C90:C95)*80%)+(C96*20%)))</f>
      </c>
      <c r="D99" s="113">
        <f aca="true" t="shared" si="6" ref="D99:O99">IF(OR(D90="",D91="",D92="",D93="",D94="",D95=""),"",((SUM(D90:D95)*80%)+(D96*20%)))</f>
      </c>
      <c r="E99" s="113">
        <f t="shared" si="6"/>
      </c>
      <c r="F99" s="113">
        <f t="shared" si="6"/>
      </c>
      <c r="G99" s="113">
        <f t="shared" si="6"/>
      </c>
      <c r="H99" s="113">
        <f t="shared" si="6"/>
      </c>
      <c r="I99" s="113">
        <f t="shared" si="6"/>
      </c>
      <c r="J99" s="113">
        <f t="shared" si="6"/>
      </c>
      <c r="K99" s="113">
        <f t="shared" si="6"/>
      </c>
      <c r="L99" s="116">
        <f t="shared" si="6"/>
        <v>387.40000000000003</v>
      </c>
      <c r="M99" s="113">
        <f t="shared" si="6"/>
      </c>
      <c r="N99" s="113">
        <f t="shared" si="6"/>
      </c>
      <c r="O99" s="113">
        <f t="shared" si="6"/>
      </c>
    </row>
    <row r="100" spans="1:15" ht="12.75">
      <c r="A100" s="146"/>
      <c r="B100" s="146"/>
      <c r="C100" s="146"/>
      <c r="D100" s="146"/>
      <c r="E100" s="146"/>
      <c r="F100" s="146"/>
      <c r="G100" s="146"/>
      <c r="H100" s="146"/>
      <c r="I100" s="146"/>
      <c r="J100" s="146"/>
      <c r="K100" s="146"/>
      <c r="L100" s="146"/>
      <c r="M100" s="146"/>
      <c r="N100" s="146"/>
      <c r="O100" s="146"/>
    </row>
    <row r="101" spans="1:15" ht="19.5" customHeight="1">
      <c r="A101" s="4" t="s">
        <v>25</v>
      </c>
      <c r="B101" s="135" t="s">
        <v>448</v>
      </c>
      <c r="C101" s="135"/>
      <c r="D101" s="135"/>
      <c r="E101" s="135"/>
      <c r="F101" s="135"/>
      <c r="G101" s="135"/>
      <c r="H101" s="135"/>
      <c r="I101" s="135"/>
      <c r="J101" s="135"/>
      <c r="K101" s="135"/>
      <c r="L101" s="135"/>
      <c r="M101" s="135"/>
      <c r="N101" s="135"/>
      <c r="O101" s="135"/>
    </row>
    <row r="102" spans="1:15" ht="19.5" customHeight="1">
      <c r="A102" s="136" t="s">
        <v>84</v>
      </c>
      <c r="B102" s="137"/>
      <c r="C102" s="138"/>
      <c r="D102" s="139"/>
      <c r="E102" s="139"/>
      <c r="F102" s="139"/>
      <c r="G102" s="140"/>
      <c r="H102" s="141" t="s">
        <v>83</v>
      </c>
      <c r="I102" s="142"/>
      <c r="J102" s="142"/>
      <c r="K102" s="142"/>
      <c r="L102" s="142"/>
      <c r="M102" s="142"/>
      <c r="N102" s="142"/>
      <c r="O102" s="143"/>
    </row>
    <row r="103" spans="1:15" ht="60">
      <c r="A103" s="6" t="s">
        <v>26</v>
      </c>
      <c r="B103" s="29" t="s">
        <v>27</v>
      </c>
      <c r="C103" s="6" t="s">
        <v>42</v>
      </c>
      <c r="D103" s="6" t="s">
        <v>52</v>
      </c>
      <c r="E103" s="6" t="s">
        <v>51</v>
      </c>
      <c r="F103" s="6" t="s">
        <v>43</v>
      </c>
      <c r="G103" s="6" t="s">
        <v>44</v>
      </c>
      <c r="H103" s="6" t="s">
        <v>45</v>
      </c>
      <c r="I103" s="6" t="s">
        <v>58</v>
      </c>
      <c r="J103" s="6" t="s">
        <v>59</v>
      </c>
      <c r="K103" s="6" t="s">
        <v>46</v>
      </c>
      <c r="L103" s="6" t="s">
        <v>57</v>
      </c>
      <c r="M103" s="6" t="s">
        <v>47</v>
      </c>
      <c r="N103" s="6" t="s">
        <v>48</v>
      </c>
      <c r="O103" s="6" t="s">
        <v>49</v>
      </c>
    </row>
    <row r="104" spans="1:15" ht="30" customHeight="1">
      <c r="A104" s="83">
        <v>1</v>
      </c>
      <c r="B104" s="84" t="s">
        <v>38</v>
      </c>
      <c r="C104" s="114">
        <v>65</v>
      </c>
      <c r="D104" s="114">
        <v>65</v>
      </c>
      <c r="E104" s="111"/>
      <c r="F104" s="111"/>
      <c r="G104" s="111"/>
      <c r="H104" s="111"/>
      <c r="I104" s="111"/>
      <c r="J104" s="111"/>
      <c r="K104" s="111"/>
      <c r="L104" s="111"/>
      <c r="M104" s="111"/>
      <c r="N104" s="111"/>
      <c r="O104" s="111"/>
    </row>
    <row r="105" spans="1:15" ht="30" customHeight="1">
      <c r="A105" s="83">
        <v>2</v>
      </c>
      <c r="B105" s="84" t="s">
        <v>39</v>
      </c>
      <c r="C105" s="114">
        <v>45</v>
      </c>
      <c r="D105" s="114">
        <v>45</v>
      </c>
      <c r="E105" s="111"/>
      <c r="F105" s="111"/>
      <c r="G105" s="111"/>
      <c r="H105" s="111"/>
      <c r="I105" s="111"/>
      <c r="J105" s="111"/>
      <c r="K105" s="111"/>
      <c r="L105" s="111"/>
      <c r="M105" s="111"/>
      <c r="N105" s="111"/>
      <c r="O105" s="111"/>
    </row>
    <row r="106" spans="1:15" ht="30" customHeight="1">
      <c r="A106" s="83">
        <v>3</v>
      </c>
      <c r="B106" s="84" t="s">
        <v>40</v>
      </c>
      <c r="C106" s="114">
        <v>100</v>
      </c>
      <c r="D106" s="114">
        <v>100</v>
      </c>
      <c r="E106" s="111"/>
      <c r="F106" s="111"/>
      <c r="G106" s="111"/>
      <c r="H106" s="111"/>
      <c r="I106" s="111"/>
      <c r="J106" s="111"/>
      <c r="K106" s="111"/>
      <c r="L106" s="111"/>
      <c r="M106" s="111"/>
      <c r="N106" s="111"/>
      <c r="O106" s="111"/>
    </row>
    <row r="107" spans="1:15" ht="30" customHeight="1">
      <c r="A107" s="83">
        <v>4</v>
      </c>
      <c r="B107" s="84" t="s">
        <v>41</v>
      </c>
      <c r="C107" s="114">
        <v>85</v>
      </c>
      <c r="D107" s="114">
        <v>85</v>
      </c>
      <c r="E107" s="111"/>
      <c r="F107" s="111"/>
      <c r="G107" s="111"/>
      <c r="H107" s="111"/>
      <c r="I107" s="111"/>
      <c r="J107" s="111"/>
      <c r="K107" s="111"/>
      <c r="L107" s="111"/>
      <c r="M107" s="111"/>
      <c r="N107" s="111"/>
      <c r="O107" s="111"/>
    </row>
    <row r="108" spans="1:15" ht="30" customHeight="1">
      <c r="A108" s="85">
        <v>5</v>
      </c>
      <c r="B108" s="30" t="s">
        <v>53</v>
      </c>
      <c r="C108" s="114">
        <v>60</v>
      </c>
      <c r="D108" s="114">
        <v>60</v>
      </c>
      <c r="E108" s="111"/>
      <c r="F108" s="111"/>
      <c r="G108" s="111"/>
      <c r="H108" s="111"/>
      <c r="I108" s="111"/>
      <c r="J108" s="111"/>
      <c r="K108" s="111"/>
      <c r="L108" s="111"/>
      <c r="M108" s="111"/>
      <c r="N108" s="111"/>
      <c r="O108" s="111"/>
    </row>
    <row r="109" spans="1:15" ht="30" customHeight="1">
      <c r="A109" s="85">
        <v>6</v>
      </c>
      <c r="B109" s="30" t="s">
        <v>54</v>
      </c>
      <c r="C109" s="114">
        <v>45</v>
      </c>
      <c r="D109" s="114">
        <v>45</v>
      </c>
      <c r="E109" s="111"/>
      <c r="F109" s="111"/>
      <c r="G109" s="111"/>
      <c r="H109" s="111"/>
      <c r="I109" s="111"/>
      <c r="J109" s="111"/>
      <c r="K109" s="111"/>
      <c r="L109" s="111"/>
      <c r="M109" s="111"/>
      <c r="N109" s="111"/>
      <c r="O109" s="111"/>
    </row>
    <row r="110" spans="1:15" ht="30" customHeight="1">
      <c r="A110" s="5">
        <v>7</v>
      </c>
      <c r="B110" s="86" t="s">
        <v>55</v>
      </c>
      <c r="C110" s="114">
        <v>30</v>
      </c>
      <c r="D110" s="114">
        <v>30</v>
      </c>
      <c r="E110" s="111"/>
      <c r="F110" s="111"/>
      <c r="G110" s="111"/>
      <c r="H110" s="111"/>
      <c r="I110" s="111"/>
      <c r="J110" s="111"/>
      <c r="K110" s="111"/>
      <c r="L110" s="111"/>
      <c r="M110" s="111"/>
      <c r="N110" s="111"/>
      <c r="O110" s="111"/>
    </row>
    <row r="111" spans="1:15" ht="30" customHeight="1">
      <c r="A111" s="31">
        <v>8</v>
      </c>
      <c r="B111" s="87" t="s">
        <v>56</v>
      </c>
      <c r="C111" s="115">
        <v>0.1</v>
      </c>
      <c r="D111" s="115">
        <v>0.1</v>
      </c>
      <c r="E111" s="112"/>
      <c r="F111" s="112"/>
      <c r="G111" s="112"/>
      <c r="H111" s="112"/>
      <c r="I111" s="112"/>
      <c r="J111" s="112"/>
      <c r="K111" s="112"/>
      <c r="L111" s="112"/>
      <c r="M111" s="112"/>
      <c r="N111" s="112"/>
      <c r="O111" s="112"/>
    </row>
    <row r="112" spans="1:15" ht="42.75">
      <c r="A112" s="88">
        <v>9</v>
      </c>
      <c r="B112" s="87" t="s">
        <v>109</v>
      </c>
      <c r="C112" s="115">
        <v>0.15</v>
      </c>
      <c r="D112" s="115">
        <v>0.15</v>
      </c>
      <c r="E112" s="112"/>
      <c r="F112" s="112"/>
      <c r="G112" s="112"/>
      <c r="H112" s="112"/>
      <c r="I112" s="112"/>
      <c r="J112" s="112"/>
      <c r="K112" s="112"/>
      <c r="L112" s="112"/>
      <c r="M112" s="112"/>
      <c r="N112" s="112"/>
      <c r="O112" s="112"/>
    </row>
    <row r="113" spans="1:15" ht="30" customHeight="1">
      <c r="A113" s="144" t="s">
        <v>60</v>
      </c>
      <c r="B113" s="145"/>
      <c r="C113" s="116">
        <f>IF(OR(C104="",C105="",C106="",C107="",C108="",C109=""),"",((SUM(C104:C109)*80%)+(C110*20%)))</f>
        <v>326</v>
      </c>
      <c r="D113" s="116">
        <f aca="true" t="shared" si="7" ref="D113:O113">IF(OR(D104="",D105="",D106="",D107="",D108="",D109=""),"",((SUM(D104:D109)*80%)+(D110*20%)))</f>
        <v>326</v>
      </c>
      <c r="E113" s="113">
        <f t="shared" si="7"/>
      </c>
      <c r="F113" s="113">
        <f t="shared" si="7"/>
      </c>
      <c r="G113" s="113">
        <f t="shared" si="7"/>
      </c>
      <c r="H113" s="113">
        <f t="shared" si="7"/>
      </c>
      <c r="I113" s="113">
        <f t="shared" si="7"/>
      </c>
      <c r="J113" s="113">
        <f t="shared" si="7"/>
      </c>
      <c r="K113" s="113">
        <f t="shared" si="7"/>
      </c>
      <c r="L113" s="113">
        <f t="shared" si="7"/>
      </c>
      <c r="M113" s="113">
        <f t="shared" si="7"/>
      </c>
      <c r="N113" s="113">
        <f t="shared" si="7"/>
      </c>
      <c r="O113" s="113">
        <f t="shared" si="7"/>
      </c>
    </row>
    <row r="114" spans="1:15" ht="12.75">
      <c r="A114" s="146"/>
      <c r="B114" s="146"/>
      <c r="C114" s="146"/>
      <c r="D114" s="146"/>
      <c r="E114" s="146"/>
      <c r="F114" s="146"/>
      <c r="G114" s="146"/>
      <c r="H114" s="146"/>
      <c r="I114" s="146"/>
      <c r="J114" s="146"/>
      <c r="K114" s="146"/>
      <c r="L114" s="146"/>
      <c r="M114" s="146"/>
      <c r="N114" s="146"/>
      <c r="O114" s="146"/>
    </row>
  </sheetData>
  <sheetProtection/>
  <mergeCells count="50">
    <mergeCell ref="A1:O1"/>
    <mergeCell ref="A2:O2"/>
    <mergeCell ref="B3:O3"/>
    <mergeCell ref="A16:O16"/>
    <mergeCell ref="H4:O4"/>
    <mergeCell ref="A4:B4"/>
    <mergeCell ref="C4:G4"/>
    <mergeCell ref="A15:B15"/>
    <mergeCell ref="B17:O17"/>
    <mergeCell ref="A18:B18"/>
    <mergeCell ref="C18:G18"/>
    <mergeCell ref="H18:O18"/>
    <mergeCell ref="A29:B29"/>
    <mergeCell ref="A30:O30"/>
    <mergeCell ref="B31:O31"/>
    <mergeCell ref="A32:B32"/>
    <mergeCell ref="C32:G32"/>
    <mergeCell ref="H32:O32"/>
    <mergeCell ref="A43:B43"/>
    <mergeCell ref="A44:O44"/>
    <mergeCell ref="B45:O45"/>
    <mergeCell ref="A46:B46"/>
    <mergeCell ref="C46:G46"/>
    <mergeCell ref="H46:O46"/>
    <mergeCell ref="A57:B57"/>
    <mergeCell ref="A58:O58"/>
    <mergeCell ref="B59:O59"/>
    <mergeCell ref="A60:B60"/>
    <mergeCell ref="C60:G60"/>
    <mergeCell ref="H60:O60"/>
    <mergeCell ref="A71:B71"/>
    <mergeCell ref="A72:O72"/>
    <mergeCell ref="C102:G102"/>
    <mergeCell ref="H102:O102"/>
    <mergeCell ref="B73:O73"/>
    <mergeCell ref="A74:B74"/>
    <mergeCell ref="C74:G74"/>
    <mergeCell ref="H74:O74"/>
    <mergeCell ref="A85:B85"/>
    <mergeCell ref="A86:O86"/>
    <mergeCell ref="B87:O87"/>
    <mergeCell ref="A88:B88"/>
    <mergeCell ref="C88:G88"/>
    <mergeCell ref="H88:O88"/>
    <mergeCell ref="A113:B113"/>
    <mergeCell ref="A114:O114"/>
    <mergeCell ref="A99:B99"/>
    <mergeCell ref="A100:O100"/>
    <mergeCell ref="B101:O101"/>
    <mergeCell ref="A102:B102"/>
  </mergeCells>
  <printOptions horizontalCentered="1"/>
  <pageMargins left="0.25" right="0.25" top="0.5" bottom="0.5" header="0.5" footer="0.5"/>
  <pageSetup fitToHeight="0" fitToWidth="1" horizontalDpi="600" verticalDpi="600" orientation="landscape" scale="73" r:id="rId1"/>
  <rowBreaks count="4" manualBreakCount="4">
    <brk id="16" max="255" man="1"/>
    <brk id="30" max="255" man="1"/>
    <brk id="58" max="255" man="1"/>
    <brk id="86"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AB16"/>
  <sheetViews>
    <sheetView showGridLines="0" zoomScale="90" zoomScaleNormal="90" zoomScalePageLayoutView="0" workbookViewId="0" topLeftCell="A1">
      <selection activeCell="X4" sqref="X4"/>
    </sheetView>
  </sheetViews>
  <sheetFormatPr defaultColWidth="9.140625" defaultRowHeight="12.75"/>
  <cols>
    <col min="1" max="1" width="9.57421875" style="2" customWidth="1"/>
    <col min="2" max="2" width="36.7109375" style="2" customWidth="1"/>
    <col min="3" max="4" width="10.7109375" style="3" customWidth="1"/>
    <col min="5" max="5" width="12.28125" style="3" customWidth="1"/>
    <col min="6" max="8" width="10.7109375" style="3" customWidth="1"/>
    <col min="9" max="14" width="10.7109375" style="2" customWidth="1"/>
    <col min="15" max="15" width="12.28125" style="2" customWidth="1"/>
    <col min="16" max="28" width="10.7109375" style="2" customWidth="1"/>
    <col min="29" max="16384" width="9.140625" style="2" customWidth="1"/>
  </cols>
  <sheetData>
    <row r="1" spans="1:28" s="1" customFormat="1" ht="19.5" customHeight="1">
      <c r="A1" s="147" t="s">
        <v>110</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row>
    <row r="2" spans="1:28" s="1" customFormat="1" ht="19.5" customHeight="1">
      <c r="A2" s="147" t="s">
        <v>24</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row>
    <row r="3" spans="1:28" ht="90">
      <c r="A3" s="148" t="s">
        <v>25</v>
      </c>
      <c r="B3" s="148"/>
      <c r="C3" s="117" t="s">
        <v>487</v>
      </c>
      <c r="D3" s="117" t="s">
        <v>488</v>
      </c>
      <c r="E3" s="117" t="s">
        <v>272</v>
      </c>
      <c r="F3" s="117" t="s">
        <v>487</v>
      </c>
      <c r="G3" s="117" t="s">
        <v>488</v>
      </c>
      <c r="H3" s="117" t="s">
        <v>351</v>
      </c>
      <c r="I3" s="117" t="s">
        <v>488</v>
      </c>
      <c r="J3" s="117" t="s">
        <v>351</v>
      </c>
      <c r="K3" s="117" t="s">
        <v>488</v>
      </c>
      <c r="L3" s="117" t="s">
        <v>241</v>
      </c>
      <c r="M3" s="117" t="s">
        <v>488</v>
      </c>
      <c r="N3" s="117" t="s">
        <v>241</v>
      </c>
      <c r="O3" s="117" t="s">
        <v>315</v>
      </c>
      <c r="P3" s="117" t="s">
        <v>488</v>
      </c>
      <c r="Q3" s="117" t="s">
        <v>488</v>
      </c>
      <c r="R3" s="117" t="s">
        <v>241</v>
      </c>
      <c r="S3" s="117" t="s">
        <v>123</v>
      </c>
      <c r="T3" s="117" t="s">
        <v>488</v>
      </c>
      <c r="U3" s="117" t="s">
        <v>489</v>
      </c>
      <c r="V3" s="117" t="s">
        <v>488</v>
      </c>
      <c r="W3" s="117" t="s">
        <v>488</v>
      </c>
      <c r="X3" s="117" t="s">
        <v>241</v>
      </c>
      <c r="Y3" s="117" t="s">
        <v>488</v>
      </c>
      <c r="Z3" s="117" t="s">
        <v>351</v>
      </c>
      <c r="AA3" s="117" t="s">
        <v>488</v>
      </c>
      <c r="AB3" s="117" t="s">
        <v>241</v>
      </c>
    </row>
    <row r="4" spans="1:28" ht="19.5" customHeight="1">
      <c r="A4" s="136" t="s">
        <v>84</v>
      </c>
      <c r="B4" s="137"/>
      <c r="C4" s="117"/>
      <c r="D4" s="117">
        <v>19631</v>
      </c>
      <c r="E4" s="117"/>
      <c r="F4" s="117"/>
      <c r="G4" s="117">
        <v>19631</v>
      </c>
      <c r="H4" s="117">
        <v>28463</v>
      </c>
      <c r="I4" s="117">
        <v>19631</v>
      </c>
      <c r="J4" s="117">
        <v>28463</v>
      </c>
      <c r="K4" s="117">
        <v>19631</v>
      </c>
      <c r="L4" s="117">
        <v>36628</v>
      </c>
      <c r="M4" s="117">
        <v>19631</v>
      </c>
      <c r="N4" s="117">
        <v>36628</v>
      </c>
      <c r="O4" s="117"/>
      <c r="P4" s="117">
        <v>19631</v>
      </c>
      <c r="Q4" s="117">
        <v>19631</v>
      </c>
      <c r="R4" s="117">
        <v>36628</v>
      </c>
      <c r="S4" s="117">
        <v>27392</v>
      </c>
      <c r="T4" s="117">
        <v>19631</v>
      </c>
      <c r="U4" s="117">
        <v>23944</v>
      </c>
      <c r="V4" s="117">
        <v>19631</v>
      </c>
      <c r="W4" s="117">
        <v>19631</v>
      </c>
      <c r="X4" s="117">
        <v>36628</v>
      </c>
      <c r="Y4" s="118">
        <v>19631</v>
      </c>
      <c r="Z4" s="117">
        <v>28463</v>
      </c>
      <c r="AA4" s="117">
        <v>19631</v>
      </c>
      <c r="AB4" s="117"/>
    </row>
    <row r="5" spans="1:28" ht="60">
      <c r="A5" s="6" t="s">
        <v>26</v>
      </c>
      <c r="B5" s="29" t="s">
        <v>27</v>
      </c>
      <c r="C5" s="6" t="s">
        <v>42</v>
      </c>
      <c r="D5" s="6" t="s">
        <v>42</v>
      </c>
      <c r="E5" s="6" t="s">
        <v>52</v>
      </c>
      <c r="F5" s="6" t="s">
        <v>52</v>
      </c>
      <c r="G5" s="6" t="s">
        <v>51</v>
      </c>
      <c r="H5" s="6" t="s">
        <v>51</v>
      </c>
      <c r="I5" s="6" t="s">
        <v>43</v>
      </c>
      <c r="J5" s="6" t="s">
        <v>43</v>
      </c>
      <c r="K5" s="6" t="s">
        <v>44</v>
      </c>
      <c r="L5" s="6" t="s">
        <v>44</v>
      </c>
      <c r="M5" s="6" t="s">
        <v>45</v>
      </c>
      <c r="N5" s="6" t="s">
        <v>45</v>
      </c>
      <c r="O5" s="6" t="s">
        <v>58</v>
      </c>
      <c r="P5" s="6" t="s">
        <v>58</v>
      </c>
      <c r="Q5" s="6" t="s">
        <v>59</v>
      </c>
      <c r="R5" s="6" t="s">
        <v>59</v>
      </c>
      <c r="S5" s="6" t="s">
        <v>46</v>
      </c>
      <c r="T5" s="6" t="s">
        <v>46</v>
      </c>
      <c r="U5" s="6" t="s">
        <v>57</v>
      </c>
      <c r="V5" s="6" t="s">
        <v>57</v>
      </c>
      <c r="W5" s="6" t="s">
        <v>47</v>
      </c>
      <c r="X5" s="6" t="s">
        <v>47</v>
      </c>
      <c r="Y5" s="6" t="s">
        <v>48</v>
      </c>
      <c r="Z5" s="6" t="s">
        <v>48</v>
      </c>
      <c r="AA5" s="6" t="s">
        <v>49</v>
      </c>
      <c r="AB5" s="6" t="s">
        <v>49</v>
      </c>
    </row>
    <row r="6" spans="1:28" ht="30" customHeight="1">
      <c r="A6" s="83">
        <v>1</v>
      </c>
      <c r="B6" s="84" t="s">
        <v>38</v>
      </c>
      <c r="C6" s="119">
        <v>65</v>
      </c>
      <c r="D6" s="119">
        <v>82</v>
      </c>
      <c r="E6" s="119">
        <v>90</v>
      </c>
      <c r="F6" s="119">
        <v>65</v>
      </c>
      <c r="G6" s="119">
        <v>82</v>
      </c>
      <c r="H6" s="119">
        <v>92</v>
      </c>
      <c r="I6" s="119">
        <v>82</v>
      </c>
      <c r="J6" s="119">
        <v>92</v>
      </c>
      <c r="K6" s="119">
        <v>82</v>
      </c>
      <c r="L6" s="119">
        <v>88</v>
      </c>
      <c r="M6" s="119">
        <v>82</v>
      </c>
      <c r="N6" s="119">
        <v>88</v>
      </c>
      <c r="O6" s="119">
        <v>75</v>
      </c>
      <c r="P6" s="119">
        <v>82</v>
      </c>
      <c r="Q6" s="119">
        <v>82</v>
      </c>
      <c r="R6" s="119">
        <v>88</v>
      </c>
      <c r="S6" s="119">
        <v>60</v>
      </c>
      <c r="T6" s="119">
        <v>82</v>
      </c>
      <c r="U6" s="119">
        <v>77</v>
      </c>
      <c r="V6" s="119">
        <v>82</v>
      </c>
      <c r="W6" s="119">
        <v>82</v>
      </c>
      <c r="X6" s="119">
        <v>88</v>
      </c>
      <c r="Y6" s="119">
        <v>82</v>
      </c>
      <c r="Z6" s="119">
        <v>92</v>
      </c>
      <c r="AA6" s="119">
        <v>82</v>
      </c>
      <c r="AB6" s="119">
        <v>88</v>
      </c>
    </row>
    <row r="7" spans="1:28" ht="30" customHeight="1">
      <c r="A7" s="83">
        <v>2</v>
      </c>
      <c r="B7" s="84" t="s">
        <v>39</v>
      </c>
      <c r="C7" s="119">
        <v>45</v>
      </c>
      <c r="D7" s="119">
        <v>68</v>
      </c>
      <c r="E7" s="119" t="s">
        <v>273</v>
      </c>
      <c r="F7" s="119">
        <v>45</v>
      </c>
      <c r="G7" s="119">
        <v>68</v>
      </c>
      <c r="H7" s="119">
        <v>72</v>
      </c>
      <c r="I7" s="119">
        <v>68</v>
      </c>
      <c r="J7" s="119">
        <v>72</v>
      </c>
      <c r="K7" s="119">
        <v>68</v>
      </c>
      <c r="L7" s="119">
        <v>79</v>
      </c>
      <c r="M7" s="119">
        <v>68</v>
      </c>
      <c r="N7" s="119">
        <v>79</v>
      </c>
      <c r="O7" s="119">
        <v>45</v>
      </c>
      <c r="P7" s="119">
        <v>68</v>
      </c>
      <c r="Q7" s="119">
        <v>68</v>
      </c>
      <c r="R7" s="119">
        <v>79</v>
      </c>
      <c r="S7" s="119">
        <v>60</v>
      </c>
      <c r="T7" s="119">
        <v>68</v>
      </c>
      <c r="U7" s="119">
        <v>64</v>
      </c>
      <c r="V7" s="119">
        <v>68</v>
      </c>
      <c r="W7" s="119">
        <v>68</v>
      </c>
      <c r="X7" s="119">
        <v>79</v>
      </c>
      <c r="Y7" s="119">
        <v>68</v>
      </c>
      <c r="Z7" s="119">
        <v>72</v>
      </c>
      <c r="AA7" s="119">
        <v>68</v>
      </c>
      <c r="AB7" s="119">
        <v>79</v>
      </c>
    </row>
    <row r="8" spans="1:28" ht="30" customHeight="1">
      <c r="A8" s="83">
        <v>3</v>
      </c>
      <c r="B8" s="84" t="s">
        <v>40</v>
      </c>
      <c r="C8" s="119">
        <v>100</v>
      </c>
      <c r="D8" s="119">
        <v>123</v>
      </c>
      <c r="E8" s="119">
        <v>135</v>
      </c>
      <c r="F8" s="119">
        <v>100</v>
      </c>
      <c r="G8" s="119">
        <v>123</v>
      </c>
      <c r="H8" s="119">
        <v>135</v>
      </c>
      <c r="I8" s="119">
        <v>123</v>
      </c>
      <c r="J8" s="119">
        <v>135</v>
      </c>
      <c r="K8" s="119">
        <v>123</v>
      </c>
      <c r="L8" s="119">
        <v>132</v>
      </c>
      <c r="M8" s="119">
        <v>123</v>
      </c>
      <c r="N8" s="119">
        <v>132</v>
      </c>
      <c r="O8" s="119">
        <v>105</v>
      </c>
      <c r="P8" s="119">
        <v>123</v>
      </c>
      <c r="Q8" s="119">
        <v>123</v>
      </c>
      <c r="R8" s="119">
        <v>132</v>
      </c>
      <c r="S8" s="119">
        <v>60</v>
      </c>
      <c r="T8" s="119">
        <v>123</v>
      </c>
      <c r="U8" s="119">
        <v>116</v>
      </c>
      <c r="V8" s="119">
        <v>123</v>
      </c>
      <c r="W8" s="119">
        <v>123</v>
      </c>
      <c r="X8" s="119">
        <v>132</v>
      </c>
      <c r="Y8" s="119">
        <v>123</v>
      </c>
      <c r="Z8" s="119">
        <v>135</v>
      </c>
      <c r="AA8" s="119">
        <v>123</v>
      </c>
      <c r="AB8" s="119">
        <v>132</v>
      </c>
    </row>
    <row r="9" spans="1:28" ht="30" customHeight="1">
      <c r="A9" s="83">
        <v>4</v>
      </c>
      <c r="B9" s="84" t="s">
        <v>41</v>
      </c>
      <c r="C9" s="119">
        <v>85</v>
      </c>
      <c r="D9" s="119">
        <v>102</v>
      </c>
      <c r="E9" s="119" t="s">
        <v>273</v>
      </c>
      <c r="F9" s="119">
        <v>85</v>
      </c>
      <c r="G9" s="119">
        <v>102</v>
      </c>
      <c r="H9" s="119">
        <v>95</v>
      </c>
      <c r="I9" s="119">
        <v>102</v>
      </c>
      <c r="J9" s="119">
        <v>95</v>
      </c>
      <c r="K9" s="119">
        <v>102</v>
      </c>
      <c r="L9" s="119">
        <v>118.5</v>
      </c>
      <c r="M9" s="119">
        <v>102</v>
      </c>
      <c r="N9" s="119">
        <v>118.5</v>
      </c>
      <c r="O9" s="119">
        <v>65</v>
      </c>
      <c r="P9" s="119">
        <v>102</v>
      </c>
      <c r="Q9" s="119">
        <v>102</v>
      </c>
      <c r="R9" s="119">
        <v>118.5</v>
      </c>
      <c r="S9" s="119">
        <v>60</v>
      </c>
      <c r="T9" s="119">
        <v>102</v>
      </c>
      <c r="U9" s="119">
        <v>96</v>
      </c>
      <c r="V9" s="119">
        <v>102</v>
      </c>
      <c r="W9" s="119">
        <v>102</v>
      </c>
      <c r="X9" s="119">
        <v>118.5</v>
      </c>
      <c r="Y9" s="119">
        <v>102</v>
      </c>
      <c r="Z9" s="119">
        <v>95</v>
      </c>
      <c r="AA9" s="119">
        <v>102</v>
      </c>
      <c r="AB9" s="119">
        <v>118.5</v>
      </c>
    </row>
    <row r="10" spans="1:28" ht="30" customHeight="1">
      <c r="A10" s="85">
        <v>5</v>
      </c>
      <c r="B10" s="30" t="s">
        <v>53</v>
      </c>
      <c r="C10" s="119">
        <v>60</v>
      </c>
      <c r="D10" s="119">
        <v>75</v>
      </c>
      <c r="E10" s="119">
        <v>90</v>
      </c>
      <c r="F10" s="119">
        <v>60</v>
      </c>
      <c r="G10" s="119">
        <v>75</v>
      </c>
      <c r="H10" s="119">
        <v>80</v>
      </c>
      <c r="I10" s="119">
        <v>75</v>
      </c>
      <c r="J10" s="119">
        <v>80</v>
      </c>
      <c r="K10" s="119">
        <v>75</v>
      </c>
      <c r="L10" s="119">
        <v>88</v>
      </c>
      <c r="M10" s="119">
        <v>75</v>
      </c>
      <c r="N10" s="119">
        <v>88</v>
      </c>
      <c r="O10" s="119">
        <v>75</v>
      </c>
      <c r="P10" s="119">
        <v>75</v>
      </c>
      <c r="Q10" s="119">
        <v>75</v>
      </c>
      <c r="R10" s="119">
        <v>88</v>
      </c>
      <c r="S10" s="119">
        <v>60</v>
      </c>
      <c r="T10" s="119">
        <v>75</v>
      </c>
      <c r="U10" s="119">
        <v>65</v>
      </c>
      <c r="V10" s="119">
        <v>75</v>
      </c>
      <c r="W10" s="119">
        <v>75</v>
      </c>
      <c r="X10" s="119">
        <v>88</v>
      </c>
      <c r="Y10" s="119">
        <v>75</v>
      </c>
      <c r="Z10" s="119">
        <v>80</v>
      </c>
      <c r="AA10" s="119">
        <v>75</v>
      </c>
      <c r="AB10" s="119">
        <v>88</v>
      </c>
    </row>
    <row r="11" spans="1:28" ht="30" customHeight="1">
      <c r="A11" s="85">
        <v>6</v>
      </c>
      <c r="B11" s="30" t="s">
        <v>54</v>
      </c>
      <c r="C11" s="119">
        <v>45</v>
      </c>
      <c r="D11" s="119">
        <v>60</v>
      </c>
      <c r="E11" s="119" t="s">
        <v>273</v>
      </c>
      <c r="F11" s="119">
        <v>45</v>
      </c>
      <c r="G11" s="119">
        <v>60</v>
      </c>
      <c r="H11" s="119">
        <v>65</v>
      </c>
      <c r="I11" s="119">
        <v>60</v>
      </c>
      <c r="J11" s="119">
        <v>65</v>
      </c>
      <c r="K11" s="119">
        <v>60</v>
      </c>
      <c r="L11" s="119">
        <v>79</v>
      </c>
      <c r="M11" s="119">
        <v>60</v>
      </c>
      <c r="N11" s="119">
        <v>79</v>
      </c>
      <c r="O11" s="119">
        <v>45</v>
      </c>
      <c r="P11" s="119">
        <v>60</v>
      </c>
      <c r="Q11" s="119">
        <v>60</v>
      </c>
      <c r="R11" s="119">
        <v>79</v>
      </c>
      <c r="S11" s="119">
        <v>60</v>
      </c>
      <c r="T11" s="119">
        <v>60</v>
      </c>
      <c r="U11" s="119">
        <v>55</v>
      </c>
      <c r="V11" s="119">
        <v>60</v>
      </c>
      <c r="W11" s="119">
        <v>60</v>
      </c>
      <c r="X11" s="119">
        <v>79</v>
      </c>
      <c r="Y11" s="119">
        <v>60</v>
      </c>
      <c r="Z11" s="119">
        <v>65</v>
      </c>
      <c r="AA11" s="119">
        <v>60</v>
      </c>
      <c r="AB11" s="119">
        <v>79</v>
      </c>
    </row>
    <row r="12" spans="1:28" ht="30" customHeight="1">
      <c r="A12" s="5">
        <v>7</v>
      </c>
      <c r="B12" s="86" t="s">
        <v>55</v>
      </c>
      <c r="C12" s="119">
        <v>30</v>
      </c>
      <c r="D12" s="119">
        <v>55</v>
      </c>
      <c r="E12" s="119">
        <v>35</v>
      </c>
      <c r="F12" s="119">
        <v>30</v>
      </c>
      <c r="G12" s="119">
        <v>55</v>
      </c>
      <c r="H12" s="119">
        <v>45</v>
      </c>
      <c r="I12" s="119">
        <v>55</v>
      </c>
      <c r="J12" s="119">
        <v>45</v>
      </c>
      <c r="K12" s="119">
        <v>55</v>
      </c>
      <c r="L12" s="119">
        <v>0</v>
      </c>
      <c r="M12" s="119">
        <v>55</v>
      </c>
      <c r="N12" s="119">
        <v>0</v>
      </c>
      <c r="O12" s="119">
        <v>35</v>
      </c>
      <c r="P12" s="119">
        <v>55</v>
      </c>
      <c r="Q12" s="119">
        <v>55</v>
      </c>
      <c r="R12" s="119">
        <v>0</v>
      </c>
      <c r="S12" s="119">
        <v>50</v>
      </c>
      <c r="T12" s="119">
        <v>88</v>
      </c>
      <c r="U12" s="119">
        <v>45</v>
      </c>
      <c r="V12" s="119">
        <v>88</v>
      </c>
      <c r="W12" s="119">
        <v>55</v>
      </c>
      <c r="X12" s="119">
        <v>0</v>
      </c>
      <c r="Y12" s="119">
        <v>55</v>
      </c>
      <c r="Z12" s="119">
        <v>45</v>
      </c>
      <c r="AA12" s="119">
        <v>55</v>
      </c>
      <c r="AB12" s="119">
        <v>0</v>
      </c>
    </row>
    <row r="13" spans="1:28" ht="30" customHeight="1">
      <c r="A13" s="31">
        <v>8</v>
      </c>
      <c r="B13" s="87" t="s">
        <v>56</v>
      </c>
      <c r="C13" s="115">
        <v>0.1</v>
      </c>
      <c r="D13" s="115">
        <v>0.25</v>
      </c>
      <c r="E13" s="115">
        <v>0.15</v>
      </c>
      <c r="F13" s="115">
        <v>0.1</v>
      </c>
      <c r="G13" s="115">
        <v>0.25</v>
      </c>
      <c r="H13" s="115">
        <v>0.15</v>
      </c>
      <c r="I13" s="115">
        <v>0.25</v>
      </c>
      <c r="J13" s="115">
        <v>0.15</v>
      </c>
      <c r="K13" s="115">
        <v>0.25</v>
      </c>
      <c r="L13" s="115">
        <v>0.08</v>
      </c>
      <c r="M13" s="115">
        <v>0.25</v>
      </c>
      <c r="N13" s="115">
        <v>0.08</v>
      </c>
      <c r="O13" s="115">
        <v>0.55</v>
      </c>
      <c r="P13" s="115">
        <v>0.25</v>
      </c>
      <c r="Q13" s="115">
        <v>0.25</v>
      </c>
      <c r="R13" s="115">
        <v>0.08</v>
      </c>
      <c r="S13" s="115">
        <v>0.6</v>
      </c>
      <c r="T13" s="115">
        <v>0.25</v>
      </c>
      <c r="U13" s="115">
        <v>0.25</v>
      </c>
      <c r="V13" s="115">
        <v>0.25</v>
      </c>
      <c r="W13" s="115">
        <v>0.25</v>
      </c>
      <c r="X13" s="115">
        <v>0.08</v>
      </c>
      <c r="Y13" s="115">
        <v>0.25</v>
      </c>
      <c r="Z13" s="115">
        <v>0.15</v>
      </c>
      <c r="AA13" s="115">
        <v>0.25</v>
      </c>
      <c r="AB13" s="115">
        <v>0.08</v>
      </c>
    </row>
    <row r="14" spans="1:28" ht="42.75">
      <c r="A14" s="88">
        <v>9</v>
      </c>
      <c r="B14" s="87" t="s">
        <v>109</v>
      </c>
      <c r="C14" s="115">
        <v>0.15</v>
      </c>
      <c r="D14" s="115">
        <v>0.15</v>
      </c>
      <c r="E14" s="115">
        <v>0.15</v>
      </c>
      <c r="F14" s="115">
        <v>0.15</v>
      </c>
      <c r="G14" s="115">
        <v>0.15</v>
      </c>
      <c r="H14" s="115">
        <v>0.15</v>
      </c>
      <c r="I14" s="115">
        <v>0.15</v>
      </c>
      <c r="J14" s="115">
        <v>0.15</v>
      </c>
      <c r="K14" s="115">
        <v>0.15</v>
      </c>
      <c r="L14" s="115">
        <v>0.1</v>
      </c>
      <c r="M14" s="115">
        <v>0.15</v>
      </c>
      <c r="N14" s="115">
        <v>0.1</v>
      </c>
      <c r="O14" s="115">
        <v>0.15</v>
      </c>
      <c r="P14" s="115">
        <v>0.15</v>
      </c>
      <c r="Q14" s="115">
        <v>0.15</v>
      </c>
      <c r="R14" s="115">
        <v>0.1</v>
      </c>
      <c r="S14" s="115">
        <v>0.15</v>
      </c>
      <c r="T14" s="115">
        <v>0.15</v>
      </c>
      <c r="U14" s="115">
        <v>0.15</v>
      </c>
      <c r="V14" s="115">
        <v>0.15</v>
      </c>
      <c r="W14" s="115">
        <v>0.15</v>
      </c>
      <c r="X14" s="115">
        <v>0.1</v>
      </c>
      <c r="Y14" s="115">
        <v>0.15</v>
      </c>
      <c r="Z14" s="115">
        <v>0.15</v>
      </c>
      <c r="AA14" s="115">
        <v>0.15</v>
      </c>
      <c r="AB14" s="115">
        <v>0.1</v>
      </c>
    </row>
    <row r="15" spans="1:28" ht="30" customHeight="1">
      <c r="A15" s="144" t="s">
        <v>60</v>
      </c>
      <c r="B15" s="145"/>
      <c r="C15" s="116">
        <f aca="true" t="shared" si="0" ref="C15:P15">IF(OR(C6="",C7="",C8="",C9="",C10="",C11=""),"",((SUM(C6:C11)*80%)+(C12*20%)))</f>
        <v>326</v>
      </c>
      <c r="D15" s="116">
        <f t="shared" si="0"/>
        <v>419</v>
      </c>
      <c r="E15" s="116">
        <f t="shared" si="0"/>
        <v>259</v>
      </c>
      <c r="F15" s="116">
        <f t="shared" si="0"/>
        <v>326</v>
      </c>
      <c r="G15" s="116">
        <f t="shared" si="0"/>
        <v>419</v>
      </c>
      <c r="H15" s="116">
        <f t="shared" si="0"/>
        <v>440.20000000000005</v>
      </c>
      <c r="I15" s="116">
        <f t="shared" si="0"/>
        <v>419</v>
      </c>
      <c r="J15" s="116">
        <f t="shared" si="0"/>
        <v>440.20000000000005</v>
      </c>
      <c r="K15" s="116">
        <f t="shared" si="0"/>
        <v>419</v>
      </c>
      <c r="L15" s="116">
        <f t="shared" si="0"/>
        <v>467.6</v>
      </c>
      <c r="M15" s="116">
        <f t="shared" si="0"/>
        <v>419</v>
      </c>
      <c r="N15" s="116">
        <f t="shared" si="0"/>
        <v>467.6</v>
      </c>
      <c r="O15" s="116">
        <f t="shared" si="0"/>
        <v>335</v>
      </c>
      <c r="P15" s="116">
        <f t="shared" si="0"/>
        <v>419</v>
      </c>
      <c r="Q15" s="116">
        <f aca="true" t="shared" si="1" ref="Q15:AB15">IF(OR(Q6="",Q7="",Q8="",Q9="",Q10="",Q11=""),"",((SUM(Q6:Q11)*80%)+(Q12*20%)))</f>
        <v>419</v>
      </c>
      <c r="R15" s="116">
        <f t="shared" si="1"/>
        <v>467.6</v>
      </c>
      <c r="S15" s="116">
        <f t="shared" si="1"/>
        <v>298</v>
      </c>
      <c r="T15" s="116">
        <f t="shared" si="1"/>
        <v>425.6</v>
      </c>
      <c r="U15" s="116">
        <f t="shared" si="1"/>
        <v>387.40000000000003</v>
      </c>
      <c r="V15" s="116">
        <f t="shared" si="1"/>
        <v>425.6</v>
      </c>
      <c r="W15" s="116">
        <f t="shared" si="1"/>
        <v>419</v>
      </c>
      <c r="X15" s="116">
        <f t="shared" si="1"/>
        <v>467.6</v>
      </c>
      <c r="Y15" s="116">
        <f t="shared" si="1"/>
        <v>419</v>
      </c>
      <c r="Z15" s="116">
        <f t="shared" si="1"/>
        <v>440.20000000000005</v>
      </c>
      <c r="AA15" s="116">
        <f t="shared" si="1"/>
        <v>419</v>
      </c>
      <c r="AB15" s="116">
        <f t="shared" si="1"/>
        <v>467.6</v>
      </c>
    </row>
    <row r="16" spans="1:28" ht="12.75">
      <c r="A16" s="146"/>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row>
  </sheetData>
  <sheetProtection/>
  <mergeCells count="6">
    <mergeCell ref="A3:B3"/>
    <mergeCell ref="A15:B15"/>
    <mergeCell ref="A16:AB16"/>
    <mergeCell ref="A1:AB1"/>
    <mergeCell ref="A2:AB2"/>
    <mergeCell ref="A4:B4"/>
  </mergeCells>
  <printOptions horizontalCentered="1"/>
  <pageMargins left="0.25" right="0.25" top="0.5" bottom="0.5" header="0.5" footer="0.5"/>
  <pageSetup fitToHeight="0" fitToWidth="1" horizontalDpi="600" verticalDpi="600" orientation="landscape" paperSize="17" scale="65" r:id="rId1"/>
</worksheet>
</file>

<file path=xl/worksheets/sheet4.xml><?xml version="1.0" encoding="utf-8"?>
<worksheet xmlns="http://schemas.openxmlformats.org/spreadsheetml/2006/main" xmlns:r="http://schemas.openxmlformats.org/officeDocument/2006/relationships">
  <sheetPr>
    <pageSetUpPr fitToPage="1"/>
  </sheetPr>
  <dimension ref="A1:E74"/>
  <sheetViews>
    <sheetView showGridLines="0" view="pageBreakPreview" zoomScaleSheetLayoutView="100" zoomScalePageLayoutView="0" workbookViewId="0" topLeftCell="A1">
      <selection activeCell="A74" sqref="A74:IV79"/>
    </sheetView>
  </sheetViews>
  <sheetFormatPr defaultColWidth="9.140625" defaultRowHeight="12.75"/>
  <cols>
    <col min="1" max="1" width="35.7109375" style="2" customWidth="1"/>
    <col min="2" max="3" width="30.7109375" style="2" customWidth="1"/>
    <col min="4" max="5" width="20.7109375" style="2" customWidth="1"/>
    <col min="6" max="16384" width="9.140625" style="2" customWidth="1"/>
  </cols>
  <sheetData>
    <row r="1" spans="1:5" s="43" customFormat="1" ht="19.5" customHeight="1">
      <c r="A1" s="154" t="str">
        <f>Pricing!A1</f>
        <v>240-18 HVAC MAINTENANCE, REPAIR AND REPLACEMENTSERVICES 10/10/2017</v>
      </c>
      <c r="B1" s="155"/>
      <c r="C1" s="155"/>
      <c r="D1" s="155"/>
      <c r="E1" s="156"/>
    </row>
    <row r="2" spans="1:5" s="43" customFormat="1" ht="19.5" customHeight="1">
      <c r="A2" s="157" t="s">
        <v>80</v>
      </c>
      <c r="B2" s="158"/>
      <c r="C2" s="158"/>
      <c r="D2" s="158"/>
      <c r="E2" s="159"/>
    </row>
    <row r="3" spans="1:5" ht="19.5" customHeight="1">
      <c r="A3" s="44" t="s">
        <v>31</v>
      </c>
      <c r="B3" s="150" t="str">
        <f>IF(Pricing!B3="","",Pricing!B3)</f>
        <v>Advanced Services Heating &amp; Cooling</v>
      </c>
      <c r="C3" s="151"/>
      <c r="D3" s="152"/>
      <c r="E3" s="153"/>
    </row>
    <row r="4" spans="1:5" ht="30" customHeight="1">
      <c r="A4" s="45" t="s">
        <v>81</v>
      </c>
      <c r="B4" s="45" t="s">
        <v>32</v>
      </c>
      <c r="C4" s="45" t="s">
        <v>33</v>
      </c>
      <c r="D4" s="45" t="s">
        <v>35</v>
      </c>
      <c r="E4" s="46" t="s">
        <v>82</v>
      </c>
    </row>
    <row r="5" spans="1:5" ht="12.75">
      <c r="A5" s="47" t="s">
        <v>124</v>
      </c>
      <c r="B5" s="48" t="s">
        <v>125</v>
      </c>
      <c r="C5" s="95" t="s">
        <v>126</v>
      </c>
      <c r="D5" s="49" t="s">
        <v>127</v>
      </c>
      <c r="E5" s="49" t="s">
        <v>128</v>
      </c>
    </row>
    <row r="6" spans="1:5" ht="12.75">
      <c r="A6" s="47" t="s">
        <v>129</v>
      </c>
      <c r="B6" s="50" t="s">
        <v>130</v>
      </c>
      <c r="C6" s="95" t="s">
        <v>131</v>
      </c>
      <c r="D6" s="49" t="s">
        <v>127</v>
      </c>
      <c r="E6" s="49" t="s">
        <v>132</v>
      </c>
    </row>
    <row r="7" spans="1:5" ht="12.75">
      <c r="A7" s="47" t="s">
        <v>133</v>
      </c>
      <c r="B7" s="50" t="s">
        <v>134</v>
      </c>
      <c r="C7" s="95" t="s">
        <v>135</v>
      </c>
      <c r="D7" s="49" t="s">
        <v>127</v>
      </c>
      <c r="E7" s="49"/>
    </row>
    <row r="8" spans="1:5" ht="25.5">
      <c r="A8" s="47" t="s">
        <v>136</v>
      </c>
      <c r="B8" s="50" t="s">
        <v>137</v>
      </c>
      <c r="C8" s="95" t="s">
        <v>138</v>
      </c>
      <c r="D8" s="49" t="s">
        <v>127</v>
      </c>
      <c r="E8" s="49"/>
    </row>
    <row r="9" spans="1:5" ht="12.75">
      <c r="A9" s="47" t="s">
        <v>136</v>
      </c>
      <c r="B9" s="50" t="s">
        <v>139</v>
      </c>
      <c r="C9" s="95" t="s">
        <v>140</v>
      </c>
      <c r="D9" s="49" t="s">
        <v>127</v>
      </c>
      <c r="E9" s="49"/>
    </row>
    <row r="10" spans="1:5" ht="12.75">
      <c r="A10" s="47" t="s">
        <v>141</v>
      </c>
      <c r="B10" s="50" t="s">
        <v>142</v>
      </c>
      <c r="C10" s="95" t="s">
        <v>143</v>
      </c>
      <c r="D10" s="49" t="s">
        <v>127</v>
      </c>
      <c r="E10" s="49"/>
    </row>
    <row r="11" spans="1:5" ht="12.75">
      <c r="A11" s="51" t="s">
        <v>144</v>
      </c>
      <c r="B11" s="52" t="s">
        <v>145</v>
      </c>
      <c r="C11" s="96" t="s">
        <v>146</v>
      </c>
      <c r="D11" s="49" t="s">
        <v>127</v>
      </c>
      <c r="E11" s="53" t="s">
        <v>147</v>
      </c>
    </row>
    <row r="12" spans="1:5" ht="12.75">
      <c r="A12" s="51" t="s">
        <v>148</v>
      </c>
      <c r="B12" s="52" t="s">
        <v>149</v>
      </c>
      <c r="C12" s="96" t="s">
        <v>150</v>
      </c>
      <c r="D12" s="49" t="s">
        <v>127</v>
      </c>
      <c r="E12" s="53" t="s">
        <v>151</v>
      </c>
    </row>
    <row r="13" spans="1:5" ht="19.5" customHeight="1">
      <c r="A13" s="149"/>
      <c r="B13" s="149"/>
      <c r="C13" s="149"/>
      <c r="D13" s="149"/>
      <c r="E13" s="149"/>
    </row>
    <row r="14" spans="1:5" ht="19.5" customHeight="1">
      <c r="A14" s="44" t="s">
        <v>31</v>
      </c>
      <c r="B14" s="150" t="str">
        <f>IF(Pricing!B17="","",Pricing!B17)</f>
        <v>AIR FORCE ONE INC.</v>
      </c>
      <c r="C14" s="151"/>
      <c r="D14" s="152"/>
      <c r="E14" s="153"/>
    </row>
    <row r="15" spans="1:5" ht="30" customHeight="1">
      <c r="A15" s="45" t="s">
        <v>81</v>
      </c>
      <c r="B15" s="45" t="s">
        <v>32</v>
      </c>
      <c r="C15" s="45" t="s">
        <v>33</v>
      </c>
      <c r="D15" s="45" t="s">
        <v>35</v>
      </c>
      <c r="E15" s="46" t="s">
        <v>82</v>
      </c>
    </row>
    <row r="16" spans="1:5" ht="12.75">
      <c r="A16" s="47" t="s">
        <v>169</v>
      </c>
      <c r="B16" s="48" t="s">
        <v>170</v>
      </c>
      <c r="C16" s="95" t="s">
        <v>171</v>
      </c>
      <c r="D16" s="49" t="s">
        <v>172</v>
      </c>
      <c r="E16" s="49" t="s">
        <v>173</v>
      </c>
    </row>
    <row r="17" spans="1:5" ht="12.75">
      <c r="A17" s="47" t="s">
        <v>174</v>
      </c>
      <c r="B17" s="50" t="s">
        <v>175</v>
      </c>
      <c r="C17" s="95" t="s">
        <v>176</v>
      </c>
      <c r="D17" s="49" t="s">
        <v>172</v>
      </c>
      <c r="E17" s="49" t="s">
        <v>173</v>
      </c>
    </row>
    <row r="18" spans="1:5" ht="12.75">
      <c r="A18" s="47" t="s">
        <v>177</v>
      </c>
      <c r="B18" s="50" t="s">
        <v>178</v>
      </c>
      <c r="C18" s="95" t="s">
        <v>179</v>
      </c>
      <c r="D18" s="49" t="s">
        <v>180</v>
      </c>
      <c r="E18" s="98" t="s">
        <v>181</v>
      </c>
    </row>
    <row r="19" spans="1:5" ht="12.75">
      <c r="A19" s="47" t="s">
        <v>182</v>
      </c>
      <c r="B19" s="50" t="s">
        <v>183</v>
      </c>
      <c r="C19" s="95" t="s">
        <v>184</v>
      </c>
      <c r="D19" s="49" t="s">
        <v>185</v>
      </c>
      <c r="E19" s="49" t="s">
        <v>186</v>
      </c>
    </row>
    <row r="20" spans="1:5" ht="25.5">
      <c r="A20" s="47" t="s">
        <v>187</v>
      </c>
      <c r="B20" s="50" t="s">
        <v>188</v>
      </c>
      <c r="C20" s="95" t="s">
        <v>189</v>
      </c>
      <c r="D20" s="49" t="s">
        <v>190</v>
      </c>
      <c r="E20" s="49" t="s">
        <v>191</v>
      </c>
    </row>
    <row r="21" spans="1:5" ht="12.75">
      <c r="A21" s="47" t="s">
        <v>192</v>
      </c>
      <c r="B21" s="50" t="s">
        <v>193</v>
      </c>
      <c r="C21" s="95" t="s">
        <v>194</v>
      </c>
      <c r="D21" s="99" t="s">
        <v>195</v>
      </c>
      <c r="E21" s="99" t="s">
        <v>196</v>
      </c>
    </row>
    <row r="22" spans="1:5" ht="12.75">
      <c r="A22" s="51" t="s">
        <v>197</v>
      </c>
      <c r="B22" s="52" t="s">
        <v>198</v>
      </c>
      <c r="C22" s="96" t="s">
        <v>199</v>
      </c>
      <c r="D22" s="99" t="s">
        <v>200</v>
      </c>
      <c r="E22" s="99" t="s">
        <v>201</v>
      </c>
    </row>
    <row r="23" spans="1:5" ht="12.75">
      <c r="A23" s="51" t="s">
        <v>124</v>
      </c>
      <c r="B23" s="52" t="s">
        <v>202</v>
      </c>
      <c r="C23" s="96" t="s">
        <v>203</v>
      </c>
      <c r="D23" s="53" t="s">
        <v>204</v>
      </c>
      <c r="E23" s="53" t="s">
        <v>205</v>
      </c>
    </row>
    <row r="24" spans="1:5" ht="12.75">
      <c r="A24" s="51" t="s">
        <v>129</v>
      </c>
      <c r="B24" s="52" t="s">
        <v>206</v>
      </c>
      <c r="C24" s="96" t="s">
        <v>207</v>
      </c>
      <c r="D24" s="53" t="s">
        <v>208</v>
      </c>
      <c r="E24" s="53" t="s">
        <v>209</v>
      </c>
    </row>
    <row r="25" spans="1:5" ht="12.75">
      <c r="A25" s="51" t="s">
        <v>129</v>
      </c>
      <c r="B25" s="52" t="s">
        <v>210</v>
      </c>
      <c r="C25" s="96" t="s">
        <v>211</v>
      </c>
      <c r="D25" s="53" t="s">
        <v>212</v>
      </c>
      <c r="E25" s="53" t="s">
        <v>213</v>
      </c>
    </row>
    <row r="26" spans="1:5" ht="19.5" customHeight="1">
      <c r="A26" s="149"/>
      <c r="B26" s="149"/>
      <c r="C26" s="149"/>
      <c r="D26" s="149"/>
      <c r="E26" s="149"/>
    </row>
    <row r="27" spans="1:5" ht="19.5" customHeight="1">
      <c r="A27" s="44" t="s">
        <v>31</v>
      </c>
      <c r="B27" s="150" t="str">
        <f>IF(Pricing!B31="","",Pricing!B31)</f>
        <v>Comfort Systems USA</v>
      </c>
      <c r="C27" s="151"/>
      <c r="D27" s="152"/>
      <c r="E27" s="153"/>
    </row>
    <row r="28" spans="1:5" ht="30" customHeight="1">
      <c r="A28" s="45" t="s">
        <v>81</v>
      </c>
      <c r="B28" s="45" t="s">
        <v>32</v>
      </c>
      <c r="C28" s="45" t="s">
        <v>33</v>
      </c>
      <c r="D28" s="45" t="s">
        <v>35</v>
      </c>
      <c r="E28" s="46" t="s">
        <v>82</v>
      </c>
    </row>
    <row r="29" spans="1:5" ht="25.5">
      <c r="A29" s="47" t="s">
        <v>242</v>
      </c>
      <c r="B29" s="48" t="s">
        <v>243</v>
      </c>
      <c r="C29" s="95" t="s">
        <v>244</v>
      </c>
      <c r="D29" s="49" t="s">
        <v>245</v>
      </c>
      <c r="E29" s="49"/>
    </row>
    <row r="30" spans="1:5" ht="25.5">
      <c r="A30" s="47" t="s">
        <v>246</v>
      </c>
      <c r="B30" s="50" t="s">
        <v>247</v>
      </c>
      <c r="C30" s="95" t="s">
        <v>248</v>
      </c>
      <c r="D30" s="49" t="s">
        <v>249</v>
      </c>
      <c r="E30" s="49"/>
    </row>
    <row r="31" spans="1:5" ht="25.5">
      <c r="A31" s="47" t="s">
        <v>250</v>
      </c>
      <c r="B31" s="50" t="s">
        <v>251</v>
      </c>
      <c r="C31" s="95" t="s">
        <v>252</v>
      </c>
      <c r="D31" s="49" t="s">
        <v>253</v>
      </c>
      <c r="E31" s="49"/>
    </row>
    <row r="32" spans="1:5" ht="19.5" customHeight="1">
      <c r="A32" s="149"/>
      <c r="B32" s="149"/>
      <c r="C32" s="149"/>
      <c r="D32" s="149"/>
      <c r="E32" s="149"/>
    </row>
    <row r="33" spans="1:5" ht="19.5" customHeight="1">
      <c r="A33" s="44" t="s">
        <v>31</v>
      </c>
      <c r="B33" s="150" t="str">
        <f>IF(Pricing!B45="","",Pricing!B45)</f>
        <v>JL Mechanical</v>
      </c>
      <c r="C33" s="151"/>
      <c r="D33" s="152"/>
      <c r="E33" s="153"/>
    </row>
    <row r="34" spans="1:5" ht="30" customHeight="1">
      <c r="A34" s="45" t="s">
        <v>81</v>
      </c>
      <c r="B34" s="45" t="s">
        <v>32</v>
      </c>
      <c r="C34" s="45" t="s">
        <v>33</v>
      </c>
      <c r="D34" s="45" t="s">
        <v>35</v>
      </c>
      <c r="E34" s="46" t="s">
        <v>82</v>
      </c>
    </row>
    <row r="35" spans="1:5" ht="12.75">
      <c r="A35" s="47" t="s">
        <v>148</v>
      </c>
      <c r="B35" s="48" t="s">
        <v>274</v>
      </c>
      <c r="C35" s="95" t="s">
        <v>275</v>
      </c>
      <c r="D35" s="49" t="s">
        <v>276</v>
      </c>
      <c r="E35" s="49" t="s">
        <v>277</v>
      </c>
    </row>
    <row r="36" spans="1:5" ht="12.75">
      <c r="A36" s="47" t="s">
        <v>278</v>
      </c>
      <c r="B36" s="50" t="s">
        <v>279</v>
      </c>
      <c r="C36" s="95" t="s">
        <v>280</v>
      </c>
      <c r="D36" s="49" t="s">
        <v>276</v>
      </c>
      <c r="E36" s="49" t="s">
        <v>281</v>
      </c>
    </row>
    <row r="37" spans="1:5" ht="12.75">
      <c r="A37" s="47" t="s">
        <v>129</v>
      </c>
      <c r="B37" s="50" t="s">
        <v>282</v>
      </c>
      <c r="C37" s="95" t="s">
        <v>283</v>
      </c>
      <c r="D37" s="49" t="s">
        <v>276</v>
      </c>
      <c r="E37" s="49" t="s">
        <v>284</v>
      </c>
    </row>
    <row r="38" spans="1:5" ht="12.75">
      <c r="A38" s="47" t="s">
        <v>285</v>
      </c>
      <c r="B38" s="50" t="s">
        <v>286</v>
      </c>
      <c r="C38" s="95" t="s">
        <v>287</v>
      </c>
      <c r="D38" s="49" t="s">
        <v>276</v>
      </c>
      <c r="E38" s="49" t="s">
        <v>288</v>
      </c>
    </row>
    <row r="39" spans="1:5" ht="12.75">
      <c r="A39" s="47" t="s">
        <v>289</v>
      </c>
      <c r="B39" s="50" t="s">
        <v>290</v>
      </c>
      <c r="C39" s="95" t="s">
        <v>291</v>
      </c>
      <c r="D39" s="49" t="s">
        <v>276</v>
      </c>
      <c r="E39" s="49" t="s">
        <v>292</v>
      </c>
    </row>
    <row r="40" spans="1:5" ht="12.75">
      <c r="A40" s="47" t="s">
        <v>293</v>
      </c>
      <c r="B40" s="50" t="s">
        <v>294</v>
      </c>
      <c r="C40" s="95" t="s">
        <v>295</v>
      </c>
      <c r="D40" s="49" t="s">
        <v>276</v>
      </c>
      <c r="E40" s="49" t="s">
        <v>296</v>
      </c>
    </row>
    <row r="41" spans="1:5" ht="19.5" customHeight="1">
      <c r="A41" s="149"/>
      <c r="B41" s="149"/>
      <c r="C41" s="149"/>
      <c r="D41" s="149"/>
      <c r="E41" s="149"/>
    </row>
    <row r="42" spans="1:5" ht="19.5" customHeight="1">
      <c r="A42" s="44" t="s">
        <v>31</v>
      </c>
      <c r="B42" s="150" t="str">
        <f>IF(Pricing!B59="","",Pricing!B59)</f>
        <v>Slagle Mechanical</v>
      </c>
      <c r="C42" s="151"/>
      <c r="D42" s="152"/>
      <c r="E42" s="153"/>
    </row>
    <row r="43" spans="1:5" ht="30" customHeight="1">
      <c r="A43" s="45" t="s">
        <v>81</v>
      </c>
      <c r="B43" s="45" t="s">
        <v>32</v>
      </c>
      <c r="C43" s="45" t="s">
        <v>33</v>
      </c>
      <c r="D43" s="45" t="s">
        <v>35</v>
      </c>
      <c r="E43" s="46" t="s">
        <v>82</v>
      </c>
    </row>
    <row r="44" spans="1:5" ht="12.75">
      <c r="A44" s="47" t="s">
        <v>316</v>
      </c>
      <c r="B44" s="48" t="s">
        <v>317</v>
      </c>
      <c r="C44" s="95" t="s">
        <v>318</v>
      </c>
      <c r="D44" s="49" t="s">
        <v>319</v>
      </c>
      <c r="E44" s="49" t="s">
        <v>320</v>
      </c>
    </row>
    <row r="45" spans="1:5" ht="12.75">
      <c r="A45" s="47" t="s">
        <v>321</v>
      </c>
      <c r="B45" s="50" t="s">
        <v>322</v>
      </c>
      <c r="C45" s="95" t="s">
        <v>323</v>
      </c>
      <c r="D45" s="49" t="s">
        <v>324</v>
      </c>
      <c r="E45" s="49"/>
    </row>
    <row r="46" spans="1:5" ht="12.75">
      <c r="A46" s="47" t="s">
        <v>325</v>
      </c>
      <c r="B46" s="50" t="s">
        <v>326</v>
      </c>
      <c r="C46" s="95" t="s">
        <v>327</v>
      </c>
      <c r="D46" s="49" t="s">
        <v>328</v>
      </c>
      <c r="E46" s="49" t="s">
        <v>329</v>
      </c>
    </row>
    <row r="47" spans="1:5" ht="12.75">
      <c r="A47" s="47" t="s">
        <v>148</v>
      </c>
      <c r="B47" s="50" t="s">
        <v>330</v>
      </c>
      <c r="C47" s="95" t="s">
        <v>331</v>
      </c>
      <c r="D47" s="49" t="s">
        <v>332</v>
      </c>
      <c r="E47" s="49"/>
    </row>
    <row r="48" spans="1:5" ht="12.75">
      <c r="A48" s="47" t="s">
        <v>333</v>
      </c>
      <c r="B48" s="50" t="s">
        <v>334</v>
      </c>
      <c r="C48" s="95" t="s">
        <v>335</v>
      </c>
      <c r="D48" s="49" t="s">
        <v>336</v>
      </c>
      <c r="E48" s="49" t="s">
        <v>337</v>
      </c>
    </row>
    <row r="49" spans="1:5" ht="19.5" customHeight="1">
      <c r="A49" s="149"/>
      <c r="B49" s="149"/>
      <c r="C49" s="149"/>
      <c r="D49" s="149"/>
      <c r="E49" s="149"/>
    </row>
    <row r="50" spans="1:5" ht="19.5" customHeight="1">
      <c r="A50" s="44" t="s">
        <v>31</v>
      </c>
      <c r="B50" s="150" t="str">
        <f>IF(Pricing!B73="","",Pricing!B73)</f>
        <v>The Smith &amp; Oby Service Company</v>
      </c>
      <c r="C50" s="151"/>
      <c r="D50" s="152"/>
      <c r="E50" s="153"/>
    </row>
    <row r="51" spans="1:5" ht="30" customHeight="1">
      <c r="A51" s="45" t="s">
        <v>81</v>
      </c>
      <c r="B51" s="45" t="s">
        <v>32</v>
      </c>
      <c r="C51" s="45" t="s">
        <v>33</v>
      </c>
      <c r="D51" s="45" t="s">
        <v>35</v>
      </c>
      <c r="E51" s="46" t="s">
        <v>82</v>
      </c>
    </row>
    <row r="52" spans="1:5" ht="12.75">
      <c r="A52" s="47" t="s">
        <v>352</v>
      </c>
      <c r="B52" s="48" t="s">
        <v>353</v>
      </c>
      <c r="C52" s="95" t="s">
        <v>354</v>
      </c>
      <c r="D52" s="49" t="s">
        <v>355</v>
      </c>
      <c r="E52" s="49" t="s">
        <v>273</v>
      </c>
    </row>
    <row r="53" spans="1:5" ht="12.75">
      <c r="A53" s="47" t="s">
        <v>356</v>
      </c>
      <c r="B53" s="50" t="s">
        <v>357</v>
      </c>
      <c r="C53" s="95" t="s">
        <v>358</v>
      </c>
      <c r="D53" s="49" t="s">
        <v>359</v>
      </c>
      <c r="E53" s="49" t="s">
        <v>360</v>
      </c>
    </row>
    <row r="54" spans="1:5" ht="12.75">
      <c r="A54" s="47" t="s">
        <v>361</v>
      </c>
      <c r="B54" s="50" t="s">
        <v>362</v>
      </c>
      <c r="C54" s="95" t="s">
        <v>363</v>
      </c>
      <c r="D54" s="49" t="s">
        <v>364</v>
      </c>
      <c r="E54" s="49" t="s">
        <v>273</v>
      </c>
    </row>
    <row r="55" spans="1:5" ht="12.75">
      <c r="A55" s="47" t="s">
        <v>365</v>
      </c>
      <c r="B55" s="50" t="s">
        <v>366</v>
      </c>
      <c r="C55" s="95" t="s">
        <v>367</v>
      </c>
      <c r="D55" s="49" t="s">
        <v>368</v>
      </c>
      <c r="E55" s="49" t="s">
        <v>369</v>
      </c>
    </row>
    <row r="56" spans="1:5" ht="12.75">
      <c r="A56" s="47" t="s">
        <v>370</v>
      </c>
      <c r="B56" s="50" t="s">
        <v>371</v>
      </c>
      <c r="C56" s="95" t="s">
        <v>372</v>
      </c>
      <c r="D56" s="49" t="s">
        <v>373</v>
      </c>
      <c r="E56" s="49" t="s">
        <v>374</v>
      </c>
    </row>
    <row r="57" spans="1:5" ht="25.5">
      <c r="A57" s="47" t="s">
        <v>375</v>
      </c>
      <c r="B57" s="50" t="s">
        <v>376</v>
      </c>
      <c r="C57" s="95" t="s">
        <v>377</v>
      </c>
      <c r="D57" s="49" t="s">
        <v>378</v>
      </c>
      <c r="E57" s="49" t="s">
        <v>379</v>
      </c>
    </row>
    <row r="58" spans="1:5" ht="12.75">
      <c r="A58" s="51" t="s">
        <v>380</v>
      </c>
      <c r="B58" s="52" t="s">
        <v>381</v>
      </c>
      <c r="C58" s="96" t="s">
        <v>382</v>
      </c>
      <c r="D58" s="53" t="s">
        <v>383</v>
      </c>
      <c r="E58" s="53" t="s">
        <v>384</v>
      </c>
    </row>
    <row r="59" spans="1:5" ht="12.75">
      <c r="A59" s="51" t="s">
        <v>385</v>
      </c>
      <c r="B59" s="52" t="s">
        <v>386</v>
      </c>
      <c r="C59" s="96" t="s">
        <v>387</v>
      </c>
      <c r="D59" s="53" t="s">
        <v>388</v>
      </c>
      <c r="E59" s="53" t="s">
        <v>273</v>
      </c>
    </row>
    <row r="60" spans="1:5" ht="12.75">
      <c r="A60" s="51" t="s">
        <v>389</v>
      </c>
      <c r="B60" s="52" t="s">
        <v>390</v>
      </c>
      <c r="C60" s="96" t="s">
        <v>391</v>
      </c>
      <c r="D60" s="53" t="s">
        <v>392</v>
      </c>
      <c r="E60" s="53" t="s">
        <v>273</v>
      </c>
    </row>
    <row r="61" spans="1:5" ht="12.75">
      <c r="A61" s="51" t="s">
        <v>393</v>
      </c>
      <c r="B61" s="52" t="s">
        <v>394</v>
      </c>
      <c r="C61" s="96" t="s">
        <v>395</v>
      </c>
      <c r="D61" s="53" t="s">
        <v>396</v>
      </c>
      <c r="E61" s="53" t="s">
        <v>397</v>
      </c>
    </row>
    <row r="62" spans="1:5" ht="19.5" customHeight="1">
      <c r="A62" s="149"/>
      <c r="B62" s="149"/>
      <c r="C62" s="149"/>
      <c r="D62" s="149"/>
      <c r="E62" s="149"/>
    </row>
    <row r="63" spans="1:5" ht="19.5" customHeight="1">
      <c r="A63" s="44" t="s">
        <v>31</v>
      </c>
      <c r="B63" s="150" t="str">
        <f>IF(Pricing!B87="","",Pricing!B87)</f>
        <v>STEERS HEATING &amp; COOLING INC.</v>
      </c>
      <c r="C63" s="151"/>
      <c r="D63" s="152"/>
      <c r="E63" s="153"/>
    </row>
    <row r="64" spans="1:5" ht="30" customHeight="1">
      <c r="A64" s="45" t="s">
        <v>81</v>
      </c>
      <c r="B64" s="45" t="s">
        <v>32</v>
      </c>
      <c r="C64" s="45" t="s">
        <v>33</v>
      </c>
      <c r="D64" s="45" t="s">
        <v>35</v>
      </c>
      <c r="E64" s="46" t="s">
        <v>82</v>
      </c>
    </row>
    <row r="65" spans="1:5" ht="12.75">
      <c r="A65" s="47" t="s">
        <v>422</v>
      </c>
      <c r="B65" s="48" t="s">
        <v>423</v>
      </c>
      <c r="C65" s="95" t="s">
        <v>424</v>
      </c>
      <c r="D65" s="49" t="s">
        <v>425</v>
      </c>
      <c r="E65" s="49" t="s">
        <v>426</v>
      </c>
    </row>
    <row r="66" spans="1:5" ht="25.5">
      <c r="A66" s="47" t="s">
        <v>427</v>
      </c>
      <c r="B66" s="50" t="s">
        <v>428</v>
      </c>
      <c r="C66" s="95" t="s">
        <v>429</v>
      </c>
      <c r="D66" s="49" t="s">
        <v>425</v>
      </c>
      <c r="E66" s="49" t="s">
        <v>430</v>
      </c>
    </row>
    <row r="67" spans="1:5" ht="19.5" customHeight="1">
      <c r="A67" s="149"/>
      <c r="B67" s="149"/>
      <c r="C67" s="149"/>
      <c r="D67" s="149"/>
      <c r="E67" s="149"/>
    </row>
    <row r="68" spans="1:5" ht="19.5" customHeight="1">
      <c r="A68" s="44" t="s">
        <v>31</v>
      </c>
      <c r="B68" s="150" t="str">
        <f>IF(Pricing!B101="","",Pricing!B101)</f>
        <v>Wellman Services, LLC</v>
      </c>
      <c r="C68" s="151"/>
      <c r="D68" s="152"/>
      <c r="E68" s="153"/>
    </row>
    <row r="69" spans="1:5" ht="30" customHeight="1">
      <c r="A69" s="45" t="s">
        <v>81</v>
      </c>
      <c r="B69" s="45" t="s">
        <v>32</v>
      </c>
      <c r="C69" s="45" t="s">
        <v>33</v>
      </c>
      <c r="D69" s="45" t="s">
        <v>35</v>
      </c>
      <c r="E69" s="46" t="s">
        <v>82</v>
      </c>
    </row>
    <row r="70" spans="1:5" ht="12.75">
      <c r="A70" s="47" t="s">
        <v>449</v>
      </c>
      <c r="B70" s="48" t="s">
        <v>450</v>
      </c>
      <c r="C70" s="95" t="s">
        <v>451</v>
      </c>
      <c r="D70" s="49" t="s">
        <v>452</v>
      </c>
      <c r="E70" s="49" t="s">
        <v>453</v>
      </c>
    </row>
    <row r="71" spans="1:5" ht="12.75">
      <c r="A71" s="47" t="s">
        <v>133</v>
      </c>
      <c r="B71" s="50" t="s">
        <v>454</v>
      </c>
      <c r="C71" s="95" t="s">
        <v>455</v>
      </c>
      <c r="D71" s="49" t="s">
        <v>453</v>
      </c>
      <c r="E71" s="49" t="s">
        <v>456</v>
      </c>
    </row>
    <row r="72" spans="1:5" ht="12.75">
      <c r="A72" s="47" t="s">
        <v>457</v>
      </c>
      <c r="B72" s="50" t="s">
        <v>458</v>
      </c>
      <c r="C72" s="95" t="s">
        <v>459</v>
      </c>
      <c r="D72" s="49" t="s">
        <v>460</v>
      </c>
      <c r="E72" s="49" t="s">
        <v>453</v>
      </c>
    </row>
    <row r="73" spans="1:5" ht="12.75">
      <c r="A73" s="47" t="s">
        <v>457</v>
      </c>
      <c r="B73" s="50" t="s">
        <v>461</v>
      </c>
      <c r="C73" s="95" t="s">
        <v>459</v>
      </c>
      <c r="D73" s="49" t="s">
        <v>462</v>
      </c>
      <c r="E73" s="49" t="s">
        <v>453</v>
      </c>
    </row>
    <row r="74" spans="1:5" ht="19.5" customHeight="1">
      <c r="A74" s="149"/>
      <c r="B74" s="149"/>
      <c r="C74" s="149"/>
      <c r="D74" s="149"/>
      <c r="E74" s="149"/>
    </row>
  </sheetData>
  <sheetProtection selectLockedCells="1"/>
  <mergeCells count="18">
    <mergeCell ref="A1:E1"/>
    <mergeCell ref="A2:E2"/>
    <mergeCell ref="B3:E3"/>
    <mergeCell ref="A13:E13"/>
    <mergeCell ref="B14:E14"/>
    <mergeCell ref="A26:E26"/>
    <mergeCell ref="B27:E27"/>
    <mergeCell ref="A32:E32"/>
    <mergeCell ref="B33:E33"/>
    <mergeCell ref="A41:E41"/>
    <mergeCell ref="A67:E67"/>
    <mergeCell ref="B68:E68"/>
    <mergeCell ref="A74:E74"/>
    <mergeCell ref="B42:E42"/>
    <mergeCell ref="A49:E49"/>
    <mergeCell ref="B50:E50"/>
    <mergeCell ref="A62:E62"/>
    <mergeCell ref="B63:E63"/>
  </mergeCells>
  <hyperlinks>
    <hyperlink ref="C5" r:id="rId1" display="advancedgm@horizonview.net"/>
    <hyperlink ref="C6" r:id="rId2" display="advancedservice@horizonview.net"/>
    <hyperlink ref="C12" r:id="rId3" display="advanced@bright.net"/>
    <hyperlink ref="C7" r:id="rId4" display="advancedoffice@horizonview.net"/>
    <hyperlink ref="C9" r:id="rId5" display="servicedispatch@horizonview.net"/>
    <hyperlink ref="C8" r:id="rId6" display="advanceddispatch@horizonview.net"/>
    <hyperlink ref="C10" r:id="rId7" display="advancedadmin@horizonview.net"/>
    <hyperlink ref="C11" r:id="rId8" display="advancedoptions@horizonview.net"/>
    <hyperlink ref="C16" r:id="rId9" display="gguy@airforceone.com"/>
    <hyperlink ref="C18" r:id="rId10" display="jschilling@airforceone.com"/>
    <hyperlink ref="C19" r:id="rId11" display="toneill@airforceone.com"/>
    <hyperlink ref="C21" r:id="rId12" display="lsenger@airforceone.com"/>
    <hyperlink ref="C17" r:id="rId13" display="cczemeres@airforceone.com"/>
    <hyperlink ref="C20" r:id="rId14" display="jjohnston@airforceone.com"/>
    <hyperlink ref="C22" r:id="rId15" display="edieball@airforceone.com"/>
    <hyperlink ref="C23" r:id="rId16" display="bflynn@airforceone.com"/>
    <hyperlink ref="C24" r:id="rId17" display="jclifton@airforceone.com"/>
    <hyperlink ref="C25" r:id="rId18" display="jslusher@airforceone.com"/>
    <hyperlink ref="C29" r:id="rId19" display="dan.lemons@comfortsystemsusa.com"/>
    <hyperlink ref="C30" r:id="rId20" display="wesley.dearth@comfortsystemsusa.com"/>
    <hyperlink ref="C31" r:id="rId21" display="shayne.rowlands@comfortsystemsusa.com"/>
    <hyperlink ref="C35" r:id="rId22" display="jim@jlmech.com"/>
    <hyperlink ref="C36" r:id="rId23" display="lynn@jlmech.com"/>
    <hyperlink ref="C37" r:id="rId24" display="brett@jlmech.com"/>
    <hyperlink ref="C38" r:id="rId25" display="joe@jlmech.com"/>
    <hyperlink ref="C39" r:id="rId26" display="Chelsea@jlmech.com"/>
    <hyperlink ref="C40" r:id="rId27" display="tina@jlmech.com"/>
    <hyperlink ref="C44" r:id="rId28" display="tom.orr@hitmet.com"/>
    <hyperlink ref="C45" r:id="rId29" display="dkahlig@machineconcepts.com"/>
    <hyperlink ref="C46" r:id="rId30" display="ngwinl@aol.com"/>
    <hyperlink ref="C47" r:id="rId31" display="marcgilardi@a&amp;bmachine.com"/>
    <hyperlink ref="C48" r:id="rId32" display="dhershey@rciwheels.com"/>
    <hyperlink ref="C52" r:id="rId33" display="mmaki@lakesidesupply.com"/>
    <hyperlink ref="C53" r:id="rId34" display="jstratton@mussun.com"/>
    <hyperlink ref="C54" r:id="rId35" display="generalcrane@aol.com"/>
    <hyperlink ref="C55" r:id="rId36" display="dominic@fultonair.com"/>
    <hyperlink ref="C56" r:id="rId37" display="jmattocks@alliedequipmentco.com"/>
    <hyperlink ref="C57" r:id="rId38" display="matt.slocum@refrigerationsales.net"/>
    <hyperlink ref="C58" r:id="rId39" display="dave@londonroadelectric.com"/>
    <hyperlink ref="C59" r:id="rId40" display="edward.klimko@goodmanmfg.com"/>
    <hyperlink ref="C60" r:id="rId41" display="gerowpumps@yahoo.com"/>
    <hyperlink ref="C61" r:id="rId42" display="chses@sbcglobal.net"/>
    <hyperlink ref="C65" r:id="rId43" display="bbolden@steersheating.com"/>
    <hyperlink ref="C66" r:id="rId44" display="shardman@steersheating.com"/>
    <hyperlink ref="C70" r:id="rId45" display="twellman@wellmanservices.biz"/>
    <hyperlink ref="C71" r:id="rId46" display="jenniferwells@wellmanservices.biz"/>
    <hyperlink ref="C72" r:id="rId47" display="wellmanservices@yahoo.com"/>
    <hyperlink ref="C73" r:id="rId48" display="wellmanservices@yahoo.com"/>
  </hyperlinks>
  <printOptions horizontalCentered="1"/>
  <pageMargins left="0" right="0" top="0.5" bottom="0.5" header="0.5" footer="0.5"/>
  <pageSetup fitToHeight="1" fitToWidth="1" horizontalDpi="96" verticalDpi="96" orientation="landscape" scale="42" r:id="rId49"/>
</worksheet>
</file>

<file path=xl/worksheets/sheet5.xml><?xml version="1.0" encoding="utf-8"?>
<worksheet xmlns="http://schemas.openxmlformats.org/spreadsheetml/2006/main" xmlns:r="http://schemas.openxmlformats.org/officeDocument/2006/relationships">
  <sheetPr>
    <pageSetUpPr fitToPage="1"/>
  </sheetPr>
  <dimension ref="A1:F58"/>
  <sheetViews>
    <sheetView showGridLines="0" view="pageBreakPreview" zoomScaleSheetLayoutView="100" workbookViewId="0" topLeftCell="A37">
      <selection activeCell="A55" sqref="A55:F57"/>
    </sheetView>
  </sheetViews>
  <sheetFormatPr defaultColWidth="9.140625" defaultRowHeight="12.75"/>
  <cols>
    <col min="1" max="4" width="30.7109375" style="0" customWidth="1"/>
    <col min="5" max="5" width="20.7109375" style="0" customWidth="1"/>
    <col min="6" max="6" width="12.7109375" style="0" customWidth="1"/>
  </cols>
  <sheetData>
    <row r="1" spans="1:6" s="26" customFormat="1" ht="19.5" customHeight="1">
      <c r="A1" s="166" t="str">
        <f>Pricing!A1</f>
        <v>240-18 HVAC MAINTENANCE, REPAIR AND REPLACEMENTSERVICES 10/10/2017</v>
      </c>
      <c r="B1" s="167"/>
      <c r="C1" s="167"/>
      <c r="D1" s="167"/>
      <c r="E1" s="167"/>
      <c r="F1" s="168"/>
    </row>
    <row r="2" spans="1:6" s="26" customFormat="1" ht="19.5" customHeight="1">
      <c r="A2" s="169" t="s">
        <v>30</v>
      </c>
      <c r="B2" s="170"/>
      <c r="C2" s="170"/>
      <c r="D2" s="170"/>
      <c r="E2" s="170"/>
      <c r="F2" s="171"/>
    </row>
    <row r="3" spans="1:6" s="26" customFormat="1" ht="19.5" customHeight="1">
      <c r="A3" s="90" t="s">
        <v>31</v>
      </c>
      <c r="B3" s="163" t="str">
        <f>IF(Pricing!B3="","",Pricing!B3)</f>
        <v>Advanced Services Heating &amp; Cooling</v>
      </c>
      <c r="C3" s="164"/>
      <c r="D3" s="164"/>
      <c r="E3" s="164"/>
      <c r="F3" s="165"/>
    </row>
    <row r="4" spans="1:6" s="26" customFormat="1" ht="30" customHeight="1">
      <c r="A4" s="160" t="s">
        <v>37</v>
      </c>
      <c r="B4" s="161"/>
      <c r="C4" s="161"/>
      <c r="D4" s="161"/>
      <c r="E4" s="161"/>
      <c r="F4" s="162"/>
    </row>
    <row r="5" spans="1:6" ht="38.25">
      <c r="A5" s="91" t="s">
        <v>32</v>
      </c>
      <c r="B5" s="91" t="s">
        <v>33</v>
      </c>
      <c r="C5" s="91" t="s">
        <v>34</v>
      </c>
      <c r="D5" s="91" t="s">
        <v>1</v>
      </c>
      <c r="E5" s="91" t="s">
        <v>35</v>
      </c>
      <c r="F5" s="91" t="s">
        <v>36</v>
      </c>
    </row>
    <row r="6" spans="1:6" ht="25.5">
      <c r="A6" s="27" t="s">
        <v>152</v>
      </c>
      <c r="B6" s="27" t="s">
        <v>153</v>
      </c>
      <c r="C6" s="27" t="s">
        <v>154</v>
      </c>
      <c r="D6" s="27" t="s">
        <v>155</v>
      </c>
      <c r="E6" s="28" t="s">
        <v>156</v>
      </c>
      <c r="F6" s="28">
        <v>12</v>
      </c>
    </row>
    <row r="7" spans="1:6" ht="25.5">
      <c r="A7" s="27" t="s">
        <v>157</v>
      </c>
      <c r="B7" s="27" t="s">
        <v>158</v>
      </c>
      <c r="C7" s="27" t="s">
        <v>159</v>
      </c>
      <c r="D7" s="27" t="s">
        <v>160</v>
      </c>
      <c r="E7" s="28" t="s">
        <v>161</v>
      </c>
      <c r="F7" s="28">
        <v>10</v>
      </c>
    </row>
    <row r="8" spans="1:6" ht="25.5">
      <c r="A8" s="27" t="s">
        <v>162</v>
      </c>
      <c r="B8" s="27" t="s">
        <v>163</v>
      </c>
      <c r="C8" s="27" t="s">
        <v>164</v>
      </c>
      <c r="D8" s="27" t="s">
        <v>165</v>
      </c>
      <c r="E8" s="28" t="s">
        <v>166</v>
      </c>
      <c r="F8" s="28">
        <v>7</v>
      </c>
    </row>
    <row r="9" spans="1:6" ht="19.5" customHeight="1">
      <c r="A9" s="93"/>
      <c r="B9" s="92"/>
      <c r="C9" s="92"/>
      <c r="D9" s="92"/>
      <c r="E9" s="92"/>
      <c r="F9" s="94"/>
    </row>
    <row r="10" spans="1:6" s="26" customFormat="1" ht="19.5" customHeight="1">
      <c r="A10" s="90" t="s">
        <v>31</v>
      </c>
      <c r="B10" s="163" t="str">
        <f>IF(Pricing!B17="","",Pricing!B17)</f>
        <v>AIR FORCE ONE INC.</v>
      </c>
      <c r="C10" s="164"/>
      <c r="D10" s="164"/>
      <c r="E10" s="164"/>
      <c r="F10" s="165"/>
    </row>
    <row r="11" spans="1:6" s="26" customFormat="1" ht="30" customHeight="1">
      <c r="A11" s="160" t="s">
        <v>37</v>
      </c>
      <c r="B11" s="161"/>
      <c r="C11" s="161"/>
      <c r="D11" s="161"/>
      <c r="E11" s="161"/>
      <c r="F11" s="162"/>
    </row>
    <row r="12" spans="1:6" ht="38.25">
      <c r="A12" s="91" t="s">
        <v>32</v>
      </c>
      <c r="B12" s="91" t="s">
        <v>33</v>
      </c>
      <c r="C12" s="91" t="s">
        <v>34</v>
      </c>
      <c r="D12" s="91" t="s">
        <v>1</v>
      </c>
      <c r="E12" s="91" t="s">
        <v>35</v>
      </c>
      <c r="F12" s="91" t="s">
        <v>36</v>
      </c>
    </row>
    <row r="13" spans="1:6" ht="25.5">
      <c r="A13" s="28" t="s">
        <v>214</v>
      </c>
      <c r="B13" s="28" t="s">
        <v>215</v>
      </c>
      <c r="C13" s="28" t="s">
        <v>216</v>
      </c>
      <c r="D13" s="27" t="s">
        <v>217</v>
      </c>
      <c r="E13" s="28" t="s">
        <v>218</v>
      </c>
      <c r="F13" s="28" t="s">
        <v>219</v>
      </c>
    </row>
    <row r="14" spans="1:6" ht="30">
      <c r="A14" s="28" t="s">
        <v>220</v>
      </c>
      <c r="B14" s="100" t="s">
        <v>221</v>
      </c>
      <c r="C14" s="101" t="s">
        <v>222</v>
      </c>
      <c r="D14" s="102" t="s">
        <v>223</v>
      </c>
      <c r="E14" s="103" t="s">
        <v>224</v>
      </c>
      <c r="F14" s="28" t="s">
        <v>225</v>
      </c>
    </row>
    <row r="15" spans="1:6" ht="30">
      <c r="A15" s="104" t="s">
        <v>226</v>
      </c>
      <c r="B15" s="105" t="s">
        <v>227</v>
      </c>
      <c r="C15" s="104" t="s">
        <v>228</v>
      </c>
      <c r="D15" s="102" t="s">
        <v>229</v>
      </c>
      <c r="E15" s="106" t="s">
        <v>230</v>
      </c>
      <c r="F15" s="28" t="s">
        <v>225</v>
      </c>
    </row>
    <row r="16" spans="1:6" ht="19.5" customHeight="1">
      <c r="A16" s="93"/>
      <c r="B16" s="92"/>
      <c r="C16" s="92"/>
      <c r="D16" s="92"/>
      <c r="E16" s="92"/>
      <c r="F16" s="94"/>
    </row>
    <row r="17" spans="1:6" s="26" customFormat="1" ht="19.5" customHeight="1">
      <c r="A17" s="90" t="s">
        <v>31</v>
      </c>
      <c r="B17" s="163" t="str">
        <f>IF(Pricing!B31="","",Pricing!B31)</f>
        <v>Comfort Systems USA</v>
      </c>
      <c r="C17" s="164"/>
      <c r="D17" s="164"/>
      <c r="E17" s="164"/>
      <c r="F17" s="165"/>
    </row>
    <row r="18" spans="1:6" s="26" customFormat="1" ht="30" customHeight="1">
      <c r="A18" s="160" t="s">
        <v>37</v>
      </c>
      <c r="B18" s="161"/>
      <c r="C18" s="161"/>
      <c r="D18" s="161"/>
      <c r="E18" s="161"/>
      <c r="F18" s="162"/>
    </row>
    <row r="19" spans="1:6" ht="38.25">
      <c r="A19" s="91" t="s">
        <v>32</v>
      </c>
      <c r="B19" s="91" t="s">
        <v>33</v>
      </c>
      <c r="C19" s="91" t="s">
        <v>34</v>
      </c>
      <c r="D19" s="91" t="s">
        <v>1</v>
      </c>
      <c r="E19" s="91" t="s">
        <v>35</v>
      </c>
      <c r="F19" s="91" t="s">
        <v>36</v>
      </c>
    </row>
    <row r="20" spans="1:6" ht="25.5">
      <c r="A20" s="27" t="s">
        <v>254</v>
      </c>
      <c r="B20" s="107" t="s">
        <v>255</v>
      </c>
      <c r="C20" s="108" t="s">
        <v>256</v>
      </c>
      <c r="D20" s="27" t="s">
        <v>257</v>
      </c>
      <c r="E20" s="28" t="s">
        <v>258</v>
      </c>
      <c r="F20" s="28">
        <v>7</v>
      </c>
    </row>
    <row r="21" spans="1:6" ht="25.5">
      <c r="A21" s="27" t="s">
        <v>259</v>
      </c>
      <c r="B21" s="107" t="s">
        <v>260</v>
      </c>
      <c r="C21" s="108" t="s">
        <v>261</v>
      </c>
      <c r="D21" s="27" t="s">
        <v>262</v>
      </c>
      <c r="E21" s="28" t="s">
        <v>263</v>
      </c>
      <c r="F21" s="28">
        <v>6</v>
      </c>
    </row>
    <row r="22" spans="1:6" ht="25.5">
      <c r="A22" s="27" t="s">
        <v>264</v>
      </c>
      <c r="B22" s="107" t="s">
        <v>265</v>
      </c>
      <c r="C22" s="108" t="s">
        <v>266</v>
      </c>
      <c r="D22" s="27" t="s">
        <v>267</v>
      </c>
      <c r="E22" s="28" t="s">
        <v>268</v>
      </c>
      <c r="F22" s="28">
        <v>5</v>
      </c>
    </row>
    <row r="23" spans="1:6" ht="19.5" customHeight="1">
      <c r="A23" s="93"/>
      <c r="B23" s="92"/>
      <c r="C23" s="92"/>
      <c r="D23" s="92"/>
      <c r="E23" s="92"/>
      <c r="F23" s="94"/>
    </row>
    <row r="24" spans="1:6" s="26" customFormat="1" ht="19.5" customHeight="1">
      <c r="A24" s="90" t="s">
        <v>31</v>
      </c>
      <c r="B24" s="163" t="str">
        <f>IF(Pricing!B45="","",Pricing!B45)</f>
        <v>JL Mechanical</v>
      </c>
      <c r="C24" s="164"/>
      <c r="D24" s="164"/>
      <c r="E24" s="164"/>
      <c r="F24" s="165"/>
    </row>
    <row r="25" spans="1:6" s="26" customFormat="1" ht="30" customHeight="1">
      <c r="A25" s="160" t="s">
        <v>37</v>
      </c>
      <c r="B25" s="161"/>
      <c r="C25" s="161"/>
      <c r="D25" s="161"/>
      <c r="E25" s="161"/>
      <c r="F25" s="162"/>
    </row>
    <row r="26" spans="1:6" ht="38.25">
      <c r="A26" s="91" t="s">
        <v>32</v>
      </c>
      <c r="B26" s="91" t="s">
        <v>33</v>
      </c>
      <c r="C26" s="91" t="s">
        <v>34</v>
      </c>
      <c r="D26" s="91" t="s">
        <v>1</v>
      </c>
      <c r="E26" s="91" t="s">
        <v>35</v>
      </c>
      <c r="F26" s="91" t="s">
        <v>36</v>
      </c>
    </row>
    <row r="27" spans="1:6" ht="12.75">
      <c r="A27" s="27" t="s">
        <v>297</v>
      </c>
      <c r="B27" s="107" t="s">
        <v>298</v>
      </c>
      <c r="C27" s="27" t="s">
        <v>299</v>
      </c>
      <c r="D27" s="27" t="s">
        <v>300</v>
      </c>
      <c r="E27" s="28" t="s">
        <v>301</v>
      </c>
      <c r="F27" s="28" t="s">
        <v>302</v>
      </c>
    </row>
    <row r="28" spans="1:6" ht="12.75">
      <c r="A28" s="27" t="s">
        <v>303</v>
      </c>
      <c r="B28" s="27"/>
      <c r="C28" s="27" t="s">
        <v>304</v>
      </c>
      <c r="D28" s="27" t="s">
        <v>305</v>
      </c>
      <c r="E28" s="28" t="s">
        <v>306</v>
      </c>
      <c r="F28" s="28" t="s">
        <v>307</v>
      </c>
    </row>
    <row r="29" spans="1:6" ht="12.75">
      <c r="A29" s="27" t="s">
        <v>308</v>
      </c>
      <c r="B29" s="27"/>
      <c r="C29" s="27" t="s">
        <v>309</v>
      </c>
      <c r="D29" s="27" t="s">
        <v>310</v>
      </c>
      <c r="E29" s="28" t="s">
        <v>311</v>
      </c>
      <c r="F29" s="28" t="s">
        <v>307</v>
      </c>
    </row>
    <row r="30" spans="1:6" ht="19.5" customHeight="1">
      <c r="A30" s="93"/>
      <c r="B30" s="92"/>
      <c r="C30" s="92"/>
      <c r="D30" s="92"/>
      <c r="E30" s="92"/>
      <c r="F30" s="94"/>
    </row>
    <row r="31" spans="1:6" s="26" customFormat="1" ht="19.5" customHeight="1">
      <c r="A31" s="90" t="s">
        <v>31</v>
      </c>
      <c r="B31" s="163" t="str">
        <f>IF(Pricing!B59="","",Pricing!B59)</f>
        <v>Slagle Mechanical</v>
      </c>
      <c r="C31" s="164"/>
      <c r="D31" s="164"/>
      <c r="E31" s="164"/>
      <c r="F31" s="165"/>
    </row>
    <row r="32" spans="1:6" s="26" customFormat="1" ht="30" customHeight="1">
      <c r="A32" s="160" t="s">
        <v>37</v>
      </c>
      <c r="B32" s="161"/>
      <c r="C32" s="161"/>
      <c r="D32" s="161"/>
      <c r="E32" s="161"/>
      <c r="F32" s="162"/>
    </row>
    <row r="33" spans="1:6" ht="38.25">
      <c r="A33" s="91" t="s">
        <v>32</v>
      </c>
      <c r="B33" s="91" t="s">
        <v>33</v>
      </c>
      <c r="C33" s="91" t="s">
        <v>34</v>
      </c>
      <c r="D33" s="91" t="s">
        <v>1</v>
      </c>
      <c r="E33" s="91" t="s">
        <v>35</v>
      </c>
      <c r="F33" s="91" t="s">
        <v>36</v>
      </c>
    </row>
    <row r="34" spans="1:6" ht="25.5">
      <c r="A34" s="27" t="s">
        <v>317</v>
      </c>
      <c r="B34" s="107" t="s">
        <v>318</v>
      </c>
      <c r="C34" s="27" t="s">
        <v>338</v>
      </c>
      <c r="D34" s="27" t="s">
        <v>339</v>
      </c>
      <c r="E34" s="28" t="s">
        <v>319</v>
      </c>
      <c r="F34" s="28">
        <v>8</v>
      </c>
    </row>
    <row r="35" spans="1:6" ht="12.75">
      <c r="A35" s="27" t="s">
        <v>322</v>
      </c>
      <c r="B35" s="107" t="s">
        <v>323</v>
      </c>
      <c r="C35" s="27" t="s">
        <v>340</v>
      </c>
      <c r="D35" s="27" t="s">
        <v>341</v>
      </c>
      <c r="E35" s="28" t="s">
        <v>324</v>
      </c>
      <c r="F35" s="28">
        <v>9</v>
      </c>
    </row>
    <row r="36" spans="1:6" ht="12.75">
      <c r="A36" s="27" t="s">
        <v>342</v>
      </c>
      <c r="B36" s="107" t="s">
        <v>343</v>
      </c>
      <c r="C36" s="27" t="s">
        <v>344</v>
      </c>
      <c r="D36" s="27" t="s">
        <v>345</v>
      </c>
      <c r="E36" s="28" t="s">
        <v>346</v>
      </c>
      <c r="F36" s="28">
        <v>8</v>
      </c>
    </row>
    <row r="37" spans="1:6" ht="19.5" customHeight="1">
      <c r="A37" s="93"/>
      <c r="B37" s="92"/>
      <c r="C37" s="92"/>
      <c r="D37" s="92"/>
      <c r="E37" s="92"/>
      <c r="F37" s="94"/>
    </row>
    <row r="38" spans="1:6" s="26" customFormat="1" ht="19.5" customHeight="1">
      <c r="A38" s="90" t="s">
        <v>31</v>
      </c>
      <c r="B38" s="163" t="str">
        <f>IF(Pricing!B73="","",Pricing!B73)</f>
        <v>The Smith &amp; Oby Service Company</v>
      </c>
      <c r="C38" s="164"/>
      <c r="D38" s="164"/>
      <c r="E38" s="164"/>
      <c r="F38" s="165"/>
    </row>
    <row r="39" spans="1:6" s="26" customFormat="1" ht="30" customHeight="1">
      <c r="A39" s="160" t="s">
        <v>37</v>
      </c>
      <c r="B39" s="161"/>
      <c r="C39" s="161"/>
      <c r="D39" s="161"/>
      <c r="E39" s="161"/>
      <c r="F39" s="162"/>
    </row>
    <row r="40" spans="1:6" ht="38.25">
      <c r="A40" s="91" t="s">
        <v>32</v>
      </c>
      <c r="B40" s="91" t="s">
        <v>33</v>
      </c>
      <c r="C40" s="91" t="s">
        <v>34</v>
      </c>
      <c r="D40" s="91" t="s">
        <v>1</v>
      </c>
      <c r="E40" s="91" t="s">
        <v>35</v>
      </c>
      <c r="F40" s="91" t="s">
        <v>36</v>
      </c>
    </row>
    <row r="41" spans="1:6" ht="25.5">
      <c r="A41" s="27" t="s">
        <v>398</v>
      </c>
      <c r="B41" s="107" t="s">
        <v>399</v>
      </c>
      <c r="C41" s="27" t="s">
        <v>400</v>
      </c>
      <c r="D41" s="27" t="s">
        <v>401</v>
      </c>
      <c r="E41" s="28" t="s">
        <v>402</v>
      </c>
      <c r="F41" s="28">
        <v>12</v>
      </c>
    </row>
    <row r="42" spans="1:6" ht="12.75">
      <c r="A42" s="27" t="s">
        <v>403</v>
      </c>
      <c r="B42" s="107" t="s">
        <v>404</v>
      </c>
      <c r="C42" s="27" t="s">
        <v>405</v>
      </c>
      <c r="D42" s="27" t="s">
        <v>406</v>
      </c>
      <c r="E42" s="28" t="s">
        <v>407</v>
      </c>
      <c r="F42" s="28">
        <v>8</v>
      </c>
    </row>
    <row r="43" spans="1:6" ht="12.75">
      <c r="A43" s="27" t="s">
        <v>408</v>
      </c>
      <c r="B43" s="107" t="s">
        <v>409</v>
      </c>
      <c r="C43" s="27" t="s">
        <v>410</v>
      </c>
      <c r="D43" s="27" t="s">
        <v>411</v>
      </c>
      <c r="E43" s="28" t="s">
        <v>412</v>
      </c>
      <c r="F43" s="28">
        <v>8</v>
      </c>
    </row>
    <row r="44" spans="1:6" ht="19.5" customHeight="1">
      <c r="A44" s="93"/>
      <c r="B44" s="92"/>
      <c r="C44" s="92"/>
      <c r="D44" s="92"/>
      <c r="E44" s="92"/>
      <c r="F44" s="94"/>
    </row>
    <row r="45" spans="1:6" s="26" customFormat="1" ht="19.5" customHeight="1">
      <c r="A45" s="90" t="s">
        <v>31</v>
      </c>
      <c r="B45" s="163" t="str">
        <f>IF(Pricing!B87="","",Pricing!B87)</f>
        <v>STEERS HEATING &amp; COOLING INC.</v>
      </c>
      <c r="C45" s="164"/>
      <c r="D45" s="164"/>
      <c r="E45" s="164"/>
      <c r="F45" s="165"/>
    </row>
    <row r="46" spans="1:6" s="26" customFormat="1" ht="30" customHeight="1">
      <c r="A46" s="160" t="s">
        <v>37</v>
      </c>
      <c r="B46" s="161"/>
      <c r="C46" s="161"/>
      <c r="D46" s="161"/>
      <c r="E46" s="161"/>
      <c r="F46" s="162"/>
    </row>
    <row r="47" spans="1:6" ht="38.25">
      <c r="A47" s="91" t="s">
        <v>32</v>
      </c>
      <c r="B47" s="91" t="s">
        <v>33</v>
      </c>
      <c r="C47" s="91" t="s">
        <v>34</v>
      </c>
      <c r="D47" s="91" t="s">
        <v>1</v>
      </c>
      <c r="E47" s="91" t="s">
        <v>35</v>
      </c>
      <c r="F47" s="91" t="s">
        <v>36</v>
      </c>
    </row>
    <row r="48" spans="1:6" ht="12.75">
      <c r="A48" s="27" t="s">
        <v>431</v>
      </c>
      <c r="B48" s="107" t="s">
        <v>432</v>
      </c>
      <c r="C48" s="27" t="s">
        <v>433</v>
      </c>
      <c r="D48" s="27" t="s">
        <v>434</v>
      </c>
      <c r="E48" s="28" t="s">
        <v>435</v>
      </c>
      <c r="F48" s="28" t="s">
        <v>436</v>
      </c>
    </row>
    <row r="49" spans="1:6" ht="12.75">
      <c r="A49" s="27" t="s">
        <v>437</v>
      </c>
      <c r="B49" s="107" t="s">
        <v>438</v>
      </c>
      <c r="C49" s="27" t="s">
        <v>439</v>
      </c>
      <c r="D49" s="27" t="s">
        <v>440</v>
      </c>
      <c r="E49" s="28" t="s">
        <v>441</v>
      </c>
      <c r="F49" s="28" t="s">
        <v>225</v>
      </c>
    </row>
    <row r="50" spans="1:6" ht="25.5">
      <c r="A50" s="27" t="s">
        <v>442</v>
      </c>
      <c r="B50" s="27"/>
      <c r="C50" s="27" t="s">
        <v>443</v>
      </c>
      <c r="D50" s="27" t="s">
        <v>444</v>
      </c>
      <c r="E50" s="28" t="s">
        <v>445</v>
      </c>
      <c r="F50" s="28" t="s">
        <v>446</v>
      </c>
    </row>
    <row r="51" spans="1:6" ht="19.5" customHeight="1">
      <c r="A51" s="93"/>
      <c r="B51" s="92"/>
      <c r="C51" s="92"/>
      <c r="D51" s="92"/>
      <c r="E51" s="92"/>
      <c r="F51" s="94"/>
    </row>
    <row r="52" spans="1:6" s="26" customFormat="1" ht="19.5" customHeight="1">
      <c r="A52" s="90" t="s">
        <v>31</v>
      </c>
      <c r="B52" s="163" t="str">
        <f>IF(Pricing!B101="","",Pricing!B101)</f>
        <v>Wellman Services, LLC</v>
      </c>
      <c r="C52" s="164"/>
      <c r="D52" s="164"/>
      <c r="E52" s="164"/>
      <c r="F52" s="165"/>
    </row>
    <row r="53" spans="1:6" s="26" customFormat="1" ht="30" customHeight="1">
      <c r="A53" s="160" t="s">
        <v>37</v>
      </c>
      <c r="B53" s="161"/>
      <c r="C53" s="161"/>
      <c r="D53" s="161"/>
      <c r="E53" s="161"/>
      <c r="F53" s="162"/>
    </row>
    <row r="54" spans="1:6" ht="38.25">
      <c r="A54" s="91" t="s">
        <v>32</v>
      </c>
      <c r="B54" s="91" t="s">
        <v>33</v>
      </c>
      <c r="C54" s="91" t="s">
        <v>34</v>
      </c>
      <c r="D54" s="91" t="s">
        <v>1</v>
      </c>
      <c r="E54" s="91" t="s">
        <v>35</v>
      </c>
      <c r="F54" s="91" t="s">
        <v>36</v>
      </c>
    </row>
    <row r="55" spans="1:6" ht="25.5">
      <c r="A55" s="27" t="s">
        <v>463</v>
      </c>
      <c r="B55" s="27" t="s">
        <v>464</v>
      </c>
      <c r="C55" s="27" t="s">
        <v>465</v>
      </c>
      <c r="D55" s="27" t="s">
        <v>466</v>
      </c>
      <c r="E55" s="28" t="s">
        <v>467</v>
      </c>
      <c r="F55" s="28">
        <v>8</v>
      </c>
    </row>
    <row r="56" spans="1:6" ht="25.5">
      <c r="A56" s="27" t="s">
        <v>468</v>
      </c>
      <c r="B56" s="27" t="s">
        <v>469</v>
      </c>
      <c r="C56" s="27" t="s">
        <v>470</v>
      </c>
      <c r="D56" s="27" t="s">
        <v>471</v>
      </c>
      <c r="E56" s="28" t="s">
        <v>472</v>
      </c>
      <c r="F56" s="28">
        <v>8</v>
      </c>
    </row>
    <row r="57" spans="1:6" ht="12.75">
      <c r="A57" s="27" t="s">
        <v>473</v>
      </c>
      <c r="B57" s="27" t="s">
        <v>474</v>
      </c>
      <c r="C57" s="27" t="s">
        <v>475</v>
      </c>
      <c r="D57" s="27" t="s">
        <v>476</v>
      </c>
      <c r="E57" s="28" t="s">
        <v>477</v>
      </c>
      <c r="F57" s="28">
        <v>6</v>
      </c>
    </row>
    <row r="58" spans="1:6" ht="19.5" customHeight="1">
      <c r="A58" s="93"/>
      <c r="B58" s="92"/>
      <c r="C58" s="92"/>
      <c r="D58" s="92"/>
      <c r="E58" s="92"/>
      <c r="F58" s="94"/>
    </row>
  </sheetData>
  <sheetProtection selectLockedCells="1"/>
  <mergeCells count="18">
    <mergeCell ref="A1:F1"/>
    <mergeCell ref="A2:F2"/>
    <mergeCell ref="B3:F3"/>
    <mergeCell ref="A4:F4"/>
    <mergeCell ref="B10:F10"/>
    <mergeCell ref="A11:F11"/>
    <mergeCell ref="B17:F17"/>
    <mergeCell ref="A18:F18"/>
    <mergeCell ref="B24:F24"/>
    <mergeCell ref="A25:F25"/>
    <mergeCell ref="A46:F46"/>
    <mergeCell ref="B52:F52"/>
    <mergeCell ref="A53:F53"/>
    <mergeCell ref="B31:F31"/>
    <mergeCell ref="A32:F32"/>
    <mergeCell ref="B38:F38"/>
    <mergeCell ref="A39:F39"/>
    <mergeCell ref="B45:F45"/>
  </mergeCells>
  <hyperlinks>
    <hyperlink ref="B14" r:id="rId1" display="dave.brown@sedgwickcms.com"/>
    <hyperlink ref="B15" r:id="rId2" display="coldiron@mc-mc.com"/>
    <hyperlink ref="B20" r:id="rId3" display="mike.boyce@FCBDD.org"/>
    <hyperlink ref="B21" r:id="rId4" display="rmoss@sealimited.com"/>
    <hyperlink ref="B22" r:id="rId5" display="mark.radder@worthingtonindustries.com"/>
    <hyperlink ref="B27" r:id="rId6" display="jakins@sylvaniaschools.org"/>
    <hyperlink ref="B34" r:id="rId7" display="tom.orr@hitmet.com"/>
    <hyperlink ref="B35" r:id="rId8" display="dkahlig@machineconcepts.com"/>
    <hyperlink ref="B36" r:id="rId9" display="sjeffers@Hl-a.net"/>
    <hyperlink ref="B41" r:id="rId10" display="david.palmer@mha.ohio.gov"/>
    <hyperlink ref="B42" r:id="rId11" display="felipe.vasquez@cle.frb.org"/>
    <hyperlink ref="B43" r:id="rId12" display="laura.soble@pnc.com"/>
    <hyperlink ref="B48" r:id="rId13" display="jeff.males@kraton.com"/>
    <hyperlink ref="B49" r:id="rId14" display="brian.hess@colliers.com"/>
  </hyperlinks>
  <printOptions/>
  <pageMargins left="0.25" right="0.25" top="0.5" bottom="0.5" header="0.5" footer="0.5"/>
  <pageSetup fitToHeight="0" fitToWidth="1" horizontalDpi="1200" verticalDpi="1200" orientation="landscape" scale="86" r:id="rId15"/>
  <rowBreaks count="1" manualBreakCount="1">
    <brk id="24" max="5" man="1"/>
  </rowBreaks>
</worksheet>
</file>

<file path=xl/worksheets/sheet6.xml><?xml version="1.0" encoding="utf-8"?>
<worksheet xmlns="http://schemas.openxmlformats.org/spreadsheetml/2006/main" xmlns:r="http://schemas.openxmlformats.org/officeDocument/2006/relationships">
  <sheetPr>
    <pageSetUpPr fitToPage="1"/>
  </sheetPr>
  <dimension ref="A1:Q151"/>
  <sheetViews>
    <sheetView showGridLines="0" zoomScalePageLayoutView="0" workbookViewId="0" topLeftCell="A118">
      <selection activeCell="C121" sqref="A121:IV123"/>
    </sheetView>
  </sheetViews>
  <sheetFormatPr defaultColWidth="9.140625" defaultRowHeight="12.75"/>
  <cols>
    <col min="1" max="2" width="18.7109375" style="34" customWidth="1"/>
    <col min="3" max="3" width="7.7109375" style="34" customWidth="1"/>
    <col min="4" max="16" width="11.7109375" style="34" customWidth="1"/>
    <col min="17" max="16384" width="9.140625" style="34" customWidth="1"/>
  </cols>
  <sheetData>
    <row r="1" spans="1:16" ht="19.5" customHeight="1">
      <c r="A1" s="154" t="str">
        <f>Pricing!A1</f>
        <v>240-18 HVAC MAINTENANCE, REPAIR AND REPLACEMENTSERVICES 10/10/2017</v>
      </c>
      <c r="B1" s="155"/>
      <c r="C1" s="155"/>
      <c r="D1" s="155"/>
      <c r="E1" s="155"/>
      <c r="F1" s="155"/>
      <c r="G1" s="155"/>
      <c r="H1" s="155"/>
      <c r="I1" s="155"/>
      <c r="J1" s="155"/>
      <c r="K1" s="155"/>
      <c r="L1" s="155"/>
      <c r="M1" s="155"/>
      <c r="N1" s="155"/>
      <c r="O1" s="155"/>
      <c r="P1" s="156"/>
    </row>
    <row r="2" spans="1:16" ht="19.5" customHeight="1">
      <c r="A2" s="154" t="s">
        <v>66</v>
      </c>
      <c r="B2" s="155"/>
      <c r="C2" s="155"/>
      <c r="D2" s="155"/>
      <c r="E2" s="155"/>
      <c r="F2" s="155"/>
      <c r="G2" s="155"/>
      <c r="H2" s="155"/>
      <c r="I2" s="155"/>
      <c r="J2" s="155"/>
      <c r="K2" s="155"/>
      <c r="L2" s="155"/>
      <c r="M2" s="155"/>
      <c r="N2" s="155"/>
      <c r="O2" s="155"/>
      <c r="P2" s="156"/>
    </row>
    <row r="3" spans="1:16" ht="19.5" customHeight="1">
      <c r="A3" s="178" t="s">
        <v>31</v>
      </c>
      <c r="B3" s="179"/>
      <c r="C3" s="180"/>
      <c r="D3" s="184" t="str">
        <f>IF(Pricing!B3="","",Pricing!B3)</f>
        <v>Advanced Services Heating &amp; Cooling</v>
      </c>
      <c r="E3" s="152"/>
      <c r="F3" s="152"/>
      <c r="G3" s="152"/>
      <c r="H3" s="152"/>
      <c r="I3" s="152"/>
      <c r="J3" s="152"/>
      <c r="K3" s="152"/>
      <c r="L3" s="152"/>
      <c r="M3" s="152"/>
      <c r="N3" s="152"/>
      <c r="O3" s="152"/>
      <c r="P3" s="153"/>
    </row>
    <row r="4" spans="1:17" ht="30">
      <c r="A4" s="185" t="s">
        <v>67</v>
      </c>
      <c r="B4" s="186"/>
      <c r="C4" s="187"/>
      <c r="D4" s="42" t="s">
        <v>68</v>
      </c>
      <c r="E4" s="42" t="s">
        <v>69</v>
      </c>
      <c r="F4" s="42" t="s">
        <v>70</v>
      </c>
      <c r="G4" s="42" t="s">
        <v>71</v>
      </c>
      <c r="H4" s="42" t="s">
        <v>72</v>
      </c>
      <c r="I4" s="42" t="s">
        <v>73</v>
      </c>
      <c r="J4" s="42" t="s">
        <v>74</v>
      </c>
      <c r="K4" s="42" t="s">
        <v>75</v>
      </c>
      <c r="L4" s="42" t="s">
        <v>76</v>
      </c>
      <c r="M4" s="42" t="s">
        <v>77</v>
      </c>
      <c r="N4" s="42" t="s">
        <v>78</v>
      </c>
      <c r="O4" s="42" t="s">
        <v>79</v>
      </c>
      <c r="P4" s="82" t="s">
        <v>50</v>
      </c>
      <c r="Q4" s="35"/>
    </row>
    <row r="5" spans="1:17" s="37" customFormat="1" ht="15" customHeight="1">
      <c r="A5" s="188" t="s">
        <v>61</v>
      </c>
      <c r="B5" s="189"/>
      <c r="C5" s="190"/>
      <c r="D5" s="191" t="s">
        <v>62</v>
      </c>
      <c r="E5" s="192"/>
      <c r="F5" s="192"/>
      <c r="G5" s="192"/>
      <c r="H5" s="192"/>
      <c r="I5" s="192"/>
      <c r="J5" s="192"/>
      <c r="K5" s="192"/>
      <c r="L5" s="192"/>
      <c r="M5" s="192"/>
      <c r="N5" s="192"/>
      <c r="O5" s="192"/>
      <c r="P5" s="193"/>
      <c r="Q5" s="36"/>
    </row>
    <row r="6" spans="1:16" ht="15" customHeight="1">
      <c r="A6" s="172" t="s">
        <v>167</v>
      </c>
      <c r="B6" s="173"/>
      <c r="C6" s="39" t="s">
        <v>63</v>
      </c>
      <c r="D6" s="40"/>
      <c r="E6" s="40"/>
      <c r="F6" s="40"/>
      <c r="G6" s="40"/>
      <c r="H6" s="40"/>
      <c r="I6" s="40"/>
      <c r="J6" s="40"/>
      <c r="K6" s="40"/>
      <c r="L6" s="40">
        <v>30</v>
      </c>
      <c r="M6" s="40">
        <v>30</v>
      </c>
      <c r="N6" s="40"/>
      <c r="O6" s="40"/>
      <c r="P6" s="41"/>
    </row>
    <row r="7" spans="1:16" ht="15" customHeight="1">
      <c r="A7" s="174"/>
      <c r="B7" s="175"/>
      <c r="C7" s="39" t="s">
        <v>64</v>
      </c>
      <c r="D7" s="40"/>
      <c r="E7" s="40"/>
      <c r="F7" s="40"/>
      <c r="G7" s="40"/>
      <c r="H7" s="40"/>
      <c r="I7" s="40"/>
      <c r="J7" s="40"/>
      <c r="K7" s="40"/>
      <c r="L7" s="40">
        <v>150</v>
      </c>
      <c r="M7" s="40">
        <v>150</v>
      </c>
      <c r="N7" s="40"/>
      <c r="O7" s="40"/>
      <c r="P7" s="41"/>
    </row>
    <row r="8" spans="1:16" ht="15" customHeight="1">
      <c r="A8" s="176"/>
      <c r="B8" s="177"/>
      <c r="C8" s="39" t="s">
        <v>65</v>
      </c>
      <c r="D8" s="40"/>
      <c r="E8" s="40"/>
      <c r="F8" s="40"/>
      <c r="G8" s="40"/>
      <c r="H8" s="40"/>
      <c r="I8" s="40"/>
      <c r="J8" s="40"/>
      <c r="K8" s="40"/>
      <c r="L8" s="40">
        <v>400</v>
      </c>
      <c r="M8" s="40">
        <v>400</v>
      </c>
      <c r="N8" s="40"/>
      <c r="O8" s="40"/>
      <c r="P8" s="41"/>
    </row>
    <row r="9" spans="1:16" ht="15" customHeight="1">
      <c r="A9" s="181"/>
      <c r="B9" s="182"/>
      <c r="C9" s="182"/>
      <c r="D9" s="182"/>
      <c r="E9" s="182"/>
      <c r="F9" s="182"/>
      <c r="G9" s="182"/>
      <c r="H9" s="182"/>
      <c r="I9" s="182"/>
      <c r="J9" s="182"/>
      <c r="K9" s="182"/>
      <c r="L9" s="182"/>
      <c r="M9" s="182"/>
      <c r="N9" s="182"/>
      <c r="O9" s="182"/>
      <c r="P9" s="183"/>
    </row>
    <row r="10" spans="1:16" ht="19.5" customHeight="1">
      <c r="A10" s="178" t="s">
        <v>31</v>
      </c>
      <c r="B10" s="179"/>
      <c r="C10" s="180"/>
      <c r="D10" s="184" t="str">
        <f>IF(Pricing!B17="","",Pricing!B17)</f>
        <v>AIR FORCE ONE INC.</v>
      </c>
      <c r="E10" s="152"/>
      <c r="F10" s="152"/>
      <c r="G10" s="152"/>
      <c r="H10" s="152"/>
      <c r="I10" s="152"/>
      <c r="J10" s="152"/>
      <c r="K10" s="152"/>
      <c r="L10" s="152"/>
      <c r="M10" s="152"/>
      <c r="N10" s="152"/>
      <c r="O10" s="152"/>
      <c r="P10" s="153"/>
    </row>
    <row r="11" spans="1:17" ht="30">
      <c r="A11" s="185" t="s">
        <v>67</v>
      </c>
      <c r="B11" s="186"/>
      <c r="C11" s="187"/>
      <c r="D11" s="42" t="s">
        <v>68</v>
      </c>
      <c r="E11" s="42" t="s">
        <v>69</v>
      </c>
      <c r="F11" s="42" t="s">
        <v>70</v>
      </c>
      <c r="G11" s="42" t="s">
        <v>71</v>
      </c>
      <c r="H11" s="42" t="s">
        <v>72</v>
      </c>
      <c r="I11" s="42" t="s">
        <v>73</v>
      </c>
      <c r="J11" s="42" t="s">
        <v>74</v>
      </c>
      <c r="K11" s="42" t="s">
        <v>75</v>
      </c>
      <c r="L11" s="42" t="s">
        <v>76</v>
      </c>
      <c r="M11" s="42" t="s">
        <v>77</v>
      </c>
      <c r="N11" s="42" t="s">
        <v>78</v>
      </c>
      <c r="O11" s="42" t="s">
        <v>79</v>
      </c>
      <c r="P11" s="82" t="s">
        <v>50</v>
      </c>
      <c r="Q11" s="35"/>
    </row>
    <row r="12" spans="1:17" s="37" customFormat="1" ht="15" customHeight="1">
      <c r="A12" s="188" t="s">
        <v>61</v>
      </c>
      <c r="B12" s="189"/>
      <c r="C12" s="190"/>
      <c r="D12" s="191" t="s">
        <v>62</v>
      </c>
      <c r="E12" s="192"/>
      <c r="F12" s="192"/>
      <c r="G12" s="192"/>
      <c r="H12" s="192"/>
      <c r="I12" s="192"/>
      <c r="J12" s="192"/>
      <c r="K12" s="192"/>
      <c r="L12" s="192"/>
      <c r="M12" s="192"/>
      <c r="N12" s="192"/>
      <c r="O12" s="192"/>
      <c r="P12" s="193"/>
      <c r="Q12" s="36"/>
    </row>
    <row r="13" spans="1:16" ht="15" customHeight="1">
      <c r="A13" s="172" t="s">
        <v>231</v>
      </c>
      <c r="B13" s="173"/>
      <c r="C13" s="39" t="s">
        <v>63</v>
      </c>
      <c r="D13" s="40">
        <v>15</v>
      </c>
      <c r="E13" s="40">
        <v>15</v>
      </c>
      <c r="F13" s="40">
        <v>15</v>
      </c>
      <c r="G13" s="40">
        <v>15</v>
      </c>
      <c r="H13" s="40">
        <v>15</v>
      </c>
      <c r="I13" s="40">
        <v>15</v>
      </c>
      <c r="J13" s="40">
        <v>15</v>
      </c>
      <c r="K13" s="40">
        <v>15</v>
      </c>
      <c r="L13" s="40">
        <v>15</v>
      </c>
      <c r="M13" s="40">
        <v>15</v>
      </c>
      <c r="N13" s="40">
        <v>15</v>
      </c>
      <c r="O13" s="40">
        <v>15</v>
      </c>
      <c r="P13" s="40">
        <v>15</v>
      </c>
    </row>
    <row r="14" spans="1:16" ht="15" customHeight="1">
      <c r="A14" s="174"/>
      <c r="B14" s="175"/>
      <c r="C14" s="39" t="s">
        <v>64</v>
      </c>
      <c r="D14" s="40">
        <v>125</v>
      </c>
      <c r="E14" s="40">
        <v>125</v>
      </c>
      <c r="F14" s="40">
        <v>125</v>
      </c>
      <c r="G14" s="40">
        <v>125</v>
      </c>
      <c r="H14" s="40">
        <v>125</v>
      </c>
      <c r="I14" s="40">
        <v>125</v>
      </c>
      <c r="J14" s="40">
        <v>125</v>
      </c>
      <c r="K14" s="40">
        <v>125</v>
      </c>
      <c r="L14" s="40">
        <v>125</v>
      </c>
      <c r="M14" s="40">
        <v>125</v>
      </c>
      <c r="N14" s="40">
        <v>125</v>
      </c>
      <c r="O14" s="40">
        <v>125</v>
      </c>
      <c r="P14" s="40">
        <v>125</v>
      </c>
    </row>
    <row r="15" spans="1:16" ht="15" customHeight="1">
      <c r="A15" s="176"/>
      <c r="B15" s="177"/>
      <c r="C15" s="39" t="s">
        <v>65</v>
      </c>
      <c r="D15" s="40">
        <v>625</v>
      </c>
      <c r="E15" s="40">
        <v>625</v>
      </c>
      <c r="F15" s="40">
        <v>625</v>
      </c>
      <c r="G15" s="40">
        <v>625</v>
      </c>
      <c r="H15" s="40">
        <v>625</v>
      </c>
      <c r="I15" s="40">
        <v>625</v>
      </c>
      <c r="J15" s="40">
        <v>625</v>
      </c>
      <c r="K15" s="40">
        <v>625</v>
      </c>
      <c r="L15" s="40">
        <v>625</v>
      </c>
      <c r="M15" s="40">
        <v>625</v>
      </c>
      <c r="N15" s="40">
        <v>625</v>
      </c>
      <c r="O15" s="40">
        <v>625</v>
      </c>
      <c r="P15" s="40">
        <v>625</v>
      </c>
    </row>
    <row r="16" spans="1:16" ht="15" customHeight="1">
      <c r="A16" s="172" t="s">
        <v>232</v>
      </c>
      <c r="B16" s="173"/>
      <c r="C16" s="39" t="s">
        <v>63</v>
      </c>
      <c r="D16" s="40">
        <v>5</v>
      </c>
      <c r="E16" s="40">
        <v>5</v>
      </c>
      <c r="F16" s="40">
        <v>5</v>
      </c>
      <c r="G16" s="40">
        <v>5</v>
      </c>
      <c r="H16" s="40">
        <v>5</v>
      </c>
      <c r="I16" s="40">
        <v>5</v>
      </c>
      <c r="J16" s="40">
        <v>5</v>
      </c>
      <c r="K16" s="40">
        <v>5</v>
      </c>
      <c r="L16" s="40">
        <v>5</v>
      </c>
      <c r="M16" s="40">
        <v>5</v>
      </c>
      <c r="N16" s="40">
        <v>5</v>
      </c>
      <c r="O16" s="40">
        <v>5</v>
      </c>
      <c r="P16" s="40">
        <v>5</v>
      </c>
    </row>
    <row r="17" spans="1:16" ht="15" customHeight="1">
      <c r="A17" s="174"/>
      <c r="B17" s="175"/>
      <c r="C17" s="39" t="s">
        <v>64</v>
      </c>
      <c r="D17" s="40">
        <v>40</v>
      </c>
      <c r="E17" s="40">
        <v>40</v>
      </c>
      <c r="F17" s="40">
        <v>40</v>
      </c>
      <c r="G17" s="40">
        <v>40</v>
      </c>
      <c r="H17" s="40">
        <v>40</v>
      </c>
      <c r="I17" s="40">
        <v>40</v>
      </c>
      <c r="J17" s="40">
        <v>40</v>
      </c>
      <c r="K17" s="40">
        <v>40</v>
      </c>
      <c r="L17" s="40">
        <v>40</v>
      </c>
      <c r="M17" s="40">
        <v>40</v>
      </c>
      <c r="N17" s="40">
        <v>40</v>
      </c>
      <c r="O17" s="40">
        <v>40</v>
      </c>
      <c r="P17" s="40">
        <v>40</v>
      </c>
    </row>
    <row r="18" spans="1:16" ht="15" customHeight="1">
      <c r="A18" s="176"/>
      <c r="B18" s="177"/>
      <c r="C18" s="39" t="s">
        <v>65</v>
      </c>
      <c r="D18" s="40">
        <v>200</v>
      </c>
      <c r="E18" s="40">
        <v>200</v>
      </c>
      <c r="F18" s="40">
        <v>200</v>
      </c>
      <c r="G18" s="40">
        <v>200</v>
      </c>
      <c r="H18" s="40">
        <v>200</v>
      </c>
      <c r="I18" s="40">
        <v>200</v>
      </c>
      <c r="J18" s="40">
        <v>200</v>
      </c>
      <c r="K18" s="40">
        <v>200</v>
      </c>
      <c r="L18" s="40">
        <v>200</v>
      </c>
      <c r="M18" s="40">
        <v>200</v>
      </c>
      <c r="N18" s="40">
        <v>200</v>
      </c>
      <c r="O18" s="40">
        <v>200</v>
      </c>
      <c r="P18" s="40">
        <v>200</v>
      </c>
    </row>
    <row r="19" spans="1:16" ht="15" customHeight="1">
      <c r="A19" s="172" t="s">
        <v>233</v>
      </c>
      <c r="B19" s="173"/>
      <c r="C19" s="39" t="s">
        <v>63</v>
      </c>
      <c r="D19" s="40">
        <v>12</v>
      </c>
      <c r="E19" s="40">
        <v>12</v>
      </c>
      <c r="F19" s="40">
        <v>12</v>
      </c>
      <c r="G19" s="40">
        <v>12</v>
      </c>
      <c r="H19" s="40">
        <v>12</v>
      </c>
      <c r="I19" s="40">
        <v>12</v>
      </c>
      <c r="J19" s="40">
        <v>12</v>
      </c>
      <c r="K19" s="40">
        <v>12</v>
      </c>
      <c r="L19" s="40">
        <v>12</v>
      </c>
      <c r="M19" s="40">
        <v>12</v>
      </c>
      <c r="N19" s="40">
        <v>12</v>
      </c>
      <c r="O19" s="40">
        <v>12</v>
      </c>
      <c r="P19" s="40">
        <v>12</v>
      </c>
    </row>
    <row r="20" spans="1:16" ht="15" customHeight="1">
      <c r="A20" s="174"/>
      <c r="B20" s="175"/>
      <c r="C20" s="39" t="s">
        <v>64</v>
      </c>
      <c r="D20" s="40">
        <v>96</v>
      </c>
      <c r="E20" s="40">
        <v>96</v>
      </c>
      <c r="F20" s="40">
        <v>96</v>
      </c>
      <c r="G20" s="40">
        <v>96</v>
      </c>
      <c r="H20" s="40">
        <v>96</v>
      </c>
      <c r="I20" s="40">
        <v>96</v>
      </c>
      <c r="J20" s="40">
        <v>96</v>
      </c>
      <c r="K20" s="40">
        <v>96</v>
      </c>
      <c r="L20" s="40">
        <v>96</v>
      </c>
      <c r="M20" s="40">
        <v>96</v>
      </c>
      <c r="N20" s="40">
        <v>96</v>
      </c>
      <c r="O20" s="40">
        <v>96</v>
      </c>
      <c r="P20" s="40">
        <v>96</v>
      </c>
    </row>
    <row r="21" spans="1:16" ht="15" customHeight="1">
      <c r="A21" s="176"/>
      <c r="B21" s="177"/>
      <c r="C21" s="39" t="s">
        <v>65</v>
      </c>
      <c r="D21" s="40">
        <v>480</v>
      </c>
      <c r="E21" s="40">
        <v>480</v>
      </c>
      <c r="F21" s="40">
        <v>480</v>
      </c>
      <c r="G21" s="40">
        <v>480</v>
      </c>
      <c r="H21" s="40">
        <v>480</v>
      </c>
      <c r="I21" s="40">
        <v>480</v>
      </c>
      <c r="J21" s="40">
        <v>480</v>
      </c>
      <c r="K21" s="40">
        <v>480</v>
      </c>
      <c r="L21" s="40">
        <v>480</v>
      </c>
      <c r="M21" s="40">
        <v>480</v>
      </c>
      <c r="N21" s="40">
        <v>480</v>
      </c>
      <c r="O21" s="40">
        <v>480</v>
      </c>
      <c r="P21" s="40">
        <v>480</v>
      </c>
    </row>
    <row r="22" spans="1:16" ht="15" customHeight="1">
      <c r="A22" s="172" t="s">
        <v>234</v>
      </c>
      <c r="B22" s="173"/>
      <c r="C22" s="39" t="s">
        <v>63</v>
      </c>
      <c r="D22" s="40">
        <v>8</v>
      </c>
      <c r="E22" s="40">
        <v>8</v>
      </c>
      <c r="F22" s="40">
        <v>8</v>
      </c>
      <c r="G22" s="40">
        <v>8</v>
      </c>
      <c r="H22" s="40">
        <v>8</v>
      </c>
      <c r="I22" s="40">
        <v>8</v>
      </c>
      <c r="J22" s="40">
        <v>8</v>
      </c>
      <c r="K22" s="40">
        <v>8</v>
      </c>
      <c r="L22" s="40">
        <v>8</v>
      </c>
      <c r="M22" s="40">
        <v>8</v>
      </c>
      <c r="N22" s="40">
        <v>8</v>
      </c>
      <c r="O22" s="40">
        <v>8</v>
      </c>
      <c r="P22" s="40">
        <v>8</v>
      </c>
    </row>
    <row r="23" spans="1:16" ht="15" customHeight="1">
      <c r="A23" s="174"/>
      <c r="B23" s="175"/>
      <c r="C23" s="39" t="s">
        <v>64</v>
      </c>
      <c r="D23" s="40">
        <v>64</v>
      </c>
      <c r="E23" s="40">
        <v>64</v>
      </c>
      <c r="F23" s="40">
        <v>64</v>
      </c>
      <c r="G23" s="40">
        <v>64</v>
      </c>
      <c r="H23" s="40">
        <v>64</v>
      </c>
      <c r="I23" s="40">
        <v>64</v>
      </c>
      <c r="J23" s="40">
        <v>64</v>
      </c>
      <c r="K23" s="40">
        <v>64</v>
      </c>
      <c r="L23" s="40">
        <v>64</v>
      </c>
      <c r="M23" s="40">
        <v>64</v>
      </c>
      <c r="N23" s="40">
        <v>64</v>
      </c>
      <c r="O23" s="40">
        <v>64</v>
      </c>
      <c r="P23" s="40">
        <v>64</v>
      </c>
    </row>
    <row r="24" spans="1:16" ht="15" customHeight="1">
      <c r="A24" s="176"/>
      <c r="B24" s="177"/>
      <c r="C24" s="39" t="s">
        <v>65</v>
      </c>
      <c r="D24" s="40">
        <v>320</v>
      </c>
      <c r="E24" s="40">
        <v>320</v>
      </c>
      <c r="F24" s="40">
        <v>320</v>
      </c>
      <c r="G24" s="40">
        <v>320</v>
      </c>
      <c r="H24" s="40">
        <v>320</v>
      </c>
      <c r="I24" s="40">
        <v>320</v>
      </c>
      <c r="J24" s="40">
        <v>320</v>
      </c>
      <c r="K24" s="40">
        <v>320</v>
      </c>
      <c r="L24" s="40">
        <v>320</v>
      </c>
      <c r="M24" s="40">
        <v>320</v>
      </c>
      <c r="N24" s="40">
        <v>320</v>
      </c>
      <c r="O24" s="40">
        <v>320</v>
      </c>
      <c r="P24" s="40">
        <v>320</v>
      </c>
    </row>
    <row r="25" spans="1:16" ht="15" customHeight="1">
      <c r="A25" s="172" t="s">
        <v>235</v>
      </c>
      <c r="B25" s="173"/>
      <c r="C25" s="39" t="s">
        <v>63</v>
      </c>
      <c r="D25" s="40">
        <v>16</v>
      </c>
      <c r="E25" s="40">
        <v>16</v>
      </c>
      <c r="F25" s="40">
        <v>16</v>
      </c>
      <c r="G25" s="40">
        <v>16</v>
      </c>
      <c r="H25" s="40">
        <v>16</v>
      </c>
      <c r="I25" s="40">
        <v>16</v>
      </c>
      <c r="J25" s="40">
        <v>16</v>
      </c>
      <c r="K25" s="40">
        <v>16</v>
      </c>
      <c r="L25" s="40">
        <v>16</v>
      </c>
      <c r="M25" s="40">
        <v>16</v>
      </c>
      <c r="N25" s="40">
        <v>16</v>
      </c>
      <c r="O25" s="40">
        <v>16</v>
      </c>
      <c r="P25" s="40">
        <v>16</v>
      </c>
    </row>
    <row r="26" spans="1:16" ht="15" customHeight="1">
      <c r="A26" s="174"/>
      <c r="B26" s="175"/>
      <c r="C26" s="39" t="s">
        <v>64</v>
      </c>
      <c r="D26" s="40">
        <v>128</v>
      </c>
      <c r="E26" s="40">
        <v>128</v>
      </c>
      <c r="F26" s="40">
        <v>128</v>
      </c>
      <c r="G26" s="40">
        <v>128</v>
      </c>
      <c r="H26" s="40">
        <v>128</v>
      </c>
      <c r="I26" s="40">
        <v>128</v>
      </c>
      <c r="J26" s="40">
        <v>128</v>
      </c>
      <c r="K26" s="40">
        <v>128</v>
      </c>
      <c r="L26" s="40">
        <v>128</v>
      </c>
      <c r="M26" s="40">
        <v>128</v>
      </c>
      <c r="N26" s="40">
        <v>128</v>
      </c>
      <c r="O26" s="40">
        <v>128</v>
      </c>
      <c r="P26" s="40">
        <v>128</v>
      </c>
    </row>
    <row r="27" spans="1:16" ht="15" customHeight="1">
      <c r="A27" s="176"/>
      <c r="B27" s="177"/>
      <c r="C27" s="39" t="s">
        <v>65</v>
      </c>
      <c r="D27" s="40">
        <v>640</v>
      </c>
      <c r="E27" s="40">
        <v>640</v>
      </c>
      <c r="F27" s="40">
        <v>640</v>
      </c>
      <c r="G27" s="40">
        <v>640</v>
      </c>
      <c r="H27" s="40">
        <v>640</v>
      </c>
      <c r="I27" s="40">
        <v>640</v>
      </c>
      <c r="J27" s="40">
        <v>640</v>
      </c>
      <c r="K27" s="40">
        <v>640</v>
      </c>
      <c r="L27" s="40">
        <v>640</v>
      </c>
      <c r="M27" s="40">
        <v>640</v>
      </c>
      <c r="N27" s="40">
        <v>640</v>
      </c>
      <c r="O27" s="40">
        <v>640</v>
      </c>
      <c r="P27" s="40">
        <v>640</v>
      </c>
    </row>
    <row r="28" spans="1:16" ht="15" customHeight="1">
      <c r="A28" s="172" t="s">
        <v>236</v>
      </c>
      <c r="B28" s="173"/>
      <c r="C28" s="39" t="s">
        <v>63</v>
      </c>
      <c r="D28" s="40">
        <v>6</v>
      </c>
      <c r="E28" s="40">
        <v>6</v>
      </c>
      <c r="F28" s="40">
        <v>6</v>
      </c>
      <c r="G28" s="40">
        <v>6</v>
      </c>
      <c r="H28" s="40">
        <v>6</v>
      </c>
      <c r="I28" s="40">
        <v>6</v>
      </c>
      <c r="J28" s="40">
        <v>6</v>
      </c>
      <c r="K28" s="40">
        <v>6</v>
      </c>
      <c r="L28" s="40">
        <v>6</v>
      </c>
      <c r="M28" s="40">
        <v>6</v>
      </c>
      <c r="N28" s="40">
        <v>6</v>
      </c>
      <c r="O28" s="40">
        <v>6</v>
      </c>
      <c r="P28" s="40">
        <v>6</v>
      </c>
    </row>
    <row r="29" spans="1:16" ht="15" customHeight="1">
      <c r="A29" s="174"/>
      <c r="B29" s="175"/>
      <c r="C29" s="39" t="s">
        <v>64</v>
      </c>
      <c r="D29" s="40">
        <v>48</v>
      </c>
      <c r="E29" s="40">
        <v>48</v>
      </c>
      <c r="F29" s="40">
        <v>48</v>
      </c>
      <c r="G29" s="40">
        <v>48</v>
      </c>
      <c r="H29" s="40">
        <v>48</v>
      </c>
      <c r="I29" s="40">
        <v>48</v>
      </c>
      <c r="J29" s="40">
        <v>48</v>
      </c>
      <c r="K29" s="40">
        <v>48</v>
      </c>
      <c r="L29" s="40">
        <v>48</v>
      </c>
      <c r="M29" s="40">
        <v>48</v>
      </c>
      <c r="N29" s="40">
        <v>48</v>
      </c>
      <c r="O29" s="40">
        <v>48</v>
      </c>
      <c r="P29" s="40">
        <v>48</v>
      </c>
    </row>
    <row r="30" spans="1:16" ht="15" customHeight="1">
      <c r="A30" s="176"/>
      <c r="B30" s="177"/>
      <c r="C30" s="39" t="s">
        <v>65</v>
      </c>
      <c r="D30" s="40">
        <v>240</v>
      </c>
      <c r="E30" s="40">
        <v>240</v>
      </c>
      <c r="F30" s="40">
        <v>240</v>
      </c>
      <c r="G30" s="40">
        <v>240</v>
      </c>
      <c r="H30" s="40">
        <v>240</v>
      </c>
      <c r="I30" s="40">
        <v>240</v>
      </c>
      <c r="J30" s="40">
        <v>240</v>
      </c>
      <c r="K30" s="40">
        <v>240</v>
      </c>
      <c r="L30" s="40">
        <v>240</v>
      </c>
      <c r="M30" s="40">
        <v>240</v>
      </c>
      <c r="N30" s="40">
        <v>240</v>
      </c>
      <c r="O30" s="40">
        <v>240</v>
      </c>
      <c r="P30" s="40">
        <v>240</v>
      </c>
    </row>
    <row r="31" spans="1:16" ht="15" customHeight="1">
      <c r="A31" s="172" t="s">
        <v>237</v>
      </c>
      <c r="B31" s="173"/>
      <c r="C31" s="39" t="s">
        <v>63</v>
      </c>
      <c r="D31" s="40">
        <v>6</v>
      </c>
      <c r="E31" s="40">
        <v>6</v>
      </c>
      <c r="F31" s="40">
        <v>6</v>
      </c>
      <c r="G31" s="40">
        <v>6</v>
      </c>
      <c r="H31" s="40">
        <v>6</v>
      </c>
      <c r="I31" s="40">
        <v>6</v>
      </c>
      <c r="J31" s="40">
        <v>6</v>
      </c>
      <c r="K31" s="40">
        <v>6</v>
      </c>
      <c r="L31" s="40">
        <v>6</v>
      </c>
      <c r="M31" s="40">
        <v>6</v>
      </c>
      <c r="N31" s="40">
        <v>6</v>
      </c>
      <c r="O31" s="40">
        <v>6</v>
      </c>
      <c r="P31" s="40">
        <v>6</v>
      </c>
    </row>
    <row r="32" spans="1:16" ht="15" customHeight="1">
      <c r="A32" s="174"/>
      <c r="B32" s="175"/>
      <c r="C32" s="39" t="s">
        <v>64</v>
      </c>
      <c r="D32" s="40">
        <v>48</v>
      </c>
      <c r="E32" s="40">
        <v>48</v>
      </c>
      <c r="F32" s="40">
        <v>48</v>
      </c>
      <c r="G32" s="40">
        <v>48</v>
      </c>
      <c r="H32" s="40">
        <v>48</v>
      </c>
      <c r="I32" s="40">
        <v>48</v>
      </c>
      <c r="J32" s="40">
        <v>48</v>
      </c>
      <c r="K32" s="40">
        <v>48</v>
      </c>
      <c r="L32" s="40">
        <v>48</v>
      </c>
      <c r="M32" s="40">
        <v>48</v>
      </c>
      <c r="N32" s="40">
        <v>48</v>
      </c>
      <c r="O32" s="40">
        <v>48</v>
      </c>
      <c r="P32" s="40">
        <v>48</v>
      </c>
    </row>
    <row r="33" spans="1:16" ht="15" customHeight="1">
      <c r="A33" s="176"/>
      <c r="B33" s="177"/>
      <c r="C33" s="39" t="s">
        <v>65</v>
      </c>
      <c r="D33" s="40">
        <v>240</v>
      </c>
      <c r="E33" s="40">
        <v>240</v>
      </c>
      <c r="F33" s="40">
        <v>240</v>
      </c>
      <c r="G33" s="40">
        <v>240</v>
      </c>
      <c r="H33" s="40">
        <v>240</v>
      </c>
      <c r="I33" s="40">
        <v>240</v>
      </c>
      <c r="J33" s="40">
        <v>240</v>
      </c>
      <c r="K33" s="40">
        <v>240</v>
      </c>
      <c r="L33" s="40">
        <v>240</v>
      </c>
      <c r="M33" s="40">
        <v>240</v>
      </c>
      <c r="N33" s="40">
        <v>240</v>
      </c>
      <c r="O33" s="40">
        <v>240</v>
      </c>
      <c r="P33" s="40">
        <v>240</v>
      </c>
    </row>
    <row r="34" spans="1:16" ht="15" customHeight="1">
      <c r="A34" s="172" t="s">
        <v>238</v>
      </c>
      <c r="B34" s="173"/>
      <c r="C34" s="39" t="s">
        <v>63</v>
      </c>
      <c r="D34" s="40">
        <v>10</v>
      </c>
      <c r="E34" s="40">
        <v>10</v>
      </c>
      <c r="F34" s="40">
        <v>10</v>
      </c>
      <c r="G34" s="40">
        <v>10</v>
      </c>
      <c r="H34" s="40">
        <v>10</v>
      </c>
      <c r="I34" s="40">
        <v>10</v>
      </c>
      <c r="J34" s="40">
        <v>10</v>
      </c>
      <c r="K34" s="40">
        <v>10</v>
      </c>
      <c r="L34" s="40">
        <v>10</v>
      </c>
      <c r="M34" s="40">
        <v>10</v>
      </c>
      <c r="N34" s="40">
        <v>10</v>
      </c>
      <c r="O34" s="40">
        <v>10</v>
      </c>
      <c r="P34" s="40">
        <v>10</v>
      </c>
    </row>
    <row r="35" spans="1:16" ht="15" customHeight="1">
      <c r="A35" s="174"/>
      <c r="B35" s="175"/>
      <c r="C35" s="39" t="s">
        <v>64</v>
      </c>
      <c r="D35" s="40">
        <v>80</v>
      </c>
      <c r="E35" s="40">
        <v>80</v>
      </c>
      <c r="F35" s="40">
        <v>80</v>
      </c>
      <c r="G35" s="40">
        <v>80</v>
      </c>
      <c r="H35" s="40">
        <v>80</v>
      </c>
      <c r="I35" s="40">
        <v>80</v>
      </c>
      <c r="J35" s="40">
        <v>80</v>
      </c>
      <c r="K35" s="40">
        <v>80</v>
      </c>
      <c r="L35" s="40">
        <v>80</v>
      </c>
      <c r="M35" s="40">
        <v>80</v>
      </c>
      <c r="N35" s="40">
        <v>80</v>
      </c>
      <c r="O35" s="40">
        <v>80</v>
      </c>
      <c r="P35" s="40">
        <v>80</v>
      </c>
    </row>
    <row r="36" spans="1:16" ht="15" customHeight="1">
      <c r="A36" s="176"/>
      <c r="B36" s="177"/>
      <c r="C36" s="39" t="s">
        <v>65</v>
      </c>
      <c r="D36" s="40">
        <v>400</v>
      </c>
      <c r="E36" s="40">
        <v>400</v>
      </c>
      <c r="F36" s="40">
        <v>400</v>
      </c>
      <c r="G36" s="40">
        <v>400</v>
      </c>
      <c r="H36" s="40">
        <v>400</v>
      </c>
      <c r="I36" s="40">
        <v>400</v>
      </c>
      <c r="J36" s="40">
        <v>400</v>
      </c>
      <c r="K36" s="40">
        <v>400</v>
      </c>
      <c r="L36" s="40">
        <v>400</v>
      </c>
      <c r="M36" s="40">
        <v>400</v>
      </c>
      <c r="N36" s="40">
        <v>400</v>
      </c>
      <c r="O36" s="40">
        <v>400</v>
      </c>
      <c r="P36" s="40">
        <v>400</v>
      </c>
    </row>
    <row r="37" spans="1:16" ht="15" customHeight="1">
      <c r="A37" s="172" t="s">
        <v>239</v>
      </c>
      <c r="B37" s="173"/>
      <c r="C37" s="39" t="s">
        <v>63</v>
      </c>
      <c r="D37" s="40">
        <v>20</v>
      </c>
      <c r="E37" s="40">
        <v>20</v>
      </c>
      <c r="F37" s="40">
        <v>20</v>
      </c>
      <c r="G37" s="40">
        <v>20</v>
      </c>
      <c r="H37" s="40">
        <v>20</v>
      </c>
      <c r="I37" s="40">
        <v>20</v>
      </c>
      <c r="J37" s="40">
        <v>20</v>
      </c>
      <c r="K37" s="40">
        <v>20</v>
      </c>
      <c r="L37" s="40">
        <v>20</v>
      </c>
      <c r="M37" s="40">
        <v>20</v>
      </c>
      <c r="N37" s="40">
        <v>20</v>
      </c>
      <c r="O37" s="40">
        <v>20</v>
      </c>
      <c r="P37" s="40">
        <v>20</v>
      </c>
    </row>
    <row r="38" spans="1:16" ht="15" customHeight="1">
      <c r="A38" s="174"/>
      <c r="B38" s="175"/>
      <c r="C38" s="39" t="s">
        <v>64</v>
      </c>
      <c r="D38" s="40">
        <v>100</v>
      </c>
      <c r="E38" s="40">
        <v>100</v>
      </c>
      <c r="F38" s="40">
        <v>100</v>
      </c>
      <c r="G38" s="40">
        <v>100</v>
      </c>
      <c r="H38" s="40">
        <v>100</v>
      </c>
      <c r="I38" s="40">
        <v>100</v>
      </c>
      <c r="J38" s="40">
        <v>100</v>
      </c>
      <c r="K38" s="40">
        <v>100</v>
      </c>
      <c r="L38" s="40">
        <v>100</v>
      </c>
      <c r="M38" s="40">
        <v>100</v>
      </c>
      <c r="N38" s="40">
        <v>100</v>
      </c>
      <c r="O38" s="40">
        <v>100</v>
      </c>
      <c r="P38" s="40">
        <v>100</v>
      </c>
    </row>
    <row r="39" spans="1:16" ht="15" customHeight="1">
      <c r="A39" s="176"/>
      <c r="B39" s="177"/>
      <c r="C39" s="39" t="s">
        <v>65</v>
      </c>
      <c r="D39" s="40">
        <v>500</v>
      </c>
      <c r="E39" s="40">
        <v>500</v>
      </c>
      <c r="F39" s="40">
        <v>500</v>
      </c>
      <c r="G39" s="40">
        <v>500</v>
      </c>
      <c r="H39" s="40">
        <v>500</v>
      </c>
      <c r="I39" s="40">
        <v>500</v>
      </c>
      <c r="J39" s="40">
        <v>500</v>
      </c>
      <c r="K39" s="40">
        <v>500</v>
      </c>
      <c r="L39" s="40">
        <v>500</v>
      </c>
      <c r="M39" s="40">
        <v>500</v>
      </c>
      <c r="N39" s="40">
        <v>500</v>
      </c>
      <c r="O39" s="40">
        <v>500</v>
      </c>
      <c r="P39" s="40">
        <v>500</v>
      </c>
    </row>
    <row r="40" spans="1:16" ht="15" customHeight="1">
      <c r="A40" s="172" t="s">
        <v>240</v>
      </c>
      <c r="B40" s="173"/>
      <c r="C40" s="39" t="s">
        <v>63</v>
      </c>
      <c r="D40" s="40">
        <v>5</v>
      </c>
      <c r="E40" s="40">
        <v>5</v>
      </c>
      <c r="F40" s="40">
        <v>5</v>
      </c>
      <c r="G40" s="40">
        <v>5</v>
      </c>
      <c r="H40" s="40">
        <v>5</v>
      </c>
      <c r="I40" s="40">
        <v>5</v>
      </c>
      <c r="J40" s="40">
        <v>5</v>
      </c>
      <c r="K40" s="40">
        <v>5</v>
      </c>
      <c r="L40" s="40">
        <v>5</v>
      </c>
      <c r="M40" s="40">
        <v>5</v>
      </c>
      <c r="N40" s="40">
        <v>5</v>
      </c>
      <c r="O40" s="40">
        <v>5</v>
      </c>
      <c r="P40" s="40">
        <v>5</v>
      </c>
    </row>
    <row r="41" spans="1:16" ht="15" customHeight="1">
      <c r="A41" s="174"/>
      <c r="B41" s="175"/>
      <c r="C41" s="39" t="s">
        <v>64</v>
      </c>
      <c r="D41" s="40">
        <v>40</v>
      </c>
      <c r="E41" s="40">
        <v>40</v>
      </c>
      <c r="F41" s="40">
        <v>40</v>
      </c>
      <c r="G41" s="40">
        <v>40</v>
      </c>
      <c r="H41" s="40">
        <v>40</v>
      </c>
      <c r="I41" s="40">
        <v>40</v>
      </c>
      <c r="J41" s="40">
        <v>40</v>
      </c>
      <c r="K41" s="40">
        <v>40</v>
      </c>
      <c r="L41" s="40">
        <v>40</v>
      </c>
      <c r="M41" s="40">
        <v>40</v>
      </c>
      <c r="N41" s="40">
        <v>40</v>
      </c>
      <c r="O41" s="40">
        <v>40</v>
      </c>
      <c r="P41" s="40">
        <v>40</v>
      </c>
    </row>
    <row r="42" spans="1:16" ht="15" customHeight="1">
      <c r="A42" s="176"/>
      <c r="B42" s="177"/>
      <c r="C42" s="39" t="s">
        <v>65</v>
      </c>
      <c r="D42" s="40">
        <v>200</v>
      </c>
      <c r="E42" s="40">
        <v>200</v>
      </c>
      <c r="F42" s="40">
        <v>200</v>
      </c>
      <c r="G42" s="40">
        <v>200</v>
      </c>
      <c r="H42" s="40">
        <v>200</v>
      </c>
      <c r="I42" s="40">
        <v>200</v>
      </c>
      <c r="J42" s="40">
        <v>200</v>
      </c>
      <c r="K42" s="40">
        <v>200</v>
      </c>
      <c r="L42" s="40">
        <v>200</v>
      </c>
      <c r="M42" s="40">
        <v>200</v>
      </c>
      <c r="N42" s="40">
        <v>200</v>
      </c>
      <c r="O42" s="40">
        <v>200</v>
      </c>
      <c r="P42" s="40">
        <v>200</v>
      </c>
    </row>
    <row r="43" spans="1:16" ht="15" customHeight="1">
      <c r="A43" s="181"/>
      <c r="B43" s="182"/>
      <c r="C43" s="182"/>
      <c r="D43" s="182"/>
      <c r="E43" s="182"/>
      <c r="F43" s="182"/>
      <c r="G43" s="182"/>
      <c r="H43" s="182"/>
      <c r="I43" s="182"/>
      <c r="J43" s="182"/>
      <c r="K43" s="182"/>
      <c r="L43" s="182"/>
      <c r="M43" s="182"/>
      <c r="N43" s="182"/>
      <c r="O43" s="182"/>
      <c r="P43" s="183"/>
    </row>
    <row r="44" spans="1:16" ht="19.5" customHeight="1">
      <c r="A44" s="178" t="s">
        <v>31</v>
      </c>
      <c r="B44" s="179"/>
      <c r="C44" s="180"/>
      <c r="D44" s="184" t="str">
        <f>IF(Pricing!B31="","",Pricing!B31)</f>
        <v>Comfort Systems USA</v>
      </c>
      <c r="E44" s="152"/>
      <c r="F44" s="152"/>
      <c r="G44" s="152"/>
      <c r="H44" s="152"/>
      <c r="I44" s="152"/>
      <c r="J44" s="152"/>
      <c r="K44" s="152"/>
      <c r="L44" s="152"/>
      <c r="M44" s="152"/>
      <c r="N44" s="152"/>
      <c r="O44" s="152"/>
      <c r="P44" s="153"/>
    </row>
    <row r="45" spans="1:17" ht="30">
      <c r="A45" s="185" t="s">
        <v>67</v>
      </c>
      <c r="B45" s="186"/>
      <c r="C45" s="187"/>
      <c r="D45" s="42" t="s">
        <v>68</v>
      </c>
      <c r="E45" s="42" t="s">
        <v>69</v>
      </c>
      <c r="F45" s="42" t="s">
        <v>70</v>
      </c>
      <c r="G45" s="42" t="s">
        <v>71</v>
      </c>
      <c r="H45" s="42" t="s">
        <v>72</v>
      </c>
      <c r="I45" s="42" t="s">
        <v>73</v>
      </c>
      <c r="J45" s="42" t="s">
        <v>74</v>
      </c>
      <c r="K45" s="42" t="s">
        <v>75</v>
      </c>
      <c r="L45" s="42" t="s">
        <v>76</v>
      </c>
      <c r="M45" s="42" t="s">
        <v>77</v>
      </c>
      <c r="N45" s="42" t="s">
        <v>78</v>
      </c>
      <c r="O45" s="42" t="s">
        <v>79</v>
      </c>
      <c r="P45" s="82" t="s">
        <v>50</v>
      </c>
      <c r="Q45" s="35"/>
    </row>
    <row r="46" spans="1:17" s="37" customFormat="1" ht="15" customHeight="1">
      <c r="A46" s="188" t="s">
        <v>61</v>
      </c>
      <c r="B46" s="189"/>
      <c r="C46" s="190"/>
      <c r="D46" s="191" t="s">
        <v>62</v>
      </c>
      <c r="E46" s="192"/>
      <c r="F46" s="192"/>
      <c r="G46" s="192"/>
      <c r="H46" s="192"/>
      <c r="I46" s="192"/>
      <c r="J46" s="192"/>
      <c r="K46" s="192"/>
      <c r="L46" s="192"/>
      <c r="M46" s="192"/>
      <c r="N46" s="192"/>
      <c r="O46" s="192"/>
      <c r="P46" s="193"/>
      <c r="Q46" s="36"/>
    </row>
    <row r="47" spans="1:16" ht="15" customHeight="1">
      <c r="A47" s="172" t="s">
        <v>269</v>
      </c>
      <c r="B47" s="173"/>
      <c r="C47" s="39" t="s">
        <v>63</v>
      </c>
      <c r="D47" s="109">
        <v>0</v>
      </c>
      <c r="E47" s="40"/>
      <c r="F47" s="40"/>
      <c r="G47" s="40"/>
      <c r="H47" s="40"/>
      <c r="I47" s="40"/>
      <c r="J47" s="40"/>
      <c r="K47" s="40"/>
      <c r="L47" s="40"/>
      <c r="M47" s="40"/>
      <c r="N47" s="40"/>
      <c r="O47" s="40"/>
      <c r="P47" s="41"/>
    </row>
    <row r="48" spans="1:16" ht="15" customHeight="1">
      <c r="A48" s="174"/>
      <c r="B48" s="175"/>
      <c r="C48" s="39" t="s">
        <v>64</v>
      </c>
      <c r="D48" s="109">
        <v>75</v>
      </c>
      <c r="E48" s="40"/>
      <c r="F48" s="40"/>
      <c r="G48" s="40"/>
      <c r="H48" s="40"/>
      <c r="I48" s="40"/>
      <c r="J48" s="40"/>
      <c r="K48" s="40"/>
      <c r="L48" s="40"/>
      <c r="M48" s="40"/>
      <c r="N48" s="40"/>
      <c r="O48" s="40"/>
      <c r="P48" s="41"/>
    </row>
    <row r="49" spans="1:16" ht="15" customHeight="1">
      <c r="A49" s="176"/>
      <c r="B49" s="177"/>
      <c r="C49" s="39" t="s">
        <v>65</v>
      </c>
      <c r="D49" s="109"/>
      <c r="E49" s="40"/>
      <c r="F49" s="40"/>
      <c r="G49" s="40"/>
      <c r="H49" s="40"/>
      <c r="I49" s="40"/>
      <c r="J49" s="40"/>
      <c r="K49" s="40"/>
      <c r="L49" s="40"/>
      <c r="M49" s="40"/>
      <c r="N49" s="40"/>
      <c r="O49" s="40"/>
      <c r="P49" s="41"/>
    </row>
    <row r="50" spans="1:16" ht="15" customHeight="1">
      <c r="A50" s="172" t="s">
        <v>270</v>
      </c>
      <c r="B50" s="173"/>
      <c r="C50" s="39" t="s">
        <v>63</v>
      </c>
      <c r="D50" s="109">
        <v>0</v>
      </c>
      <c r="E50" s="40"/>
      <c r="F50" s="40"/>
      <c r="G50" s="40"/>
      <c r="H50" s="40"/>
      <c r="I50" s="40"/>
      <c r="J50" s="40"/>
      <c r="K50" s="40"/>
      <c r="L50" s="40"/>
      <c r="M50" s="40"/>
      <c r="N50" s="40"/>
      <c r="O50" s="40"/>
      <c r="P50" s="41"/>
    </row>
    <row r="51" spans="1:16" ht="15" customHeight="1">
      <c r="A51" s="174"/>
      <c r="B51" s="175"/>
      <c r="C51" s="39" t="s">
        <v>64</v>
      </c>
      <c r="D51" s="109">
        <v>50</v>
      </c>
      <c r="E51" s="40"/>
      <c r="F51" s="40"/>
      <c r="G51" s="40"/>
      <c r="H51" s="40"/>
      <c r="I51" s="40"/>
      <c r="J51" s="40"/>
      <c r="K51" s="40"/>
      <c r="L51" s="40"/>
      <c r="M51" s="40"/>
      <c r="N51" s="40"/>
      <c r="O51" s="40"/>
      <c r="P51" s="41"/>
    </row>
    <row r="52" spans="1:16" ht="15" customHeight="1">
      <c r="A52" s="176"/>
      <c r="B52" s="177"/>
      <c r="C52" s="39" t="s">
        <v>65</v>
      </c>
      <c r="D52" s="109"/>
      <c r="E52" s="40"/>
      <c r="F52" s="40"/>
      <c r="G52" s="40"/>
      <c r="H52" s="40"/>
      <c r="I52" s="40"/>
      <c r="J52" s="40"/>
      <c r="K52" s="40"/>
      <c r="L52" s="40"/>
      <c r="M52" s="40"/>
      <c r="N52" s="40"/>
      <c r="O52" s="40"/>
      <c r="P52" s="41"/>
    </row>
    <row r="53" spans="1:16" ht="15" customHeight="1">
      <c r="A53" s="172" t="s">
        <v>271</v>
      </c>
      <c r="B53" s="173"/>
      <c r="C53" s="39" t="s">
        <v>63</v>
      </c>
      <c r="D53" s="109"/>
      <c r="E53" s="40"/>
      <c r="F53" s="40"/>
      <c r="G53" s="40"/>
      <c r="H53" s="40"/>
      <c r="I53" s="40"/>
      <c r="J53" s="40"/>
      <c r="K53" s="40"/>
      <c r="L53" s="40"/>
      <c r="M53" s="40"/>
      <c r="N53" s="40"/>
      <c r="O53" s="40"/>
      <c r="P53" s="41"/>
    </row>
    <row r="54" spans="1:16" ht="15" customHeight="1">
      <c r="A54" s="174"/>
      <c r="B54" s="175"/>
      <c r="C54" s="39" t="s">
        <v>64</v>
      </c>
      <c r="D54" s="109">
        <v>125</v>
      </c>
      <c r="E54" s="40"/>
      <c r="F54" s="40"/>
      <c r="G54" s="40"/>
      <c r="H54" s="40"/>
      <c r="I54" s="40"/>
      <c r="J54" s="40"/>
      <c r="K54" s="40"/>
      <c r="L54" s="40"/>
      <c r="M54" s="40"/>
      <c r="N54" s="40"/>
      <c r="O54" s="40"/>
      <c r="P54" s="41"/>
    </row>
    <row r="55" spans="1:16" ht="15" customHeight="1">
      <c r="A55" s="176"/>
      <c r="B55" s="177"/>
      <c r="C55" s="39" t="s">
        <v>65</v>
      </c>
      <c r="D55" s="109"/>
      <c r="E55" s="40"/>
      <c r="F55" s="40"/>
      <c r="G55" s="40"/>
      <c r="H55" s="40"/>
      <c r="I55" s="40"/>
      <c r="J55" s="40"/>
      <c r="K55" s="40"/>
      <c r="L55" s="40"/>
      <c r="M55" s="40"/>
      <c r="N55" s="40"/>
      <c r="O55" s="40"/>
      <c r="P55" s="41"/>
    </row>
    <row r="56" spans="1:16" ht="15" customHeight="1">
      <c r="A56" s="181"/>
      <c r="B56" s="182"/>
      <c r="C56" s="182"/>
      <c r="D56" s="182"/>
      <c r="E56" s="182"/>
      <c r="F56" s="182"/>
      <c r="G56" s="182"/>
      <c r="H56" s="182"/>
      <c r="I56" s="182"/>
      <c r="J56" s="182"/>
      <c r="K56" s="182"/>
      <c r="L56" s="182"/>
      <c r="M56" s="182"/>
      <c r="N56" s="182"/>
      <c r="O56" s="182"/>
      <c r="P56" s="183"/>
    </row>
    <row r="57" spans="1:16" ht="19.5" customHeight="1">
      <c r="A57" s="178" t="s">
        <v>31</v>
      </c>
      <c r="B57" s="179"/>
      <c r="C57" s="180"/>
      <c r="D57" s="184" t="str">
        <f>IF(Pricing!B45="","",Pricing!B45)</f>
        <v>JL Mechanical</v>
      </c>
      <c r="E57" s="152"/>
      <c r="F57" s="152"/>
      <c r="G57" s="152"/>
      <c r="H57" s="152"/>
      <c r="I57" s="152"/>
      <c r="J57" s="152"/>
      <c r="K57" s="152"/>
      <c r="L57" s="152"/>
      <c r="M57" s="152"/>
      <c r="N57" s="152"/>
      <c r="O57" s="152"/>
      <c r="P57" s="153"/>
    </row>
    <row r="58" spans="1:17" ht="30">
      <c r="A58" s="185" t="s">
        <v>67</v>
      </c>
      <c r="B58" s="186"/>
      <c r="C58" s="187"/>
      <c r="D58" s="42" t="s">
        <v>68</v>
      </c>
      <c r="E58" s="42" t="s">
        <v>69</v>
      </c>
      <c r="F58" s="42" t="s">
        <v>70</v>
      </c>
      <c r="G58" s="42" t="s">
        <v>71</v>
      </c>
      <c r="H58" s="42" t="s">
        <v>72</v>
      </c>
      <c r="I58" s="42" t="s">
        <v>73</v>
      </c>
      <c r="J58" s="42" t="s">
        <v>74</v>
      </c>
      <c r="K58" s="42" t="s">
        <v>75</v>
      </c>
      <c r="L58" s="42" t="s">
        <v>76</v>
      </c>
      <c r="M58" s="42" t="s">
        <v>77</v>
      </c>
      <c r="N58" s="42" t="s">
        <v>78</v>
      </c>
      <c r="O58" s="42" t="s">
        <v>79</v>
      </c>
      <c r="P58" s="82" t="s">
        <v>50</v>
      </c>
      <c r="Q58" s="35"/>
    </row>
    <row r="59" spans="1:17" s="37" customFormat="1" ht="15" customHeight="1">
      <c r="A59" s="188" t="s">
        <v>61</v>
      </c>
      <c r="B59" s="189"/>
      <c r="C59" s="190"/>
      <c r="D59" s="191" t="s">
        <v>62</v>
      </c>
      <c r="E59" s="192"/>
      <c r="F59" s="192"/>
      <c r="G59" s="192"/>
      <c r="H59" s="192"/>
      <c r="I59" s="192"/>
      <c r="J59" s="192"/>
      <c r="K59" s="192"/>
      <c r="L59" s="192"/>
      <c r="M59" s="192"/>
      <c r="N59" s="192"/>
      <c r="O59" s="192"/>
      <c r="P59" s="193"/>
      <c r="Q59" s="36"/>
    </row>
    <row r="60" spans="1:16" ht="15" customHeight="1">
      <c r="A60" s="172" t="s">
        <v>312</v>
      </c>
      <c r="B60" s="173"/>
      <c r="C60" s="39" t="s">
        <v>63</v>
      </c>
      <c r="D60" s="40"/>
      <c r="E60" s="40"/>
      <c r="F60" s="40"/>
      <c r="G60" s="40"/>
      <c r="H60" s="40"/>
      <c r="I60" s="40"/>
      <c r="J60" s="40"/>
      <c r="K60" s="40"/>
      <c r="L60" s="40"/>
      <c r="M60" s="40"/>
      <c r="N60" s="40"/>
      <c r="O60" s="40"/>
      <c r="P60" s="41"/>
    </row>
    <row r="61" spans="1:16" ht="15" customHeight="1">
      <c r="A61" s="174"/>
      <c r="B61" s="175"/>
      <c r="C61" s="39" t="s">
        <v>64</v>
      </c>
      <c r="D61" s="40"/>
      <c r="E61" s="40">
        <v>100</v>
      </c>
      <c r="F61" s="40"/>
      <c r="G61" s="40"/>
      <c r="H61" s="40"/>
      <c r="I61" s="40"/>
      <c r="J61" s="40"/>
      <c r="K61" s="40"/>
      <c r="L61" s="40"/>
      <c r="M61" s="40"/>
      <c r="N61" s="40"/>
      <c r="O61" s="40"/>
      <c r="P61" s="41"/>
    </row>
    <row r="62" spans="1:16" ht="15" customHeight="1">
      <c r="A62" s="176"/>
      <c r="B62" s="177"/>
      <c r="C62" s="39" t="s">
        <v>65</v>
      </c>
      <c r="D62" s="40"/>
      <c r="E62" s="40">
        <v>250</v>
      </c>
      <c r="F62" s="40"/>
      <c r="G62" s="40"/>
      <c r="H62" s="40"/>
      <c r="I62" s="40"/>
      <c r="J62" s="40"/>
      <c r="K62" s="40"/>
      <c r="L62" s="40"/>
      <c r="M62" s="40"/>
      <c r="N62" s="40"/>
      <c r="O62" s="40"/>
      <c r="P62" s="41"/>
    </row>
    <row r="63" spans="1:16" ht="15" customHeight="1">
      <c r="A63" s="172" t="s">
        <v>313</v>
      </c>
      <c r="B63" s="173"/>
      <c r="C63" s="39" t="s">
        <v>63</v>
      </c>
      <c r="D63" s="40"/>
      <c r="E63" s="40"/>
      <c r="F63" s="40"/>
      <c r="G63" s="40"/>
      <c r="H63" s="40"/>
      <c r="I63" s="40"/>
      <c r="J63" s="40"/>
      <c r="K63" s="40"/>
      <c r="L63" s="40"/>
      <c r="M63" s="40"/>
      <c r="N63" s="40"/>
      <c r="O63" s="40"/>
      <c r="P63" s="41"/>
    </row>
    <row r="64" spans="1:16" ht="15" customHeight="1">
      <c r="A64" s="174"/>
      <c r="B64" s="175"/>
      <c r="C64" s="39" t="s">
        <v>64</v>
      </c>
      <c r="D64" s="40"/>
      <c r="E64" s="40">
        <v>50</v>
      </c>
      <c r="F64" s="40"/>
      <c r="G64" s="40"/>
      <c r="H64" s="40"/>
      <c r="I64" s="40"/>
      <c r="J64" s="40"/>
      <c r="K64" s="40"/>
      <c r="L64" s="40"/>
      <c r="M64" s="40"/>
      <c r="N64" s="40"/>
      <c r="O64" s="40"/>
      <c r="P64" s="41"/>
    </row>
    <row r="65" spans="1:16" ht="15" customHeight="1">
      <c r="A65" s="176"/>
      <c r="B65" s="177"/>
      <c r="C65" s="39" t="s">
        <v>65</v>
      </c>
      <c r="D65" s="40"/>
      <c r="E65" s="40"/>
      <c r="F65" s="40"/>
      <c r="G65" s="40"/>
      <c r="H65" s="40"/>
      <c r="I65" s="40"/>
      <c r="J65" s="40"/>
      <c r="K65" s="40"/>
      <c r="L65" s="40"/>
      <c r="M65" s="40"/>
      <c r="N65" s="40"/>
      <c r="O65" s="40"/>
      <c r="P65" s="41"/>
    </row>
    <row r="66" spans="1:16" ht="15" customHeight="1">
      <c r="A66" s="172" t="s">
        <v>314</v>
      </c>
      <c r="B66" s="173"/>
      <c r="C66" s="39" t="s">
        <v>63</v>
      </c>
      <c r="D66" s="40"/>
      <c r="E66" s="40"/>
      <c r="F66" s="40"/>
      <c r="G66" s="40"/>
      <c r="H66" s="40"/>
      <c r="I66" s="40"/>
      <c r="J66" s="40"/>
      <c r="K66" s="40"/>
      <c r="L66" s="40"/>
      <c r="M66" s="40"/>
      <c r="N66" s="40"/>
      <c r="O66" s="40"/>
      <c r="P66" s="41"/>
    </row>
    <row r="67" spans="1:16" ht="15" customHeight="1">
      <c r="A67" s="174"/>
      <c r="B67" s="175"/>
      <c r="C67" s="39" t="s">
        <v>64</v>
      </c>
      <c r="D67" s="40"/>
      <c r="E67" s="40">
        <v>25</v>
      </c>
      <c r="F67" s="40"/>
      <c r="G67" s="40"/>
      <c r="H67" s="40"/>
      <c r="I67" s="40"/>
      <c r="J67" s="40"/>
      <c r="K67" s="40"/>
      <c r="L67" s="40"/>
      <c r="M67" s="40"/>
      <c r="N67" s="40"/>
      <c r="O67" s="40"/>
      <c r="P67" s="41"/>
    </row>
    <row r="68" spans="1:16" ht="15" customHeight="1">
      <c r="A68" s="176"/>
      <c r="B68" s="177"/>
      <c r="C68" s="39" t="s">
        <v>65</v>
      </c>
      <c r="D68" s="40"/>
      <c r="E68" s="40"/>
      <c r="F68" s="40"/>
      <c r="G68" s="40"/>
      <c r="H68" s="40"/>
      <c r="I68" s="40"/>
      <c r="J68" s="40"/>
      <c r="K68" s="40"/>
      <c r="L68" s="40"/>
      <c r="M68" s="40"/>
      <c r="N68" s="40"/>
      <c r="O68" s="40"/>
      <c r="P68" s="41"/>
    </row>
    <row r="69" spans="1:16" ht="15" customHeight="1">
      <c r="A69" s="181"/>
      <c r="B69" s="182"/>
      <c r="C69" s="182"/>
      <c r="D69" s="182"/>
      <c r="E69" s="182"/>
      <c r="F69" s="182"/>
      <c r="G69" s="182"/>
      <c r="H69" s="182"/>
      <c r="I69" s="182"/>
      <c r="J69" s="182"/>
      <c r="K69" s="182"/>
      <c r="L69" s="182"/>
      <c r="M69" s="182"/>
      <c r="N69" s="182"/>
      <c r="O69" s="182"/>
      <c r="P69" s="183"/>
    </row>
    <row r="70" spans="1:16" ht="19.5" customHeight="1">
      <c r="A70" s="178" t="s">
        <v>31</v>
      </c>
      <c r="B70" s="179"/>
      <c r="C70" s="180"/>
      <c r="D70" s="184" t="str">
        <f>IF(Pricing!B59="","",Pricing!B59)</f>
        <v>Slagle Mechanical</v>
      </c>
      <c r="E70" s="152"/>
      <c r="F70" s="152"/>
      <c r="G70" s="152"/>
      <c r="H70" s="152"/>
      <c r="I70" s="152"/>
      <c r="J70" s="152"/>
      <c r="K70" s="152"/>
      <c r="L70" s="152"/>
      <c r="M70" s="152"/>
      <c r="N70" s="152"/>
      <c r="O70" s="152"/>
      <c r="P70" s="153"/>
    </row>
    <row r="71" spans="1:17" ht="30">
      <c r="A71" s="185" t="s">
        <v>67</v>
      </c>
      <c r="B71" s="186"/>
      <c r="C71" s="187"/>
      <c r="D71" s="42" t="s">
        <v>68</v>
      </c>
      <c r="E71" s="42" t="s">
        <v>69</v>
      </c>
      <c r="F71" s="42" t="s">
        <v>70</v>
      </c>
      <c r="G71" s="42" t="s">
        <v>71</v>
      </c>
      <c r="H71" s="42" t="s">
        <v>72</v>
      </c>
      <c r="I71" s="42" t="s">
        <v>73</v>
      </c>
      <c r="J71" s="42" t="s">
        <v>74</v>
      </c>
      <c r="K71" s="42" t="s">
        <v>75</v>
      </c>
      <c r="L71" s="42" t="s">
        <v>76</v>
      </c>
      <c r="M71" s="42" t="s">
        <v>77</v>
      </c>
      <c r="N71" s="42" t="s">
        <v>78</v>
      </c>
      <c r="O71" s="42" t="s">
        <v>79</v>
      </c>
      <c r="P71" s="82" t="s">
        <v>50</v>
      </c>
      <c r="Q71" s="35"/>
    </row>
    <row r="72" spans="1:17" s="37" customFormat="1" ht="15" customHeight="1">
      <c r="A72" s="188" t="s">
        <v>61</v>
      </c>
      <c r="B72" s="189"/>
      <c r="C72" s="190"/>
      <c r="D72" s="191" t="s">
        <v>62</v>
      </c>
      <c r="E72" s="192"/>
      <c r="F72" s="192"/>
      <c r="G72" s="192"/>
      <c r="H72" s="192"/>
      <c r="I72" s="192"/>
      <c r="J72" s="192"/>
      <c r="K72" s="192"/>
      <c r="L72" s="192"/>
      <c r="M72" s="192"/>
      <c r="N72" s="192"/>
      <c r="O72" s="192"/>
      <c r="P72" s="193"/>
      <c r="Q72" s="36"/>
    </row>
    <row r="73" spans="1:16" ht="15" customHeight="1">
      <c r="A73" s="172" t="s">
        <v>347</v>
      </c>
      <c r="B73" s="173"/>
      <c r="C73" s="39" t="s">
        <v>63</v>
      </c>
      <c r="D73" s="40"/>
      <c r="E73" s="40"/>
      <c r="F73" s="40"/>
      <c r="G73" s="40"/>
      <c r="H73" s="40"/>
      <c r="I73" s="40"/>
      <c r="J73" s="40">
        <v>35</v>
      </c>
      <c r="K73" s="40"/>
      <c r="L73" s="40"/>
      <c r="M73" s="40"/>
      <c r="N73" s="40"/>
      <c r="O73" s="40"/>
      <c r="P73" s="41"/>
    </row>
    <row r="74" spans="1:16" ht="15" customHeight="1">
      <c r="A74" s="174"/>
      <c r="B74" s="175"/>
      <c r="C74" s="39" t="s">
        <v>64</v>
      </c>
      <c r="D74" s="40"/>
      <c r="E74" s="40"/>
      <c r="F74" s="40"/>
      <c r="G74" s="40"/>
      <c r="H74" s="40"/>
      <c r="I74" s="40"/>
      <c r="J74" s="40">
        <v>196</v>
      </c>
      <c r="K74" s="40"/>
      <c r="L74" s="40"/>
      <c r="M74" s="40"/>
      <c r="N74" s="40"/>
      <c r="O74" s="40"/>
      <c r="P74" s="41"/>
    </row>
    <row r="75" spans="1:16" ht="15" customHeight="1">
      <c r="A75" s="176"/>
      <c r="B75" s="177"/>
      <c r="C75" s="39" t="s">
        <v>65</v>
      </c>
      <c r="D75" s="40"/>
      <c r="E75" s="40"/>
      <c r="F75" s="40"/>
      <c r="G75" s="40"/>
      <c r="H75" s="40"/>
      <c r="I75" s="40"/>
      <c r="J75" s="40">
        <v>686</v>
      </c>
      <c r="K75" s="40"/>
      <c r="L75" s="40"/>
      <c r="M75" s="40"/>
      <c r="N75" s="40"/>
      <c r="O75" s="40"/>
      <c r="P75" s="41"/>
    </row>
    <row r="76" spans="1:16" ht="15" customHeight="1">
      <c r="A76" s="172" t="s">
        <v>348</v>
      </c>
      <c r="B76" s="173"/>
      <c r="C76" s="39" t="s">
        <v>63</v>
      </c>
      <c r="D76" s="40"/>
      <c r="E76" s="40"/>
      <c r="F76" s="40"/>
      <c r="G76" s="40"/>
      <c r="H76" s="40"/>
      <c r="I76" s="40"/>
      <c r="J76" s="40"/>
      <c r="K76" s="40"/>
      <c r="L76" s="40"/>
      <c r="M76" s="40"/>
      <c r="N76" s="40"/>
      <c r="O76" s="40"/>
      <c r="P76" s="41"/>
    </row>
    <row r="77" spans="1:16" ht="15" customHeight="1">
      <c r="A77" s="174"/>
      <c r="B77" s="175"/>
      <c r="C77" s="39" t="s">
        <v>64</v>
      </c>
      <c r="D77" s="40"/>
      <c r="E77" s="40"/>
      <c r="F77" s="40"/>
      <c r="G77" s="40"/>
      <c r="H77" s="40"/>
      <c r="I77" s="40"/>
      <c r="J77" s="40">
        <v>25</v>
      </c>
      <c r="K77" s="40"/>
      <c r="L77" s="40"/>
      <c r="M77" s="40"/>
      <c r="N77" s="40"/>
      <c r="O77" s="40"/>
      <c r="P77" s="41"/>
    </row>
    <row r="78" spans="1:16" ht="15" customHeight="1">
      <c r="A78" s="176"/>
      <c r="B78" s="177"/>
      <c r="C78" s="39" t="s">
        <v>65</v>
      </c>
      <c r="D78" s="40"/>
      <c r="E78" s="40"/>
      <c r="F78" s="40"/>
      <c r="G78" s="40"/>
      <c r="H78" s="40"/>
      <c r="I78" s="40"/>
      <c r="J78" s="40"/>
      <c r="K78" s="40"/>
      <c r="L78" s="40"/>
      <c r="M78" s="40"/>
      <c r="N78" s="40"/>
      <c r="O78" s="40"/>
      <c r="P78" s="41"/>
    </row>
    <row r="79" spans="1:16" ht="15" customHeight="1">
      <c r="A79" s="172" t="s">
        <v>349</v>
      </c>
      <c r="B79" s="173"/>
      <c r="C79" s="39" t="s">
        <v>63</v>
      </c>
      <c r="D79" s="40"/>
      <c r="E79" s="40"/>
      <c r="F79" s="40"/>
      <c r="G79" s="40"/>
      <c r="H79" s="40"/>
      <c r="I79" s="40"/>
      <c r="J79" s="40"/>
      <c r="K79" s="40"/>
      <c r="L79" s="40"/>
      <c r="M79" s="40"/>
      <c r="N79" s="40"/>
      <c r="O79" s="40"/>
      <c r="P79" s="41"/>
    </row>
    <row r="80" spans="1:16" ht="15" customHeight="1">
      <c r="A80" s="174"/>
      <c r="B80" s="175"/>
      <c r="C80" s="39" t="s">
        <v>64</v>
      </c>
      <c r="D80" s="40"/>
      <c r="E80" s="40"/>
      <c r="F80" s="40"/>
      <c r="G80" s="40"/>
      <c r="H80" s="40"/>
      <c r="I80" s="40"/>
      <c r="J80" s="40">
        <v>25</v>
      </c>
      <c r="K80" s="40"/>
      <c r="L80" s="40"/>
      <c r="M80" s="40"/>
      <c r="N80" s="40"/>
      <c r="O80" s="40"/>
      <c r="P80" s="41"/>
    </row>
    <row r="81" spans="1:16" ht="15" customHeight="1">
      <c r="A81" s="176"/>
      <c r="B81" s="177"/>
      <c r="C81" s="39" t="s">
        <v>65</v>
      </c>
      <c r="D81" s="40"/>
      <c r="E81" s="40"/>
      <c r="F81" s="40"/>
      <c r="G81" s="40"/>
      <c r="H81" s="40"/>
      <c r="I81" s="40"/>
      <c r="J81" s="40"/>
      <c r="K81" s="40"/>
      <c r="L81" s="40"/>
      <c r="M81" s="40"/>
      <c r="N81" s="40"/>
      <c r="O81" s="40"/>
      <c r="P81" s="41"/>
    </row>
    <row r="82" spans="1:16" ht="15" customHeight="1">
      <c r="A82" s="172" t="s">
        <v>350</v>
      </c>
      <c r="B82" s="173"/>
      <c r="C82" s="39" t="s">
        <v>63</v>
      </c>
      <c r="D82" s="40"/>
      <c r="E82" s="40"/>
      <c r="F82" s="40"/>
      <c r="G82" s="40"/>
      <c r="H82" s="40"/>
      <c r="I82" s="40"/>
      <c r="J82" s="40"/>
      <c r="K82" s="40"/>
      <c r="L82" s="40"/>
      <c r="M82" s="40"/>
      <c r="N82" s="40"/>
      <c r="O82" s="40"/>
      <c r="P82" s="41"/>
    </row>
    <row r="83" spans="1:16" ht="15" customHeight="1">
      <c r="A83" s="174"/>
      <c r="B83" s="175"/>
      <c r="C83" s="39" t="s">
        <v>64</v>
      </c>
      <c r="D83" s="40"/>
      <c r="E83" s="40"/>
      <c r="F83" s="40"/>
      <c r="G83" s="40"/>
      <c r="H83" s="40"/>
      <c r="I83" s="40"/>
      <c r="J83" s="40">
        <v>25</v>
      </c>
      <c r="K83" s="40"/>
      <c r="L83" s="40"/>
      <c r="M83" s="40"/>
      <c r="N83" s="40"/>
      <c r="O83" s="40"/>
      <c r="P83" s="41"/>
    </row>
    <row r="84" spans="1:16" ht="15" customHeight="1">
      <c r="A84" s="176"/>
      <c r="B84" s="177"/>
      <c r="C84" s="39" t="s">
        <v>65</v>
      </c>
      <c r="D84" s="40"/>
      <c r="E84" s="40"/>
      <c r="F84" s="40"/>
      <c r="G84" s="40"/>
      <c r="H84" s="40"/>
      <c r="I84" s="40"/>
      <c r="J84" s="40"/>
      <c r="K84" s="40"/>
      <c r="L84" s="40"/>
      <c r="M84" s="40"/>
      <c r="N84" s="40"/>
      <c r="O84" s="40"/>
      <c r="P84" s="41"/>
    </row>
    <row r="85" spans="1:16" ht="15" customHeight="1">
      <c r="A85" s="181"/>
      <c r="B85" s="182"/>
      <c r="C85" s="182"/>
      <c r="D85" s="182"/>
      <c r="E85" s="182"/>
      <c r="F85" s="182"/>
      <c r="G85" s="182"/>
      <c r="H85" s="182"/>
      <c r="I85" s="182"/>
      <c r="J85" s="182"/>
      <c r="K85" s="182"/>
      <c r="L85" s="182"/>
      <c r="M85" s="182"/>
      <c r="N85" s="182"/>
      <c r="O85" s="182"/>
      <c r="P85" s="183"/>
    </row>
    <row r="86" spans="1:16" ht="19.5" customHeight="1">
      <c r="A86" s="178" t="s">
        <v>31</v>
      </c>
      <c r="B86" s="179"/>
      <c r="C86" s="180"/>
      <c r="D86" s="184" t="str">
        <f>IF(Pricing!B73="","",Pricing!B73)</f>
        <v>The Smith &amp; Oby Service Company</v>
      </c>
      <c r="E86" s="152"/>
      <c r="F86" s="152"/>
      <c r="G86" s="152"/>
      <c r="H86" s="152"/>
      <c r="I86" s="152"/>
      <c r="J86" s="152"/>
      <c r="K86" s="152"/>
      <c r="L86" s="152"/>
      <c r="M86" s="152"/>
      <c r="N86" s="152"/>
      <c r="O86" s="152"/>
      <c r="P86" s="153"/>
    </row>
    <row r="87" spans="1:17" ht="30">
      <c r="A87" s="185" t="s">
        <v>67</v>
      </c>
      <c r="B87" s="186"/>
      <c r="C87" s="187"/>
      <c r="D87" s="42" t="s">
        <v>68</v>
      </c>
      <c r="E87" s="42" t="s">
        <v>69</v>
      </c>
      <c r="F87" s="42" t="s">
        <v>70</v>
      </c>
      <c r="G87" s="42" t="s">
        <v>71</v>
      </c>
      <c r="H87" s="42" t="s">
        <v>72</v>
      </c>
      <c r="I87" s="42" t="s">
        <v>73</v>
      </c>
      <c r="J87" s="42" t="s">
        <v>74</v>
      </c>
      <c r="K87" s="42" t="s">
        <v>75</v>
      </c>
      <c r="L87" s="42" t="s">
        <v>76</v>
      </c>
      <c r="M87" s="42" t="s">
        <v>77</v>
      </c>
      <c r="N87" s="42" t="s">
        <v>78</v>
      </c>
      <c r="O87" s="42" t="s">
        <v>79</v>
      </c>
      <c r="P87" s="82" t="s">
        <v>50</v>
      </c>
      <c r="Q87" s="35"/>
    </row>
    <row r="88" spans="1:17" s="37" customFormat="1" ht="15" customHeight="1">
      <c r="A88" s="188" t="s">
        <v>61</v>
      </c>
      <c r="B88" s="189"/>
      <c r="C88" s="190"/>
      <c r="D88" s="191" t="s">
        <v>62</v>
      </c>
      <c r="E88" s="192"/>
      <c r="F88" s="192"/>
      <c r="G88" s="192"/>
      <c r="H88" s="192"/>
      <c r="I88" s="192"/>
      <c r="J88" s="192"/>
      <c r="K88" s="192"/>
      <c r="L88" s="192"/>
      <c r="M88" s="192"/>
      <c r="N88" s="192"/>
      <c r="O88" s="192"/>
      <c r="P88" s="193"/>
      <c r="Q88" s="36"/>
    </row>
    <row r="89" spans="1:16" ht="15" customHeight="1">
      <c r="A89" s="194" t="s">
        <v>413</v>
      </c>
      <c r="B89" s="195"/>
      <c r="C89" s="39" t="s">
        <v>63</v>
      </c>
      <c r="D89" s="38"/>
      <c r="E89" s="38"/>
      <c r="F89" s="38"/>
      <c r="G89" s="110">
        <v>40</v>
      </c>
      <c r="H89" s="38"/>
      <c r="I89" s="38"/>
      <c r="J89" s="38"/>
      <c r="K89" s="38"/>
      <c r="L89" s="38"/>
      <c r="M89" s="38"/>
      <c r="N89" s="38"/>
      <c r="O89" s="110">
        <v>40</v>
      </c>
      <c r="P89" s="38"/>
    </row>
    <row r="90" spans="1:16" ht="15" customHeight="1">
      <c r="A90" s="196"/>
      <c r="B90" s="197"/>
      <c r="C90" s="39" t="s">
        <v>64</v>
      </c>
      <c r="D90" s="38"/>
      <c r="E90" s="38"/>
      <c r="F90" s="38"/>
      <c r="G90" s="110">
        <v>40</v>
      </c>
      <c r="H90" s="38"/>
      <c r="I90" s="38"/>
      <c r="J90" s="38"/>
      <c r="K90" s="38"/>
      <c r="L90" s="38"/>
      <c r="M90" s="38"/>
      <c r="N90" s="38"/>
      <c r="O90" s="110">
        <v>40</v>
      </c>
      <c r="P90" s="38"/>
    </row>
    <row r="91" spans="1:16" ht="15" customHeight="1">
      <c r="A91" s="198"/>
      <c r="B91" s="199"/>
      <c r="C91" s="39" t="s">
        <v>65</v>
      </c>
      <c r="D91" s="38"/>
      <c r="E91" s="38"/>
      <c r="F91" s="38"/>
      <c r="G91" s="110">
        <v>200</v>
      </c>
      <c r="H91" s="38"/>
      <c r="I91" s="38"/>
      <c r="J91" s="38"/>
      <c r="K91" s="38"/>
      <c r="L91" s="38"/>
      <c r="M91" s="38"/>
      <c r="N91" s="38"/>
      <c r="O91" s="110">
        <v>200</v>
      </c>
      <c r="P91" s="38"/>
    </row>
    <row r="92" spans="1:16" ht="15" customHeight="1">
      <c r="A92" s="172" t="s">
        <v>414</v>
      </c>
      <c r="B92" s="173"/>
      <c r="C92" s="39" t="s">
        <v>63</v>
      </c>
      <c r="D92" s="40"/>
      <c r="E92" s="40"/>
      <c r="F92" s="40"/>
      <c r="G92" s="40">
        <v>350</v>
      </c>
      <c r="H92" s="40"/>
      <c r="I92" s="40"/>
      <c r="J92" s="40"/>
      <c r="K92" s="40"/>
      <c r="L92" s="40"/>
      <c r="M92" s="40"/>
      <c r="N92" s="40"/>
      <c r="O92" s="40">
        <v>350</v>
      </c>
      <c r="P92" s="41"/>
    </row>
    <row r="93" spans="1:16" ht="15" customHeight="1">
      <c r="A93" s="174"/>
      <c r="B93" s="175"/>
      <c r="C93" s="39" t="s">
        <v>64</v>
      </c>
      <c r="D93" s="40"/>
      <c r="E93" s="40"/>
      <c r="F93" s="40"/>
      <c r="G93" s="40">
        <v>350</v>
      </c>
      <c r="H93" s="40"/>
      <c r="I93" s="40"/>
      <c r="J93" s="40"/>
      <c r="K93" s="40"/>
      <c r="L93" s="40"/>
      <c r="M93" s="40"/>
      <c r="N93" s="40"/>
      <c r="O93" s="40">
        <v>350</v>
      </c>
      <c r="P93" s="41"/>
    </row>
    <row r="94" spans="1:16" ht="15" customHeight="1">
      <c r="A94" s="176"/>
      <c r="B94" s="177"/>
      <c r="C94" s="39" t="s">
        <v>65</v>
      </c>
      <c r="D94" s="40"/>
      <c r="E94" s="40"/>
      <c r="F94" s="40"/>
      <c r="G94" s="40">
        <v>1050</v>
      </c>
      <c r="H94" s="40"/>
      <c r="I94" s="40"/>
      <c r="J94" s="40"/>
      <c r="K94" s="40"/>
      <c r="L94" s="40"/>
      <c r="M94" s="40"/>
      <c r="N94" s="40"/>
      <c r="O94" s="40">
        <v>1050</v>
      </c>
      <c r="P94" s="41"/>
    </row>
    <row r="95" spans="1:16" ht="15" customHeight="1">
      <c r="A95" s="172" t="s">
        <v>415</v>
      </c>
      <c r="B95" s="173"/>
      <c r="C95" s="39" t="s">
        <v>63</v>
      </c>
      <c r="D95" s="40"/>
      <c r="E95" s="40"/>
      <c r="F95" s="40"/>
      <c r="G95" s="40">
        <v>275</v>
      </c>
      <c r="H95" s="40"/>
      <c r="I95" s="40"/>
      <c r="J95" s="40"/>
      <c r="K95" s="40"/>
      <c r="L95" s="40"/>
      <c r="M95" s="40"/>
      <c r="N95" s="40"/>
      <c r="O95" s="40">
        <v>275</v>
      </c>
      <c r="P95" s="41"/>
    </row>
    <row r="96" spans="1:16" ht="15" customHeight="1">
      <c r="A96" s="174"/>
      <c r="B96" s="175"/>
      <c r="C96" s="39" t="s">
        <v>64</v>
      </c>
      <c r="D96" s="40"/>
      <c r="E96" s="40"/>
      <c r="F96" s="40"/>
      <c r="G96" s="40">
        <v>275</v>
      </c>
      <c r="H96" s="40"/>
      <c r="I96" s="40"/>
      <c r="J96" s="40"/>
      <c r="K96" s="40"/>
      <c r="L96" s="40"/>
      <c r="M96" s="40"/>
      <c r="N96" s="40"/>
      <c r="O96" s="40">
        <v>275</v>
      </c>
      <c r="P96" s="41"/>
    </row>
    <row r="97" spans="1:16" ht="15" customHeight="1">
      <c r="A97" s="176"/>
      <c r="B97" s="177"/>
      <c r="C97" s="39" t="s">
        <v>65</v>
      </c>
      <c r="D97" s="40"/>
      <c r="E97" s="40"/>
      <c r="F97" s="40"/>
      <c r="G97" s="40">
        <v>825</v>
      </c>
      <c r="H97" s="40"/>
      <c r="I97" s="40"/>
      <c r="J97" s="40"/>
      <c r="K97" s="40"/>
      <c r="L97" s="40"/>
      <c r="M97" s="40"/>
      <c r="N97" s="40"/>
      <c r="O97" s="40">
        <v>825</v>
      </c>
      <c r="P97" s="41"/>
    </row>
    <row r="98" spans="1:16" ht="15" customHeight="1">
      <c r="A98" s="172" t="s">
        <v>416</v>
      </c>
      <c r="B98" s="173"/>
      <c r="C98" s="39" t="s">
        <v>63</v>
      </c>
      <c r="D98" s="40"/>
      <c r="E98" s="40"/>
      <c r="F98" s="40"/>
      <c r="G98" s="40">
        <v>45</v>
      </c>
      <c r="H98" s="40"/>
      <c r="I98" s="40"/>
      <c r="J98" s="40"/>
      <c r="K98" s="40"/>
      <c r="L98" s="40"/>
      <c r="M98" s="40"/>
      <c r="N98" s="40"/>
      <c r="O98" s="40">
        <v>45</v>
      </c>
      <c r="P98" s="41"/>
    </row>
    <row r="99" spans="1:16" ht="15" customHeight="1">
      <c r="A99" s="174"/>
      <c r="B99" s="175"/>
      <c r="C99" s="39" t="s">
        <v>64</v>
      </c>
      <c r="D99" s="40"/>
      <c r="E99" s="40"/>
      <c r="F99" s="40"/>
      <c r="G99" s="40">
        <v>45</v>
      </c>
      <c r="H99" s="40"/>
      <c r="I99" s="40"/>
      <c r="J99" s="40"/>
      <c r="K99" s="40"/>
      <c r="L99" s="40"/>
      <c r="M99" s="40"/>
      <c r="N99" s="40"/>
      <c r="O99" s="40">
        <v>45</v>
      </c>
      <c r="P99" s="41"/>
    </row>
    <row r="100" spans="1:16" ht="15" customHeight="1">
      <c r="A100" s="176"/>
      <c r="B100" s="177"/>
      <c r="C100" s="39" t="s">
        <v>65</v>
      </c>
      <c r="D100" s="40"/>
      <c r="E100" s="40"/>
      <c r="F100" s="40"/>
      <c r="G100" s="40">
        <v>225</v>
      </c>
      <c r="H100" s="40"/>
      <c r="I100" s="40"/>
      <c r="J100" s="40"/>
      <c r="K100" s="40"/>
      <c r="L100" s="40"/>
      <c r="M100" s="40"/>
      <c r="N100" s="40"/>
      <c r="O100" s="40">
        <v>225</v>
      </c>
      <c r="P100" s="41"/>
    </row>
    <row r="101" spans="1:16" ht="15" customHeight="1">
      <c r="A101" s="172" t="s">
        <v>417</v>
      </c>
      <c r="B101" s="173"/>
      <c r="C101" s="39" t="s">
        <v>63</v>
      </c>
      <c r="D101" s="40"/>
      <c r="E101" s="40"/>
      <c r="F101" s="40"/>
      <c r="G101" s="40">
        <v>90</v>
      </c>
      <c r="H101" s="40"/>
      <c r="I101" s="40"/>
      <c r="J101" s="40"/>
      <c r="K101" s="40"/>
      <c r="L101" s="40"/>
      <c r="M101" s="40"/>
      <c r="N101" s="40"/>
      <c r="O101" s="40">
        <v>90</v>
      </c>
      <c r="P101" s="41"/>
    </row>
    <row r="102" spans="1:16" ht="15" customHeight="1">
      <c r="A102" s="174"/>
      <c r="B102" s="175"/>
      <c r="C102" s="39" t="s">
        <v>64</v>
      </c>
      <c r="D102" s="40"/>
      <c r="E102" s="40"/>
      <c r="F102" s="40"/>
      <c r="G102" s="40">
        <v>90</v>
      </c>
      <c r="H102" s="40"/>
      <c r="I102" s="40"/>
      <c r="J102" s="40"/>
      <c r="K102" s="40"/>
      <c r="L102" s="40"/>
      <c r="M102" s="40"/>
      <c r="N102" s="40"/>
      <c r="O102" s="40">
        <v>90</v>
      </c>
      <c r="P102" s="41"/>
    </row>
    <row r="103" spans="1:16" ht="15" customHeight="1">
      <c r="A103" s="176"/>
      <c r="B103" s="177"/>
      <c r="C103" s="39" t="s">
        <v>65</v>
      </c>
      <c r="D103" s="40"/>
      <c r="E103" s="40"/>
      <c r="F103" s="40"/>
      <c r="G103" s="40">
        <v>450</v>
      </c>
      <c r="H103" s="40"/>
      <c r="I103" s="40"/>
      <c r="J103" s="40"/>
      <c r="K103" s="40"/>
      <c r="L103" s="40"/>
      <c r="M103" s="40"/>
      <c r="N103" s="40"/>
      <c r="O103" s="40">
        <v>450</v>
      </c>
      <c r="P103" s="41"/>
    </row>
    <row r="104" spans="1:16" ht="15" customHeight="1">
      <c r="A104" s="172" t="s">
        <v>418</v>
      </c>
      <c r="B104" s="173"/>
      <c r="C104" s="39" t="s">
        <v>63</v>
      </c>
      <c r="D104" s="40"/>
      <c r="E104" s="40"/>
      <c r="F104" s="40"/>
      <c r="G104" s="40">
        <v>90</v>
      </c>
      <c r="H104" s="40"/>
      <c r="I104" s="40"/>
      <c r="J104" s="40"/>
      <c r="K104" s="40"/>
      <c r="L104" s="40"/>
      <c r="M104" s="40"/>
      <c r="N104" s="40"/>
      <c r="O104" s="40">
        <v>90</v>
      </c>
      <c r="P104" s="41"/>
    </row>
    <row r="105" spans="1:16" ht="15" customHeight="1">
      <c r="A105" s="174"/>
      <c r="B105" s="175"/>
      <c r="C105" s="39" t="s">
        <v>64</v>
      </c>
      <c r="D105" s="40"/>
      <c r="E105" s="40"/>
      <c r="F105" s="40"/>
      <c r="G105" s="40">
        <v>90</v>
      </c>
      <c r="H105" s="40"/>
      <c r="I105" s="40"/>
      <c r="J105" s="40"/>
      <c r="K105" s="40"/>
      <c r="L105" s="40"/>
      <c r="M105" s="40"/>
      <c r="N105" s="40"/>
      <c r="O105" s="40">
        <v>90</v>
      </c>
      <c r="P105" s="41"/>
    </row>
    <row r="106" spans="1:16" ht="15" customHeight="1">
      <c r="A106" s="176"/>
      <c r="B106" s="177"/>
      <c r="C106" s="39" t="s">
        <v>65</v>
      </c>
      <c r="D106" s="40"/>
      <c r="E106" s="40"/>
      <c r="F106" s="40"/>
      <c r="G106" s="40">
        <v>450</v>
      </c>
      <c r="H106" s="40"/>
      <c r="I106" s="40"/>
      <c r="J106" s="40"/>
      <c r="K106" s="40"/>
      <c r="L106" s="40"/>
      <c r="M106" s="40"/>
      <c r="N106" s="40"/>
      <c r="O106" s="40">
        <v>450</v>
      </c>
      <c r="P106" s="41"/>
    </row>
    <row r="107" spans="1:16" ht="15" customHeight="1">
      <c r="A107" s="172" t="s">
        <v>419</v>
      </c>
      <c r="B107" s="173"/>
      <c r="C107" s="39" t="s">
        <v>63</v>
      </c>
      <c r="D107" s="40"/>
      <c r="E107" s="40"/>
      <c r="F107" s="40"/>
      <c r="G107" s="40">
        <v>175</v>
      </c>
      <c r="H107" s="40"/>
      <c r="I107" s="40"/>
      <c r="J107" s="40"/>
      <c r="K107" s="40"/>
      <c r="L107" s="40"/>
      <c r="M107" s="40"/>
      <c r="N107" s="40"/>
      <c r="O107" s="40">
        <v>175</v>
      </c>
      <c r="P107" s="41"/>
    </row>
    <row r="108" spans="1:16" ht="15" customHeight="1">
      <c r="A108" s="174"/>
      <c r="B108" s="175"/>
      <c r="C108" s="39" t="s">
        <v>64</v>
      </c>
      <c r="D108" s="40"/>
      <c r="E108" s="40"/>
      <c r="F108" s="40"/>
      <c r="G108" s="40">
        <v>175</v>
      </c>
      <c r="H108" s="40"/>
      <c r="I108" s="40"/>
      <c r="J108" s="40"/>
      <c r="K108" s="40"/>
      <c r="L108" s="40"/>
      <c r="M108" s="40"/>
      <c r="N108" s="40"/>
      <c r="O108" s="40">
        <v>175</v>
      </c>
      <c r="P108" s="41"/>
    </row>
    <row r="109" spans="1:16" ht="15" customHeight="1">
      <c r="A109" s="176"/>
      <c r="B109" s="177"/>
      <c r="C109" s="39" t="s">
        <v>65</v>
      </c>
      <c r="D109" s="40"/>
      <c r="E109" s="40"/>
      <c r="F109" s="40"/>
      <c r="G109" s="40">
        <v>525</v>
      </c>
      <c r="H109" s="40"/>
      <c r="I109" s="40"/>
      <c r="J109" s="40"/>
      <c r="K109" s="40"/>
      <c r="L109" s="40"/>
      <c r="M109" s="40"/>
      <c r="N109" s="40"/>
      <c r="O109" s="40">
        <v>525</v>
      </c>
      <c r="P109" s="41"/>
    </row>
    <row r="110" spans="1:16" ht="15" customHeight="1">
      <c r="A110" s="181"/>
      <c r="B110" s="182"/>
      <c r="C110" s="182"/>
      <c r="D110" s="182"/>
      <c r="E110" s="182"/>
      <c r="F110" s="182"/>
      <c r="G110" s="182"/>
      <c r="H110" s="182"/>
      <c r="I110" s="182"/>
      <c r="J110" s="182"/>
      <c r="K110" s="182"/>
      <c r="L110" s="182"/>
      <c r="M110" s="182"/>
      <c r="N110" s="182"/>
      <c r="O110" s="182"/>
      <c r="P110" s="183"/>
    </row>
    <row r="111" spans="1:16" ht="19.5" customHeight="1">
      <c r="A111" s="178" t="s">
        <v>31</v>
      </c>
      <c r="B111" s="179"/>
      <c r="C111" s="180"/>
      <c r="D111" s="184" t="str">
        <f>IF(Pricing!B87="","",Pricing!B87)</f>
        <v>STEERS HEATING &amp; COOLING INC.</v>
      </c>
      <c r="E111" s="152"/>
      <c r="F111" s="152"/>
      <c r="G111" s="152"/>
      <c r="H111" s="152"/>
      <c r="I111" s="152"/>
      <c r="J111" s="152"/>
      <c r="K111" s="152"/>
      <c r="L111" s="152"/>
      <c r="M111" s="152"/>
      <c r="N111" s="152"/>
      <c r="O111" s="152"/>
      <c r="P111" s="153"/>
    </row>
    <row r="112" spans="1:17" ht="30">
      <c r="A112" s="185" t="s">
        <v>67</v>
      </c>
      <c r="B112" s="186"/>
      <c r="C112" s="187"/>
      <c r="D112" s="42" t="s">
        <v>68</v>
      </c>
      <c r="E112" s="42" t="s">
        <v>69</v>
      </c>
      <c r="F112" s="42" t="s">
        <v>70</v>
      </c>
      <c r="G112" s="42" t="s">
        <v>71</v>
      </c>
      <c r="H112" s="42" t="s">
        <v>72</v>
      </c>
      <c r="I112" s="42" t="s">
        <v>73</v>
      </c>
      <c r="J112" s="42" t="s">
        <v>74</v>
      </c>
      <c r="K112" s="42" t="s">
        <v>75</v>
      </c>
      <c r="L112" s="42" t="s">
        <v>76</v>
      </c>
      <c r="M112" s="42" t="s">
        <v>77</v>
      </c>
      <c r="N112" s="42" t="s">
        <v>78</v>
      </c>
      <c r="O112" s="42" t="s">
        <v>79</v>
      </c>
      <c r="P112" s="82" t="s">
        <v>50</v>
      </c>
      <c r="Q112" s="35"/>
    </row>
    <row r="113" spans="1:17" s="37" customFormat="1" ht="15" customHeight="1">
      <c r="A113" s="188" t="s">
        <v>61</v>
      </c>
      <c r="B113" s="189"/>
      <c r="C113" s="190"/>
      <c r="D113" s="191" t="s">
        <v>62</v>
      </c>
      <c r="E113" s="192"/>
      <c r="F113" s="192"/>
      <c r="G113" s="192"/>
      <c r="H113" s="192"/>
      <c r="I113" s="192"/>
      <c r="J113" s="192"/>
      <c r="K113" s="192"/>
      <c r="L113" s="192"/>
      <c r="M113" s="192"/>
      <c r="N113" s="192"/>
      <c r="O113" s="192"/>
      <c r="P113" s="193"/>
      <c r="Q113" s="36"/>
    </row>
    <row r="114" spans="1:16" ht="15" customHeight="1">
      <c r="A114" s="172" t="s">
        <v>447</v>
      </c>
      <c r="B114" s="173"/>
      <c r="C114" s="39" t="s">
        <v>63</v>
      </c>
      <c r="D114" s="40"/>
      <c r="E114" s="40"/>
      <c r="F114" s="40"/>
      <c r="G114" s="40"/>
      <c r="H114" s="40"/>
      <c r="I114" s="40"/>
      <c r="J114" s="40"/>
      <c r="K114" s="40"/>
      <c r="L114" s="40"/>
      <c r="M114" s="40">
        <v>50</v>
      </c>
      <c r="N114" s="40"/>
      <c r="O114" s="40"/>
      <c r="P114" s="41"/>
    </row>
    <row r="115" spans="1:16" ht="15" customHeight="1">
      <c r="A115" s="174"/>
      <c r="B115" s="175"/>
      <c r="C115" s="39" t="s">
        <v>64</v>
      </c>
      <c r="D115" s="40"/>
      <c r="E115" s="40"/>
      <c r="F115" s="40"/>
      <c r="G115" s="40"/>
      <c r="H115" s="40"/>
      <c r="I115" s="40"/>
      <c r="J115" s="40"/>
      <c r="K115" s="40"/>
      <c r="L115" s="40"/>
      <c r="M115" s="40">
        <v>200</v>
      </c>
      <c r="N115" s="40"/>
      <c r="O115" s="40"/>
      <c r="P115" s="41"/>
    </row>
    <row r="116" spans="1:16" ht="15" customHeight="1">
      <c r="A116" s="176"/>
      <c r="B116" s="177"/>
      <c r="C116" s="39" t="s">
        <v>65</v>
      </c>
      <c r="D116" s="40"/>
      <c r="E116" s="40"/>
      <c r="F116" s="40"/>
      <c r="G116" s="40"/>
      <c r="H116" s="40"/>
      <c r="I116" s="40"/>
      <c r="J116" s="40"/>
      <c r="K116" s="40"/>
      <c r="L116" s="40"/>
      <c r="M116" s="40">
        <v>500</v>
      </c>
      <c r="N116" s="40"/>
      <c r="O116" s="40"/>
      <c r="P116" s="41"/>
    </row>
    <row r="117" spans="1:16" ht="15" customHeight="1">
      <c r="A117" s="181"/>
      <c r="B117" s="182"/>
      <c r="C117" s="182"/>
      <c r="D117" s="182"/>
      <c r="E117" s="182"/>
      <c r="F117" s="182"/>
      <c r="G117" s="182"/>
      <c r="H117" s="182"/>
      <c r="I117" s="182"/>
      <c r="J117" s="182"/>
      <c r="K117" s="182"/>
      <c r="L117" s="182"/>
      <c r="M117" s="182"/>
      <c r="N117" s="182"/>
      <c r="O117" s="182"/>
      <c r="P117" s="183"/>
    </row>
    <row r="118" spans="1:16" ht="19.5" customHeight="1">
      <c r="A118" s="178" t="s">
        <v>31</v>
      </c>
      <c r="B118" s="179"/>
      <c r="C118" s="180"/>
      <c r="D118" s="184" t="str">
        <f>IF(Pricing!B101="","",Pricing!B101)</f>
        <v>Wellman Services, LLC</v>
      </c>
      <c r="E118" s="152"/>
      <c r="F118" s="152"/>
      <c r="G118" s="152"/>
      <c r="H118" s="152"/>
      <c r="I118" s="152"/>
      <c r="J118" s="152"/>
      <c r="K118" s="152"/>
      <c r="L118" s="152"/>
      <c r="M118" s="152"/>
      <c r="N118" s="152"/>
      <c r="O118" s="152"/>
      <c r="P118" s="153"/>
    </row>
    <row r="119" spans="1:17" ht="30">
      <c r="A119" s="185" t="s">
        <v>67</v>
      </c>
      <c r="B119" s="186"/>
      <c r="C119" s="187"/>
      <c r="D119" s="42" t="s">
        <v>68</v>
      </c>
      <c r="E119" s="42" t="s">
        <v>69</v>
      </c>
      <c r="F119" s="42" t="s">
        <v>70</v>
      </c>
      <c r="G119" s="42" t="s">
        <v>71</v>
      </c>
      <c r="H119" s="42" t="s">
        <v>72</v>
      </c>
      <c r="I119" s="42" t="s">
        <v>73</v>
      </c>
      <c r="J119" s="42" t="s">
        <v>74</v>
      </c>
      <c r="K119" s="42" t="s">
        <v>75</v>
      </c>
      <c r="L119" s="42" t="s">
        <v>76</v>
      </c>
      <c r="M119" s="42" t="s">
        <v>77</v>
      </c>
      <c r="N119" s="42" t="s">
        <v>78</v>
      </c>
      <c r="O119" s="42" t="s">
        <v>79</v>
      </c>
      <c r="P119" s="82" t="s">
        <v>50</v>
      </c>
      <c r="Q119" s="35"/>
    </row>
    <row r="120" spans="1:17" s="37" customFormat="1" ht="15" customHeight="1">
      <c r="A120" s="188" t="s">
        <v>61</v>
      </c>
      <c r="B120" s="189"/>
      <c r="C120" s="190"/>
      <c r="D120" s="191" t="s">
        <v>62</v>
      </c>
      <c r="E120" s="192"/>
      <c r="F120" s="192"/>
      <c r="G120" s="192"/>
      <c r="H120" s="192"/>
      <c r="I120" s="192"/>
      <c r="J120" s="192"/>
      <c r="K120" s="192"/>
      <c r="L120" s="192"/>
      <c r="M120" s="192"/>
      <c r="N120" s="192"/>
      <c r="O120" s="192"/>
      <c r="P120" s="193"/>
      <c r="Q120" s="36"/>
    </row>
    <row r="121" spans="1:16" ht="15" customHeight="1">
      <c r="A121" s="172" t="s">
        <v>478</v>
      </c>
      <c r="B121" s="173"/>
      <c r="C121" s="39" t="s">
        <v>63</v>
      </c>
      <c r="D121" s="40"/>
      <c r="E121" s="40"/>
      <c r="F121" s="40"/>
      <c r="G121" s="40"/>
      <c r="H121" s="40"/>
      <c r="I121" s="40"/>
      <c r="J121" s="40"/>
      <c r="K121" s="40"/>
      <c r="L121" s="40"/>
      <c r="M121" s="40"/>
      <c r="N121" s="40"/>
      <c r="O121" s="40"/>
      <c r="P121" s="41"/>
    </row>
    <row r="122" spans="1:16" ht="15" customHeight="1">
      <c r="A122" s="174"/>
      <c r="B122" s="175"/>
      <c r="C122" s="39" t="s">
        <v>64</v>
      </c>
      <c r="D122" s="40">
        <v>100</v>
      </c>
      <c r="E122" s="40">
        <v>100</v>
      </c>
      <c r="F122" s="40"/>
      <c r="G122" s="40"/>
      <c r="H122" s="40"/>
      <c r="I122" s="40"/>
      <c r="J122" s="40"/>
      <c r="K122" s="40"/>
      <c r="L122" s="40"/>
      <c r="M122" s="40"/>
      <c r="N122" s="40"/>
      <c r="O122" s="40"/>
      <c r="P122" s="41"/>
    </row>
    <row r="123" spans="1:16" ht="15" customHeight="1">
      <c r="A123" s="176"/>
      <c r="B123" s="177"/>
      <c r="C123" s="39" t="s">
        <v>65</v>
      </c>
      <c r="D123" s="40"/>
      <c r="E123" s="40"/>
      <c r="F123" s="40"/>
      <c r="G123" s="40"/>
      <c r="H123" s="40"/>
      <c r="I123" s="40"/>
      <c r="J123" s="40"/>
      <c r="K123" s="40"/>
      <c r="L123" s="40"/>
      <c r="M123" s="40"/>
      <c r="N123" s="40"/>
      <c r="O123" s="40"/>
      <c r="P123" s="41"/>
    </row>
    <row r="124" spans="1:16" ht="15" customHeight="1">
      <c r="A124" s="172" t="s">
        <v>479</v>
      </c>
      <c r="B124" s="173"/>
      <c r="C124" s="39" t="s">
        <v>63</v>
      </c>
      <c r="D124" s="40"/>
      <c r="E124" s="40"/>
      <c r="F124" s="40"/>
      <c r="G124" s="40"/>
      <c r="H124" s="40"/>
      <c r="I124" s="40"/>
      <c r="J124" s="40"/>
      <c r="K124" s="40"/>
      <c r="L124" s="40"/>
      <c r="M124" s="40"/>
      <c r="N124" s="40"/>
      <c r="O124" s="40"/>
      <c r="P124" s="41"/>
    </row>
    <row r="125" spans="1:16" ht="15" customHeight="1">
      <c r="A125" s="174"/>
      <c r="B125" s="175"/>
      <c r="C125" s="39" t="s">
        <v>64</v>
      </c>
      <c r="D125" s="40">
        <v>150</v>
      </c>
      <c r="E125" s="40">
        <v>150</v>
      </c>
      <c r="F125" s="40"/>
      <c r="G125" s="40"/>
      <c r="H125" s="40"/>
      <c r="I125" s="40"/>
      <c r="J125" s="40"/>
      <c r="K125" s="40"/>
      <c r="L125" s="40"/>
      <c r="M125" s="40"/>
      <c r="N125" s="40"/>
      <c r="O125" s="40"/>
      <c r="P125" s="41"/>
    </row>
    <row r="126" spans="1:16" ht="15" customHeight="1">
      <c r="A126" s="176"/>
      <c r="B126" s="177"/>
      <c r="C126" s="39" t="s">
        <v>65</v>
      </c>
      <c r="D126" s="40"/>
      <c r="E126" s="40"/>
      <c r="F126" s="40"/>
      <c r="G126" s="40"/>
      <c r="H126" s="40"/>
      <c r="I126" s="40"/>
      <c r="J126" s="40"/>
      <c r="K126" s="40"/>
      <c r="L126" s="40"/>
      <c r="M126" s="40"/>
      <c r="N126" s="40"/>
      <c r="O126" s="40"/>
      <c r="P126" s="41"/>
    </row>
    <row r="127" spans="1:16" ht="15" customHeight="1">
      <c r="A127" s="172" t="s">
        <v>480</v>
      </c>
      <c r="B127" s="173"/>
      <c r="C127" s="39" t="s">
        <v>63</v>
      </c>
      <c r="D127" s="40"/>
      <c r="E127" s="40"/>
      <c r="F127" s="40"/>
      <c r="G127" s="40"/>
      <c r="H127" s="40"/>
      <c r="I127" s="40"/>
      <c r="J127" s="40"/>
      <c r="K127" s="40"/>
      <c r="L127" s="40"/>
      <c r="M127" s="40"/>
      <c r="N127" s="40"/>
      <c r="O127" s="40"/>
      <c r="P127" s="41"/>
    </row>
    <row r="128" spans="1:16" ht="15" customHeight="1">
      <c r="A128" s="174"/>
      <c r="B128" s="175"/>
      <c r="C128" s="39" t="s">
        <v>64</v>
      </c>
      <c r="D128" s="40">
        <v>15</v>
      </c>
      <c r="E128" s="40">
        <v>15</v>
      </c>
      <c r="F128" s="40"/>
      <c r="G128" s="40"/>
      <c r="H128" s="40"/>
      <c r="I128" s="40"/>
      <c r="J128" s="40"/>
      <c r="K128" s="40"/>
      <c r="L128" s="40"/>
      <c r="M128" s="40"/>
      <c r="N128" s="40"/>
      <c r="O128" s="40"/>
      <c r="P128" s="41"/>
    </row>
    <row r="129" spans="1:16" ht="15" customHeight="1">
      <c r="A129" s="176"/>
      <c r="B129" s="177"/>
      <c r="C129" s="39" t="s">
        <v>65</v>
      </c>
      <c r="D129" s="40"/>
      <c r="E129" s="40"/>
      <c r="F129" s="40"/>
      <c r="G129" s="40"/>
      <c r="H129" s="40"/>
      <c r="I129" s="40"/>
      <c r="J129" s="40"/>
      <c r="K129" s="40"/>
      <c r="L129" s="40"/>
      <c r="M129" s="40"/>
      <c r="N129" s="40"/>
      <c r="O129" s="40"/>
      <c r="P129" s="41"/>
    </row>
    <row r="130" spans="1:16" ht="15" customHeight="1">
      <c r="A130" s="172" t="s">
        <v>481</v>
      </c>
      <c r="B130" s="173"/>
      <c r="C130" s="39" t="s">
        <v>63</v>
      </c>
      <c r="D130" s="40"/>
      <c r="E130" s="40"/>
      <c r="F130" s="40"/>
      <c r="G130" s="40"/>
      <c r="H130" s="40"/>
      <c r="I130" s="40"/>
      <c r="J130" s="40"/>
      <c r="K130" s="40"/>
      <c r="L130" s="40"/>
      <c r="M130" s="40"/>
      <c r="N130" s="40"/>
      <c r="O130" s="40"/>
      <c r="P130" s="41"/>
    </row>
    <row r="131" spans="1:16" ht="15" customHeight="1">
      <c r="A131" s="174"/>
      <c r="B131" s="175"/>
      <c r="C131" s="39" t="s">
        <v>64</v>
      </c>
      <c r="D131" s="40">
        <v>25</v>
      </c>
      <c r="E131" s="40">
        <v>25</v>
      </c>
      <c r="F131" s="40"/>
      <c r="G131" s="40"/>
      <c r="H131" s="40"/>
      <c r="I131" s="40"/>
      <c r="J131" s="40"/>
      <c r="K131" s="40"/>
      <c r="L131" s="40"/>
      <c r="M131" s="40"/>
      <c r="N131" s="40"/>
      <c r="O131" s="40"/>
      <c r="P131" s="41"/>
    </row>
    <row r="132" spans="1:16" ht="15" customHeight="1">
      <c r="A132" s="176"/>
      <c r="B132" s="177"/>
      <c r="C132" s="39" t="s">
        <v>65</v>
      </c>
      <c r="D132" s="40"/>
      <c r="E132" s="40"/>
      <c r="F132" s="40"/>
      <c r="G132" s="40"/>
      <c r="H132" s="40"/>
      <c r="I132" s="40"/>
      <c r="J132" s="40"/>
      <c r="K132" s="40"/>
      <c r="L132" s="40"/>
      <c r="M132" s="40"/>
      <c r="N132" s="40"/>
      <c r="O132" s="40"/>
      <c r="P132" s="41"/>
    </row>
    <row r="133" spans="1:16" ht="15" customHeight="1">
      <c r="A133" s="172" t="s">
        <v>482</v>
      </c>
      <c r="B133" s="173"/>
      <c r="C133" s="39" t="s">
        <v>63</v>
      </c>
      <c r="D133" s="40"/>
      <c r="E133" s="40"/>
      <c r="F133" s="40"/>
      <c r="G133" s="40"/>
      <c r="H133" s="40"/>
      <c r="I133" s="40"/>
      <c r="J133" s="40"/>
      <c r="K133" s="40"/>
      <c r="L133" s="40"/>
      <c r="M133" s="40"/>
      <c r="N133" s="40"/>
      <c r="O133" s="40"/>
      <c r="P133" s="41"/>
    </row>
    <row r="134" spans="1:16" ht="15" customHeight="1">
      <c r="A134" s="174"/>
      <c r="B134" s="175"/>
      <c r="C134" s="39" t="s">
        <v>64</v>
      </c>
      <c r="D134" s="40">
        <v>25</v>
      </c>
      <c r="E134" s="40">
        <v>25</v>
      </c>
      <c r="F134" s="40"/>
      <c r="G134" s="40"/>
      <c r="H134" s="40"/>
      <c r="I134" s="40"/>
      <c r="J134" s="40"/>
      <c r="K134" s="40"/>
      <c r="L134" s="40"/>
      <c r="M134" s="40"/>
      <c r="N134" s="40"/>
      <c r="O134" s="40"/>
      <c r="P134" s="41"/>
    </row>
    <row r="135" spans="1:16" ht="15" customHeight="1">
      <c r="A135" s="176"/>
      <c r="B135" s="177"/>
      <c r="C135" s="39" t="s">
        <v>65</v>
      </c>
      <c r="D135" s="40"/>
      <c r="E135" s="40"/>
      <c r="F135" s="40"/>
      <c r="G135" s="40"/>
      <c r="H135" s="40"/>
      <c r="I135" s="40"/>
      <c r="J135" s="40"/>
      <c r="K135" s="40"/>
      <c r="L135" s="40"/>
      <c r="M135" s="40"/>
      <c r="N135" s="40"/>
      <c r="O135" s="40"/>
      <c r="P135" s="41"/>
    </row>
    <row r="136" spans="1:16" ht="15" customHeight="1">
      <c r="A136" s="172" t="s">
        <v>483</v>
      </c>
      <c r="B136" s="173"/>
      <c r="C136" s="39" t="s">
        <v>63</v>
      </c>
      <c r="D136" s="40"/>
      <c r="E136" s="40"/>
      <c r="F136" s="40"/>
      <c r="G136" s="40"/>
      <c r="H136" s="40"/>
      <c r="I136" s="40"/>
      <c r="J136" s="40"/>
      <c r="K136" s="40"/>
      <c r="L136" s="40"/>
      <c r="M136" s="40"/>
      <c r="N136" s="40"/>
      <c r="O136" s="40"/>
      <c r="P136" s="41"/>
    </row>
    <row r="137" spans="1:16" ht="15" customHeight="1">
      <c r="A137" s="174"/>
      <c r="B137" s="175"/>
      <c r="C137" s="39" t="s">
        <v>64</v>
      </c>
      <c r="D137" s="40">
        <v>35</v>
      </c>
      <c r="E137" s="40">
        <v>35</v>
      </c>
      <c r="F137" s="40"/>
      <c r="G137" s="40"/>
      <c r="H137" s="40"/>
      <c r="I137" s="40"/>
      <c r="J137" s="40"/>
      <c r="K137" s="40"/>
      <c r="L137" s="40"/>
      <c r="M137" s="40"/>
      <c r="N137" s="40"/>
      <c r="O137" s="40"/>
      <c r="P137" s="41"/>
    </row>
    <row r="138" spans="1:16" ht="15" customHeight="1">
      <c r="A138" s="176"/>
      <c r="B138" s="177"/>
      <c r="C138" s="39" t="s">
        <v>65</v>
      </c>
      <c r="D138" s="40"/>
      <c r="E138" s="40"/>
      <c r="F138" s="40"/>
      <c r="G138" s="40"/>
      <c r="H138" s="40"/>
      <c r="I138" s="40"/>
      <c r="J138" s="40"/>
      <c r="K138" s="40"/>
      <c r="L138" s="40"/>
      <c r="M138" s="40"/>
      <c r="N138" s="40"/>
      <c r="O138" s="40"/>
      <c r="P138" s="41"/>
    </row>
    <row r="139" spans="1:16" ht="15" customHeight="1">
      <c r="A139" s="172" t="s">
        <v>484</v>
      </c>
      <c r="B139" s="173"/>
      <c r="C139" s="39" t="s">
        <v>63</v>
      </c>
      <c r="D139" s="40"/>
      <c r="E139" s="40"/>
      <c r="F139" s="40"/>
      <c r="G139" s="40"/>
      <c r="H139" s="40"/>
      <c r="I139" s="40"/>
      <c r="J139" s="40"/>
      <c r="K139" s="40"/>
      <c r="L139" s="40"/>
      <c r="M139" s="40"/>
      <c r="N139" s="40"/>
      <c r="O139" s="40"/>
      <c r="P139" s="41"/>
    </row>
    <row r="140" spans="1:16" ht="15" customHeight="1">
      <c r="A140" s="174"/>
      <c r="B140" s="175"/>
      <c r="C140" s="39" t="s">
        <v>64</v>
      </c>
      <c r="D140" s="40">
        <v>125</v>
      </c>
      <c r="E140" s="40">
        <v>125</v>
      </c>
      <c r="F140" s="40"/>
      <c r="G140" s="40"/>
      <c r="H140" s="40"/>
      <c r="I140" s="40"/>
      <c r="J140" s="40"/>
      <c r="K140" s="40"/>
      <c r="L140" s="40"/>
      <c r="M140" s="40"/>
      <c r="N140" s="40"/>
      <c r="O140" s="40"/>
      <c r="P140" s="41"/>
    </row>
    <row r="141" spans="1:16" ht="15" customHeight="1">
      <c r="A141" s="176"/>
      <c r="B141" s="177"/>
      <c r="C141" s="39" t="s">
        <v>65</v>
      </c>
      <c r="D141" s="40"/>
      <c r="E141" s="40"/>
      <c r="F141" s="40"/>
      <c r="G141" s="40"/>
      <c r="H141" s="40"/>
      <c r="I141" s="40"/>
      <c r="J141" s="40"/>
      <c r="K141" s="40"/>
      <c r="L141" s="40"/>
      <c r="M141" s="40"/>
      <c r="N141" s="40"/>
      <c r="O141" s="40"/>
      <c r="P141" s="41"/>
    </row>
    <row r="142" spans="1:16" ht="15" customHeight="1">
      <c r="A142" s="172" t="s">
        <v>348</v>
      </c>
      <c r="B142" s="173"/>
      <c r="C142" s="39" t="s">
        <v>63</v>
      </c>
      <c r="D142" s="40"/>
      <c r="E142" s="40"/>
      <c r="F142" s="40"/>
      <c r="G142" s="40"/>
      <c r="H142" s="40"/>
      <c r="I142" s="40"/>
      <c r="J142" s="40"/>
      <c r="K142" s="40"/>
      <c r="L142" s="40"/>
      <c r="M142" s="40"/>
      <c r="N142" s="40"/>
      <c r="O142" s="40"/>
      <c r="P142" s="41"/>
    </row>
    <row r="143" spans="1:16" ht="15" customHeight="1">
      <c r="A143" s="174"/>
      <c r="B143" s="175"/>
      <c r="C143" s="39" t="s">
        <v>64</v>
      </c>
      <c r="D143" s="40">
        <v>10</v>
      </c>
      <c r="E143" s="40">
        <v>10</v>
      </c>
      <c r="F143" s="40"/>
      <c r="G143" s="40"/>
      <c r="H143" s="40"/>
      <c r="I143" s="40"/>
      <c r="J143" s="40"/>
      <c r="K143" s="40"/>
      <c r="L143" s="40"/>
      <c r="M143" s="40"/>
      <c r="N143" s="40"/>
      <c r="O143" s="40"/>
      <c r="P143" s="41"/>
    </row>
    <row r="144" spans="1:16" ht="15" customHeight="1">
      <c r="A144" s="176"/>
      <c r="B144" s="177"/>
      <c r="C144" s="39" t="s">
        <v>65</v>
      </c>
      <c r="D144" s="40"/>
      <c r="E144" s="40"/>
      <c r="F144" s="40"/>
      <c r="G144" s="40"/>
      <c r="H144" s="40"/>
      <c r="I144" s="40"/>
      <c r="J144" s="40"/>
      <c r="K144" s="40"/>
      <c r="L144" s="40"/>
      <c r="M144" s="40"/>
      <c r="N144" s="40"/>
      <c r="O144" s="40"/>
      <c r="P144" s="41"/>
    </row>
    <row r="145" spans="1:16" ht="15" customHeight="1">
      <c r="A145" s="172" t="s">
        <v>485</v>
      </c>
      <c r="B145" s="173"/>
      <c r="C145" s="39" t="s">
        <v>63</v>
      </c>
      <c r="D145" s="40"/>
      <c r="E145" s="40"/>
      <c r="F145" s="40"/>
      <c r="G145" s="40"/>
      <c r="H145" s="40"/>
      <c r="I145" s="40"/>
      <c r="J145" s="40"/>
      <c r="K145" s="40"/>
      <c r="L145" s="40"/>
      <c r="M145" s="40"/>
      <c r="N145" s="40"/>
      <c r="O145" s="40"/>
      <c r="P145" s="41"/>
    </row>
    <row r="146" spans="1:16" ht="15" customHeight="1">
      <c r="A146" s="174"/>
      <c r="B146" s="175"/>
      <c r="C146" s="39" t="s">
        <v>64</v>
      </c>
      <c r="D146" s="40">
        <v>35</v>
      </c>
      <c r="E146" s="40">
        <v>35</v>
      </c>
      <c r="F146" s="40"/>
      <c r="G146" s="40"/>
      <c r="H146" s="40"/>
      <c r="I146" s="40"/>
      <c r="J146" s="40"/>
      <c r="K146" s="40"/>
      <c r="L146" s="40"/>
      <c r="M146" s="40"/>
      <c r="N146" s="40"/>
      <c r="O146" s="40"/>
      <c r="P146" s="41"/>
    </row>
    <row r="147" spans="1:16" ht="15" customHeight="1">
      <c r="A147" s="176"/>
      <c r="B147" s="177"/>
      <c r="C147" s="39" t="s">
        <v>65</v>
      </c>
      <c r="D147" s="40"/>
      <c r="E147" s="40"/>
      <c r="F147" s="40"/>
      <c r="G147" s="40"/>
      <c r="H147" s="40"/>
      <c r="I147" s="40"/>
      <c r="J147" s="40"/>
      <c r="K147" s="40"/>
      <c r="L147" s="40"/>
      <c r="M147" s="40"/>
      <c r="N147" s="40"/>
      <c r="O147" s="40"/>
      <c r="P147" s="41"/>
    </row>
    <row r="148" spans="1:16" ht="15" customHeight="1">
      <c r="A148" s="172" t="s">
        <v>486</v>
      </c>
      <c r="B148" s="173"/>
      <c r="C148" s="39" t="s">
        <v>63</v>
      </c>
      <c r="D148" s="40"/>
      <c r="E148" s="40"/>
      <c r="F148" s="40"/>
      <c r="G148" s="40"/>
      <c r="H148" s="40"/>
      <c r="I148" s="40"/>
      <c r="J148" s="40"/>
      <c r="K148" s="40"/>
      <c r="L148" s="40"/>
      <c r="M148" s="40"/>
      <c r="N148" s="40"/>
      <c r="O148" s="40"/>
      <c r="P148" s="41"/>
    </row>
    <row r="149" spans="1:16" ht="15" customHeight="1">
      <c r="A149" s="174"/>
      <c r="B149" s="175"/>
      <c r="C149" s="39" t="s">
        <v>64</v>
      </c>
      <c r="D149" s="40">
        <v>20</v>
      </c>
      <c r="E149" s="40">
        <v>20</v>
      </c>
      <c r="F149" s="40"/>
      <c r="G149" s="40"/>
      <c r="H149" s="40"/>
      <c r="I149" s="40"/>
      <c r="J149" s="40"/>
      <c r="K149" s="40"/>
      <c r="L149" s="40"/>
      <c r="M149" s="40"/>
      <c r="N149" s="40"/>
      <c r="O149" s="40"/>
      <c r="P149" s="41"/>
    </row>
    <row r="150" spans="1:16" ht="15" customHeight="1">
      <c r="A150" s="176"/>
      <c r="B150" s="177"/>
      <c r="C150" s="39" t="s">
        <v>65</v>
      </c>
      <c r="D150" s="40"/>
      <c r="E150" s="40"/>
      <c r="F150" s="40"/>
      <c r="G150" s="40"/>
      <c r="H150" s="40"/>
      <c r="I150" s="40"/>
      <c r="J150" s="40"/>
      <c r="K150" s="40"/>
      <c r="L150" s="40"/>
      <c r="M150" s="40"/>
      <c r="N150" s="40"/>
      <c r="O150" s="40"/>
      <c r="P150" s="41"/>
    </row>
    <row r="151" spans="1:16" ht="15" customHeight="1">
      <c r="A151" s="181"/>
      <c r="B151" s="182"/>
      <c r="C151" s="182"/>
      <c r="D151" s="182"/>
      <c r="E151" s="182"/>
      <c r="F151" s="182"/>
      <c r="G151" s="182"/>
      <c r="H151" s="182"/>
      <c r="I151" s="182"/>
      <c r="J151" s="182"/>
      <c r="K151" s="182"/>
      <c r="L151" s="182"/>
      <c r="M151" s="182"/>
      <c r="N151" s="182"/>
      <c r="O151" s="182"/>
      <c r="P151" s="183"/>
    </row>
  </sheetData>
  <sheetProtection selectLockedCells="1"/>
  <mergeCells count="89">
    <mergeCell ref="A6:B8"/>
    <mergeCell ref="A9:P9"/>
    <mergeCell ref="A5:C5"/>
    <mergeCell ref="D5:P5"/>
    <mergeCell ref="A1:P1"/>
    <mergeCell ref="A2:P2"/>
    <mergeCell ref="A3:C3"/>
    <mergeCell ref="D3:P3"/>
    <mergeCell ref="A4:C4"/>
    <mergeCell ref="A10:C10"/>
    <mergeCell ref="D10:P10"/>
    <mergeCell ref="A11:C11"/>
    <mergeCell ref="A12:C12"/>
    <mergeCell ref="D12:P12"/>
    <mergeCell ref="A13:B15"/>
    <mergeCell ref="A16:B18"/>
    <mergeCell ref="A19:B21"/>
    <mergeCell ref="A22:B24"/>
    <mergeCell ref="A25:B27"/>
    <mergeCell ref="A43:P43"/>
    <mergeCell ref="A44:C44"/>
    <mergeCell ref="D44:P44"/>
    <mergeCell ref="A45:C45"/>
    <mergeCell ref="A28:B30"/>
    <mergeCell ref="A31:B33"/>
    <mergeCell ref="A34:B36"/>
    <mergeCell ref="A37:B39"/>
    <mergeCell ref="A40:B42"/>
    <mergeCell ref="A56:P56"/>
    <mergeCell ref="A57:C57"/>
    <mergeCell ref="D57:P57"/>
    <mergeCell ref="A46:C46"/>
    <mergeCell ref="D46:P46"/>
    <mergeCell ref="A47:B49"/>
    <mergeCell ref="A50:B52"/>
    <mergeCell ref="A53:B55"/>
    <mergeCell ref="A69:P69"/>
    <mergeCell ref="A73:B75"/>
    <mergeCell ref="A66:B68"/>
    <mergeCell ref="A58:C58"/>
    <mergeCell ref="A59:C59"/>
    <mergeCell ref="D59:P59"/>
    <mergeCell ref="A60:B62"/>
    <mergeCell ref="A63:B65"/>
    <mergeCell ref="A70:C70"/>
    <mergeCell ref="D70:P70"/>
    <mergeCell ref="A71:C71"/>
    <mergeCell ref="A72:C72"/>
    <mergeCell ref="D72:P72"/>
    <mergeCell ref="A85:P85"/>
    <mergeCell ref="A86:C86"/>
    <mergeCell ref="D86:P86"/>
    <mergeCell ref="A76:B78"/>
    <mergeCell ref="A79:B81"/>
    <mergeCell ref="A82:B84"/>
    <mergeCell ref="A98:B100"/>
    <mergeCell ref="A101:B103"/>
    <mergeCell ref="A104:B106"/>
    <mergeCell ref="A89:B91"/>
    <mergeCell ref="A87:C87"/>
    <mergeCell ref="A107:B109"/>
    <mergeCell ref="A88:C88"/>
    <mergeCell ref="A112:C112"/>
    <mergeCell ref="A92:B94"/>
    <mergeCell ref="A95:B97"/>
    <mergeCell ref="A117:P117"/>
    <mergeCell ref="D88:P88"/>
    <mergeCell ref="A113:C113"/>
    <mergeCell ref="D113:P113"/>
    <mergeCell ref="A114:B116"/>
    <mergeCell ref="A110:P110"/>
    <mergeCell ref="A111:C111"/>
    <mergeCell ref="D111:P111"/>
    <mergeCell ref="D118:P118"/>
    <mergeCell ref="A119:C119"/>
    <mergeCell ref="A120:C120"/>
    <mergeCell ref="D120:P120"/>
    <mergeCell ref="A145:B147"/>
    <mergeCell ref="A121:B123"/>
    <mergeCell ref="A124:B126"/>
    <mergeCell ref="A127:B129"/>
    <mergeCell ref="A130:B132"/>
    <mergeCell ref="A118:C118"/>
    <mergeCell ref="A148:B150"/>
    <mergeCell ref="A151:P151"/>
    <mergeCell ref="A133:B135"/>
    <mergeCell ref="A136:B138"/>
    <mergeCell ref="A139:B141"/>
    <mergeCell ref="A142:B144"/>
  </mergeCells>
  <printOptions/>
  <pageMargins left="0.2" right="0.2" top="0.25" bottom="0.25" header="0.3" footer="0.3"/>
  <pageSetup fitToHeight="0" fitToWidth="1" horizontalDpi="600" verticalDpi="600" orientation="landscape" scale="69" r:id="rId1"/>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zoomScalePageLayoutView="0" workbookViewId="0" topLeftCell="A1">
      <selection activeCell="C22" sqref="C22"/>
    </sheetView>
  </sheetViews>
  <sheetFormatPr defaultColWidth="9.140625" defaultRowHeight="12.75"/>
  <cols>
    <col min="1" max="1" width="13.7109375" style="7" customWidth="1"/>
    <col min="2" max="3" width="30.7109375" style="7" customWidth="1"/>
    <col min="4" max="4" width="20.7109375" style="7" customWidth="1"/>
    <col min="5" max="5" width="6.7109375" style="7" customWidth="1"/>
    <col min="6" max="6" width="11.7109375" style="7" customWidth="1"/>
    <col min="7" max="7" width="50.7109375" style="7" customWidth="1"/>
    <col min="8" max="16384" width="9.140625" style="7" customWidth="1"/>
  </cols>
  <sheetData>
    <row r="1" spans="1:7" ht="19.5" customHeight="1">
      <c r="A1" s="204" t="s">
        <v>28</v>
      </c>
      <c r="B1" s="205"/>
      <c r="C1" s="205"/>
      <c r="D1" s="205"/>
      <c r="E1" s="205"/>
      <c r="F1" s="205"/>
      <c r="G1" s="206"/>
    </row>
    <row r="2" spans="1:7" s="11" customFormat="1" ht="12.75">
      <c r="A2" s="8" t="s">
        <v>6</v>
      </c>
      <c r="B2" s="9" t="s">
        <v>0</v>
      </c>
      <c r="C2" s="10" t="s">
        <v>1</v>
      </c>
      <c r="D2" s="10" t="s">
        <v>2</v>
      </c>
      <c r="E2" s="10" t="s">
        <v>3</v>
      </c>
      <c r="F2" s="10" t="s">
        <v>7</v>
      </c>
      <c r="G2" s="21"/>
    </row>
    <row r="3" spans="1:7" s="16" customFormat="1" ht="19.5" customHeight="1">
      <c r="A3" s="12" t="s">
        <v>10</v>
      </c>
      <c r="B3" s="13" t="s">
        <v>9</v>
      </c>
      <c r="C3" s="13" t="s">
        <v>4</v>
      </c>
      <c r="D3" s="14" t="s">
        <v>5</v>
      </c>
      <c r="E3" s="15">
        <v>45895</v>
      </c>
      <c r="F3" s="15" t="s">
        <v>8</v>
      </c>
      <c r="G3" s="22"/>
    </row>
    <row r="4" spans="1:7" ht="19.5" customHeight="1">
      <c r="A4" s="12" t="s">
        <v>11</v>
      </c>
      <c r="B4" s="17" t="s">
        <v>12</v>
      </c>
      <c r="C4" s="17" t="s">
        <v>15</v>
      </c>
      <c r="D4" s="17" t="s">
        <v>13</v>
      </c>
      <c r="E4" s="207" t="s">
        <v>14</v>
      </c>
      <c r="F4" s="208"/>
      <c r="G4" s="25" t="s">
        <v>29</v>
      </c>
    </row>
    <row r="5" spans="1:7" ht="19.5" customHeight="1">
      <c r="A5" s="12" t="s">
        <v>18</v>
      </c>
      <c r="B5" s="13" t="s">
        <v>21</v>
      </c>
      <c r="C5" s="13"/>
      <c r="D5" s="14"/>
      <c r="E5" s="200"/>
      <c r="F5" s="201"/>
      <c r="G5" s="23"/>
    </row>
    <row r="6" spans="1:7" ht="19.5" customHeight="1">
      <c r="A6" s="12"/>
      <c r="B6" s="13" t="s">
        <v>19</v>
      </c>
      <c r="C6" s="13" t="s">
        <v>23</v>
      </c>
      <c r="D6" s="14"/>
      <c r="E6" s="200"/>
      <c r="F6" s="201"/>
      <c r="G6" s="23"/>
    </row>
    <row r="7" spans="1:7" ht="19.5" customHeight="1">
      <c r="A7" s="12"/>
      <c r="B7" s="13" t="s">
        <v>20</v>
      </c>
      <c r="C7" s="13" t="s">
        <v>23</v>
      </c>
      <c r="D7" s="14"/>
      <c r="E7" s="200"/>
      <c r="F7" s="201"/>
      <c r="G7" s="23"/>
    </row>
    <row r="8" spans="1:7" ht="19.5" customHeight="1">
      <c r="A8" s="12"/>
      <c r="B8" s="13" t="s">
        <v>22</v>
      </c>
      <c r="C8" s="13" t="s">
        <v>17</v>
      </c>
      <c r="D8" s="14"/>
      <c r="E8" s="200"/>
      <c r="F8" s="201"/>
      <c r="G8" s="23"/>
    </row>
    <row r="9" spans="1:7" ht="19.5" customHeight="1">
      <c r="A9" s="12"/>
      <c r="B9" s="13" t="s">
        <v>16</v>
      </c>
      <c r="C9" s="13" t="s">
        <v>17</v>
      </c>
      <c r="D9" s="14"/>
      <c r="E9" s="200"/>
      <c r="F9" s="201"/>
      <c r="G9" s="23"/>
    </row>
    <row r="10" spans="1:7" ht="19.5" customHeight="1">
      <c r="A10" s="12"/>
      <c r="B10" s="13" t="s">
        <v>22</v>
      </c>
      <c r="C10" s="13" t="s">
        <v>17</v>
      </c>
      <c r="D10" s="14"/>
      <c r="E10" s="200"/>
      <c r="F10" s="201"/>
      <c r="G10" s="23"/>
    </row>
    <row r="11" spans="1:7" ht="19.5" customHeight="1">
      <c r="A11" s="12"/>
      <c r="B11" s="13" t="s">
        <v>16</v>
      </c>
      <c r="C11" s="13" t="s">
        <v>17</v>
      </c>
      <c r="D11" s="14"/>
      <c r="E11" s="200"/>
      <c r="F11" s="201"/>
      <c r="G11" s="23"/>
    </row>
    <row r="12" spans="1:7" ht="19.5" customHeight="1">
      <c r="A12" s="18"/>
      <c r="B12" s="19"/>
      <c r="C12" s="19"/>
      <c r="D12" s="20"/>
      <c r="E12" s="202"/>
      <c r="F12" s="203"/>
      <c r="G12" s="23"/>
    </row>
    <row r="13" spans="1:7" ht="19.5" customHeight="1">
      <c r="A13" s="12"/>
      <c r="B13" s="13"/>
      <c r="C13" s="13"/>
      <c r="D13" s="14"/>
      <c r="E13" s="200"/>
      <c r="F13" s="201"/>
      <c r="G13" s="23"/>
    </row>
    <row r="14" spans="1:7" ht="19.5" customHeight="1">
      <c r="A14" s="12"/>
      <c r="B14" s="13"/>
      <c r="C14" s="13"/>
      <c r="D14" s="14"/>
      <c r="E14" s="200"/>
      <c r="F14" s="201"/>
      <c r="G14" s="23"/>
    </row>
    <row r="15" spans="1:7" ht="19.5" customHeight="1">
      <c r="A15" s="12"/>
      <c r="B15" s="13"/>
      <c r="C15" s="13"/>
      <c r="D15" s="14"/>
      <c r="E15" s="200"/>
      <c r="F15" s="201"/>
      <c r="G15" s="23"/>
    </row>
    <row r="16" spans="1:7" ht="19.5" customHeight="1">
      <c r="A16" s="12"/>
      <c r="B16" s="13"/>
      <c r="C16" s="13"/>
      <c r="D16" s="14"/>
      <c r="E16" s="200"/>
      <c r="F16" s="201"/>
      <c r="G16" s="23"/>
    </row>
    <row r="17" spans="1:7" ht="19.5" customHeight="1">
      <c r="A17" s="12"/>
      <c r="B17" s="13"/>
      <c r="C17" s="13"/>
      <c r="D17" s="14"/>
      <c r="E17" s="200"/>
      <c r="F17" s="201"/>
      <c r="G17" s="23"/>
    </row>
    <row r="18" spans="1:7" ht="19.5" customHeight="1">
      <c r="A18" s="18"/>
      <c r="B18" s="19"/>
      <c r="C18" s="19"/>
      <c r="D18" s="20"/>
      <c r="E18" s="202"/>
      <c r="F18" s="203"/>
      <c r="G18" s="24"/>
    </row>
    <row r="19" spans="1:7" ht="19.5" customHeight="1">
      <c r="A19" s="209"/>
      <c r="B19" s="210"/>
      <c r="C19" s="210"/>
      <c r="D19" s="210"/>
      <c r="E19" s="210"/>
      <c r="F19" s="210"/>
      <c r="G19" s="211"/>
    </row>
    <row r="20" ht="31.5" customHeight="1"/>
    <row r="21" ht="15.75" customHeight="1"/>
    <row r="22" ht="19.5" customHeight="1"/>
    <row r="23" ht="19.5" customHeight="1"/>
    <row r="24" ht="19.5" customHeight="1"/>
    <row r="25" ht="19.5" customHeight="1"/>
    <row r="26" ht="19.5" customHeight="1"/>
  </sheetData>
  <sheetProtection selectLockedCells="1"/>
  <mergeCells count="17">
    <mergeCell ref="E18:F18"/>
    <mergeCell ref="A1:G1"/>
    <mergeCell ref="E4:F4"/>
    <mergeCell ref="E5:F5"/>
    <mergeCell ref="E6:F6"/>
    <mergeCell ref="A19:G19"/>
    <mergeCell ref="E7:F7"/>
    <mergeCell ref="E8:F8"/>
    <mergeCell ref="E9:F9"/>
    <mergeCell ref="E10:F10"/>
    <mergeCell ref="E17:F17"/>
    <mergeCell ref="E11:F11"/>
    <mergeCell ref="E12:F12"/>
    <mergeCell ref="E13:F13"/>
    <mergeCell ref="E14:F14"/>
    <mergeCell ref="E15:F15"/>
    <mergeCell ref="E16:F16"/>
  </mergeCells>
  <printOptions/>
  <pageMargins left="0.25" right="0.25" top="0.5" bottom="0.5" header="0.5" footer="0.5"/>
  <pageSetup fitToHeight="0" fitToWidth="1" horizontalDpi="600" verticalDpi="600" orientation="landscape" scale="82" r:id="rId1"/>
</worksheet>
</file>

<file path=xl/worksheets/sheet8.xml><?xml version="1.0" encoding="utf-8"?>
<worksheet xmlns="http://schemas.openxmlformats.org/spreadsheetml/2006/main" xmlns:r="http://schemas.openxmlformats.org/officeDocument/2006/relationships">
  <sheetPr>
    <pageSetUpPr fitToPage="1"/>
  </sheetPr>
  <dimension ref="A1:F63"/>
  <sheetViews>
    <sheetView zoomScalePageLayoutView="0" workbookViewId="0" topLeftCell="A19">
      <selection activeCell="G29" sqref="G29"/>
    </sheetView>
  </sheetViews>
  <sheetFormatPr defaultColWidth="9.140625" defaultRowHeight="12.75"/>
  <cols>
    <col min="1" max="1" width="30.7109375" style="57" customWidth="1"/>
    <col min="2" max="2" width="10.7109375" style="57" customWidth="1"/>
    <col min="3" max="5" width="12.7109375" style="57" customWidth="1"/>
    <col min="6" max="6" width="16.7109375" style="69" customWidth="1"/>
    <col min="7" max="16384" width="9.140625" style="57" customWidth="1"/>
  </cols>
  <sheetData>
    <row r="1" spans="1:6" ht="15">
      <c r="A1" s="54" t="s">
        <v>85</v>
      </c>
      <c r="B1" s="55"/>
      <c r="C1" s="55"/>
      <c r="D1" s="55"/>
      <c r="E1" s="55"/>
      <c r="F1" s="56"/>
    </row>
    <row r="2" spans="1:6" ht="15">
      <c r="A2" s="58"/>
      <c r="B2" s="59"/>
      <c r="C2" s="59"/>
      <c r="D2" s="59" t="s">
        <v>86</v>
      </c>
      <c r="E2" s="59" t="s">
        <v>87</v>
      </c>
      <c r="F2" s="60" t="s">
        <v>88</v>
      </c>
    </row>
    <row r="3" spans="1:6" ht="15">
      <c r="A3" s="212"/>
      <c r="B3" s="213"/>
      <c r="C3" s="213"/>
      <c r="D3" s="61"/>
      <c r="E3" s="62"/>
      <c r="F3" s="63">
        <f>IF(AND(D3="",E3=""),"",D3*E3)</f>
      </c>
    </row>
    <row r="4" spans="1:6" ht="15">
      <c r="A4" s="212"/>
      <c r="B4" s="213"/>
      <c r="C4" s="213"/>
      <c r="D4" s="61"/>
      <c r="E4" s="62"/>
      <c r="F4" s="63">
        <f aca="true" t="shared" si="0" ref="F4:F10">IF(AND(D4="",E4=""),"",D4*E4)</f>
      </c>
    </row>
    <row r="5" spans="1:6" ht="15">
      <c r="A5" s="212"/>
      <c r="B5" s="213"/>
      <c r="C5" s="213"/>
      <c r="D5" s="61"/>
      <c r="E5" s="62"/>
      <c r="F5" s="63">
        <f t="shared" si="0"/>
      </c>
    </row>
    <row r="6" spans="1:6" ht="15">
      <c r="A6" s="212"/>
      <c r="B6" s="213"/>
      <c r="C6" s="213"/>
      <c r="D6" s="61"/>
      <c r="E6" s="62"/>
      <c r="F6" s="63">
        <f t="shared" si="0"/>
      </c>
    </row>
    <row r="7" spans="1:6" ht="15">
      <c r="A7" s="212"/>
      <c r="B7" s="213"/>
      <c r="C7" s="213"/>
      <c r="D7" s="61"/>
      <c r="E7" s="62"/>
      <c r="F7" s="63">
        <f t="shared" si="0"/>
      </c>
    </row>
    <row r="8" spans="1:6" ht="15">
      <c r="A8" s="212"/>
      <c r="B8" s="213"/>
      <c r="C8" s="213"/>
      <c r="D8" s="61"/>
      <c r="E8" s="62"/>
      <c r="F8" s="63">
        <f t="shared" si="0"/>
      </c>
    </row>
    <row r="9" spans="1:6" ht="15">
      <c r="A9" s="212"/>
      <c r="B9" s="213"/>
      <c r="C9" s="213"/>
      <c r="D9" s="61"/>
      <c r="E9" s="62"/>
      <c r="F9" s="63">
        <f t="shared" si="0"/>
      </c>
    </row>
    <row r="10" spans="1:6" ht="15">
      <c r="A10" s="212"/>
      <c r="B10" s="213"/>
      <c r="C10" s="213"/>
      <c r="D10" s="61"/>
      <c r="E10" s="62"/>
      <c r="F10" s="63">
        <f t="shared" si="0"/>
      </c>
    </row>
    <row r="11" spans="1:6" ht="15">
      <c r="A11" s="64" t="s">
        <v>89</v>
      </c>
      <c r="B11" s="65"/>
      <c r="C11" s="65"/>
      <c r="D11" s="65">
        <f>SUM(D3:D10)</f>
        <v>0</v>
      </c>
      <c r="E11" s="65"/>
      <c r="F11" s="66">
        <f>SUM(F3:F10)</f>
        <v>0</v>
      </c>
    </row>
    <row r="13" spans="1:6" ht="15">
      <c r="A13" s="54" t="s">
        <v>90</v>
      </c>
      <c r="B13" s="55"/>
      <c r="C13" s="55"/>
      <c r="D13" s="55"/>
      <c r="E13" s="55"/>
      <c r="F13" s="56"/>
    </row>
    <row r="14" spans="1:6" ht="15">
      <c r="A14" s="58"/>
      <c r="B14" s="59"/>
      <c r="C14" s="59"/>
      <c r="D14" s="59"/>
      <c r="E14" s="59" t="s">
        <v>91</v>
      </c>
      <c r="F14" s="60" t="s">
        <v>88</v>
      </c>
    </row>
    <row r="15" spans="1:6" ht="15">
      <c r="A15" s="212"/>
      <c r="B15" s="213"/>
      <c r="C15" s="213"/>
      <c r="D15" s="213"/>
      <c r="E15" s="61"/>
      <c r="F15" s="67">
        <f>IF(E15="","",E15)</f>
      </c>
    </row>
    <row r="16" spans="1:6" ht="15">
      <c r="A16" s="212"/>
      <c r="B16" s="213"/>
      <c r="C16" s="213"/>
      <c r="D16" s="213"/>
      <c r="E16" s="61"/>
      <c r="F16" s="67">
        <f>IF(E16="","",E16)</f>
      </c>
    </row>
    <row r="17" spans="1:6" ht="15">
      <c r="A17" s="212"/>
      <c r="B17" s="213"/>
      <c r="C17" s="213"/>
      <c r="D17" s="213"/>
      <c r="E17" s="61"/>
      <c r="F17" s="67">
        <f>IF(E17="","",E17)</f>
      </c>
    </row>
    <row r="18" spans="1:6" ht="15">
      <c r="A18" s="212"/>
      <c r="B18" s="213"/>
      <c r="C18" s="213"/>
      <c r="D18" s="213"/>
      <c r="E18" s="61"/>
      <c r="F18" s="67">
        <f>IF(E18="","",E18)</f>
      </c>
    </row>
    <row r="19" spans="1:6" ht="15">
      <c r="A19" s="64" t="s">
        <v>92</v>
      </c>
      <c r="B19" s="65"/>
      <c r="C19" s="65"/>
      <c r="D19" s="65"/>
      <c r="E19" s="65"/>
      <c r="F19" s="66">
        <f>SUM(F15:F18)</f>
        <v>0</v>
      </c>
    </row>
    <row r="20" spans="2:5" ht="15">
      <c r="B20" s="68"/>
      <c r="C20" s="68"/>
      <c r="D20" s="68"/>
      <c r="E20" s="68"/>
    </row>
    <row r="21" spans="1:6" ht="15">
      <c r="A21" s="54" t="s">
        <v>93</v>
      </c>
      <c r="B21" s="55"/>
      <c r="C21" s="55"/>
      <c r="D21" s="55"/>
      <c r="E21" s="55"/>
      <c r="F21" s="56"/>
    </row>
    <row r="22" spans="1:6" ht="15">
      <c r="A22" s="58"/>
      <c r="B22" s="59"/>
      <c r="C22" s="59"/>
      <c r="D22" s="59" t="s">
        <v>94</v>
      </c>
      <c r="E22" s="59" t="s">
        <v>87</v>
      </c>
      <c r="F22" s="60" t="s">
        <v>88</v>
      </c>
    </row>
    <row r="23" spans="1:6" ht="15">
      <c r="A23" s="212"/>
      <c r="B23" s="213"/>
      <c r="C23" s="213"/>
      <c r="D23" s="61"/>
      <c r="E23" s="61"/>
      <c r="F23" s="67">
        <f>IF(E23="","",D23*E23)</f>
      </c>
    </row>
    <row r="24" spans="1:6" ht="15">
      <c r="A24" s="212"/>
      <c r="B24" s="213"/>
      <c r="C24" s="213"/>
      <c r="D24" s="61"/>
      <c r="E24" s="61"/>
      <c r="F24" s="67"/>
    </row>
    <row r="25" spans="1:6" ht="15">
      <c r="A25" s="212"/>
      <c r="B25" s="213"/>
      <c r="C25" s="213"/>
      <c r="D25" s="61"/>
      <c r="E25" s="61"/>
      <c r="F25" s="67"/>
    </row>
    <row r="26" spans="1:6" ht="15">
      <c r="A26" s="212"/>
      <c r="B26" s="213"/>
      <c r="C26" s="213"/>
      <c r="D26" s="61"/>
      <c r="E26" s="61"/>
      <c r="F26" s="67"/>
    </row>
    <row r="27" spans="1:6" ht="15">
      <c r="A27" s="64" t="s">
        <v>95</v>
      </c>
      <c r="B27" s="65"/>
      <c r="C27" s="65"/>
      <c r="D27" s="65"/>
      <c r="E27" s="65"/>
      <c r="F27" s="66">
        <f>SUM(F23:F26)</f>
        <v>0</v>
      </c>
    </row>
    <row r="28" spans="2:5" ht="15">
      <c r="B28" s="68"/>
      <c r="C28" s="68"/>
      <c r="D28" s="68"/>
      <c r="E28" s="68"/>
    </row>
    <row r="29" spans="1:6" ht="15">
      <c r="A29" s="54" t="s">
        <v>96</v>
      </c>
      <c r="B29" s="70" t="s">
        <v>97</v>
      </c>
      <c r="C29" s="71">
        <v>0.15</v>
      </c>
      <c r="D29" s="72"/>
      <c r="E29" s="72"/>
      <c r="F29" s="56"/>
    </row>
    <row r="30" spans="1:6" ht="15">
      <c r="A30" s="58"/>
      <c r="B30" s="59" t="s">
        <v>94</v>
      </c>
      <c r="C30" s="59" t="s">
        <v>98</v>
      </c>
      <c r="D30" s="59" t="s">
        <v>99</v>
      </c>
      <c r="E30" s="59" t="s">
        <v>100</v>
      </c>
      <c r="F30" s="60" t="s">
        <v>88</v>
      </c>
    </row>
    <row r="31" spans="1:6" ht="15">
      <c r="A31" s="58"/>
      <c r="B31" s="61"/>
      <c r="C31" s="62"/>
      <c r="D31" s="62">
        <f>IF(AND(B31="",C31=""),0,B31*C31)</f>
        <v>0</v>
      </c>
      <c r="E31" s="62">
        <f>IF(D31=0,0,D31*$C$29)</f>
        <v>0</v>
      </c>
      <c r="F31" s="73">
        <f>IF(E31&gt;0,D31+E31,0)</f>
        <v>0</v>
      </c>
    </row>
    <row r="32" spans="1:6" ht="15">
      <c r="A32" s="58"/>
      <c r="B32" s="61"/>
      <c r="C32" s="62"/>
      <c r="D32" s="62">
        <f aca="true" t="shared" si="1" ref="D32:D46">IF(AND(B32="",C32=""),0,B32*C32)</f>
        <v>0</v>
      </c>
      <c r="E32" s="62">
        <f aca="true" t="shared" si="2" ref="E32:E46">IF(D32=0,0,D32*$C$29)</f>
        <v>0</v>
      </c>
      <c r="F32" s="73">
        <f aca="true" t="shared" si="3" ref="F32:F46">IF(E32&gt;0,D32+E32,0)</f>
        <v>0</v>
      </c>
    </row>
    <row r="33" spans="1:6" ht="15">
      <c r="A33" s="58"/>
      <c r="B33" s="61"/>
      <c r="C33" s="62"/>
      <c r="D33" s="62">
        <f t="shared" si="1"/>
        <v>0</v>
      </c>
      <c r="E33" s="62">
        <f t="shared" si="2"/>
        <v>0</v>
      </c>
      <c r="F33" s="73">
        <f t="shared" si="3"/>
        <v>0</v>
      </c>
    </row>
    <row r="34" spans="1:6" ht="15">
      <c r="A34" s="58"/>
      <c r="B34" s="61"/>
      <c r="C34" s="62"/>
      <c r="D34" s="62">
        <f t="shared" si="1"/>
        <v>0</v>
      </c>
      <c r="E34" s="62">
        <f t="shared" si="2"/>
        <v>0</v>
      </c>
      <c r="F34" s="73">
        <f t="shared" si="3"/>
        <v>0</v>
      </c>
    </row>
    <row r="35" spans="1:6" ht="15">
      <c r="A35" s="58"/>
      <c r="B35" s="61"/>
      <c r="C35" s="62"/>
      <c r="D35" s="62">
        <f t="shared" si="1"/>
        <v>0</v>
      </c>
      <c r="E35" s="62">
        <f t="shared" si="2"/>
        <v>0</v>
      </c>
      <c r="F35" s="73">
        <f t="shared" si="3"/>
        <v>0</v>
      </c>
    </row>
    <row r="36" spans="1:6" ht="15">
      <c r="A36" s="58"/>
      <c r="B36" s="61"/>
      <c r="C36" s="62"/>
      <c r="D36" s="62">
        <f t="shared" si="1"/>
        <v>0</v>
      </c>
      <c r="E36" s="62">
        <f t="shared" si="2"/>
        <v>0</v>
      </c>
      <c r="F36" s="73">
        <f t="shared" si="3"/>
        <v>0</v>
      </c>
    </row>
    <row r="37" spans="1:6" ht="15">
      <c r="A37" s="58"/>
      <c r="B37" s="61"/>
      <c r="C37" s="62"/>
      <c r="D37" s="62">
        <f t="shared" si="1"/>
        <v>0</v>
      </c>
      <c r="E37" s="62">
        <f t="shared" si="2"/>
        <v>0</v>
      </c>
      <c r="F37" s="73">
        <f t="shared" si="3"/>
        <v>0</v>
      </c>
    </row>
    <row r="38" spans="1:6" ht="15">
      <c r="A38" s="58"/>
      <c r="B38" s="61"/>
      <c r="C38" s="62"/>
      <c r="D38" s="62">
        <f t="shared" si="1"/>
        <v>0</v>
      </c>
      <c r="E38" s="62">
        <f t="shared" si="2"/>
        <v>0</v>
      </c>
      <c r="F38" s="73">
        <f t="shared" si="3"/>
        <v>0</v>
      </c>
    </row>
    <row r="39" spans="1:6" ht="15">
      <c r="A39" s="58"/>
      <c r="B39" s="61"/>
      <c r="C39" s="62"/>
      <c r="D39" s="62">
        <f t="shared" si="1"/>
        <v>0</v>
      </c>
      <c r="E39" s="62">
        <f t="shared" si="2"/>
        <v>0</v>
      </c>
      <c r="F39" s="73">
        <f t="shared" si="3"/>
        <v>0</v>
      </c>
    </row>
    <row r="40" spans="1:6" ht="15">
      <c r="A40" s="58"/>
      <c r="B40" s="61"/>
      <c r="C40" s="62"/>
      <c r="D40" s="62">
        <f t="shared" si="1"/>
        <v>0</v>
      </c>
      <c r="E40" s="62">
        <f t="shared" si="2"/>
        <v>0</v>
      </c>
      <c r="F40" s="73">
        <f t="shared" si="3"/>
        <v>0</v>
      </c>
    </row>
    <row r="41" spans="1:6" ht="15">
      <c r="A41" s="58"/>
      <c r="B41" s="61"/>
      <c r="C41" s="62"/>
      <c r="D41" s="62">
        <f t="shared" si="1"/>
        <v>0</v>
      </c>
      <c r="E41" s="62">
        <f t="shared" si="2"/>
        <v>0</v>
      </c>
      <c r="F41" s="73">
        <f t="shared" si="3"/>
        <v>0</v>
      </c>
    </row>
    <row r="42" spans="1:6" ht="15">
      <c r="A42" s="58"/>
      <c r="B42" s="61"/>
      <c r="C42" s="62"/>
      <c r="D42" s="62">
        <f t="shared" si="1"/>
        <v>0</v>
      </c>
      <c r="E42" s="62">
        <f t="shared" si="2"/>
        <v>0</v>
      </c>
      <c r="F42" s="73">
        <f t="shared" si="3"/>
        <v>0</v>
      </c>
    </row>
    <row r="43" spans="1:6" ht="15">
      <c r="A43" s="58"/>
      <c r="B43" s="61"/>
      <c r="C43" s="62"/>
      <c r="D43" s="62">
        <f t="shared" si="1"/>
        <v>0</v>
      </c>
      <c r="E43" s="62">
        <f t="shared" si="2"/>
        <v>0</v>
      </c>
      <c r="F43" s="73">
        <f t="shared" si="3"/>
        <v>0</v>
      </c>
    </row>
    <row r="44" spans="1:6" ht="15">
      <c r="A44" s="58"/>
      <c r="B44" s="61"/>
      <c r="C44" s="62"/>
      <c r="D44" s="62">
        <f t="shared" si="1"/>
        <v>0</v>
      </c>
      <c r="E44" s="62">
        <f t="shared" si="2"/>
        <v>0</v>
      </c>
      <c r="F44" s="73">
        <f t="shared" si="3"/>
        <v>0</v>
      </c>
    </row>
    <row r="45" spans="1:6" ht="15">
      <c r="A45" s="58"/>
      <c r="B45" s="61"/>
      <c r="C45" s="62"/>
      <c r="D45" s="62">
        <f t="shared" si="1"/>
        <v>0</v>
      </c>
      <c r="E45" s="62">
        <f t="shared" si="2"/>
        <v>0</v>
      </c>
      <c r="F45" s="73">
        <f t="shared" si="3"/>
        <v>0</v>
      </c>
    </row>
    <row r="46" spans="1:6" ht="15">
      <c r="A46" s="74"/>
      <c r="B46" s="61"/>
      <c r="C46" s="62"/>
      <c r="D46" s="62">
        <f t="shared" si="1"/>
        <v>0</v>
      </c>
      <c r="E46" s="62">
        <f t="shared" si="2"/>
        <v>0</v>
      </c>
      <c r="F46" s="73">
        <f t="shared" si="3"/>
        <v>0</v>
      </c>
    </row>
    <row r="47" spans="1:6" ht="15">
      <c r="A47" s="75" t="s">
        <v>101</v>
      </c>
      <c r="B47" s="65"/>
      <c r="C47" s="65"/>
      <c r="D47" s="76">
        <f>SUM(D31:D46)</f>
        <v>0</v>
      </c>
      <c r="E47" s="65"/>
      <c r="F47" s="66">
        <f>SUM(F31:F46)</f>
        <v>0</v>
      </c>
    </row>
    <row r="49" spans="1:6" ht="15">
      <c r="A49" s="54" t="s">
        <v>102</v>
      </c>
      <c r="B49" s="55"/>
      <c r="C49" s="55"/>
      <c r="D49" s="55"/>
      <c r="E49" s="55"/>
      <c r="F49" s="56"/>
    </row>
    <row r="50" spans="1:6" ht="15">
      <c r="A50" s="77" t="s">
        <v>103</v>
      </c>
      <c r="B50" s="78"/>
      <c r="C50" s="78"/>
      <c r="D50" s="214" t="s">
        <v>104</v>
      </c>
      <c r="E50" s="214"/>
      <c r="F50" s="60" t="s">
        <v>88</v>
      </c>
    </row>
    <row r="51" spans="1:6" ht="15">
      <c r="A51" s="215"/>
      <c r="B51" s="216"/>
      <c r="C51" s="216"/>
      <c r="D51" s="217"/>
      <c r="E51" s="217"/>
      <c r="F51" s="63"/>
    </row>
    <row r="52" spans="1:6" ht="15">
      <c r="A52" s="215"/>
      <c r="B52" s="216"/>
      <c r="C52" s="216"/>
      <c r="D52" s="217"/>
      <c r="E52" s="217"/>
      <c r="F52" s="63"/>
    </row>
    <row r="53" spans="1:6" ht="15">
      <c r="A53" s="215"/>
      <c r="B53" s="216"/>
      <c r="C53" s="216"/>
      <c r="D53" s="217"/>
      <c r="E53" s="217"/>
      <c r="F53" s="63"/>
    </row>
    <row r="54" spans="1:6" ht="15">
      <c r="A54" s="215"/>
      <c r="B54" s="216"/>
      <c r="C54" s="216"/>
      <c r="D54" s="217"/>
      <c r="E54" s="217"/>
      <c r="F54" s="63"/>
    </row>
    <row r="55" spans="1:6" ht="15">
      <c r="A55" s="64" t="s">
        <v>105</v>
      </c>
      <c r="B55" s="65"/>
      <c r="C55" s="65"/>
      <c r="D55" s="65"/>
      <c r="E55" s="65"/>
      <c r="F55" s="66">
        <f>SUM(F51:F54)</f>
        <v>0</v>
      </c>
    </row>
    <row r="57" spans="1:6" ht="15">
      <c r="A57" s="54" t="s">
        <v>106</v>
      </c>
      <c r="B57" s="55"/>
      <c r="C57" s="55"/>
      <c r="D57" s="55"/>
      <c r="E57" s="55"/>
      <c r="F57" s="56"/>
    </row>
    <row r="58" spans="1:6" ht="15">
      <c r="A58" s="58"/>
      <c r="B58" s="59"/>
      <c r="C58" s="59"/>
      <c r="D58" s="59" t="s">
        <v>94</v>
      </c>
      <c r="E58" s="59" t="s">
        <v>98</v>
      </c>
      <c r="F58" s="60" t="s">
        <v>88</v>
      </c>
    </row>
    <row r="59" spans="1:6" ht="15">
      <c r="A59" s="58"/>
      <c r="B59" s="61"/>
      <c r="C59" s="79"/>
      <c r="D59" s="61"/>
      <c r="E59" s="62"/>
      <c r="F59" s="63">
        <f>D59*E59</f>
        <v>0</v>
      </c>
    </row>
    <row r="60" spans="1:6" ht="15">
      <c r="A60" s="58"/>
      <c r="B60" s="61"/>
      <c r="C60" s="61"/>
      <c r="D60" s="61"/>
      <c r="E60" s="62"/>
      <c r="F60" s="63">
        <f>D60*E60</f>
        <v>0</v>
      </c>
    </row>
    <row r="61" spans="1:6" ht="15">
      <c r="A61" s="64" t="s">
        <v>107</v>
      </c>
      <c r="B61" s="65"/>
      <c r="C61" s="65"/>
      <c r="D61" s="65"/>
      <c r="E61" s="65"/>
      <c r="F61" s="66">
        <f>SUM(F59:F60)</f>
        <v>0</v>
      </c>
    </row>
    <row r="63" spans="1:6" ht="19.5" thickBot="1">
      <c r="A63" s="80" t="s">
        <v>108</v>
      </c>
      <c r="B63" s="80"/>
      <c r="C63" s="80"/>
      <c r="D63" s="80"/>
      <c r="E63" s="80"/>
      <c r="F63" s="81">
        <f>F11+F19+F27+F47+F55+F61</f>
        <v>0</v>
      </c>
    </row>
    <row r="64" ht="15.75" thickTop="1"/>
  </sheetData>
  <sheetProtection/>
  <mergeCells count="25">
    <mergeCell ref="A52:C52"/>
    <mergeCell ref="D52:E52"/>
    <mergeCell ref="A53:C53"/>
    <mergeCell ref="D53:E53"/>
    <mergeCell ref="A54:C54"/>
    <mergeCell ref="D54:E54"/>
    <mergeCell ref="A51:C51"/>
    <mergeCell ref="D51:E51"/>
    <mergeCell ref="A9:C9"/>
    <mergeCell ref="A10:C10"/>
    <mergeCell ref="A15:D15"/>
    <mergeCell ref="A16:D16"/>
    <mergeCell ref="A17:D17"/>
    <mergeCell ref="A18:D18"/>
    <mergeCell ref="A23:C23"/>
    <mergeCell ref="A24:C24"/>
    <mergeCell ref="A25:C25"/>
    <mergeCell ref="A26:C26"/>
    <mergeCell ref="D50:E50"/>
    <mergeCell ref="A8:C8"/>
    <mergeCell ref="A3:C3"/>
    <mergeCell ref="A4:C4"/>
    <mergeCell ref="A5:C5"/>
    <mergeCell ref="A6:C6"/>
    <mergeCell ref="A7:C7"/>
  </mergeCells>
  <printOptions horizontalCentered="1"/>
  <pageMargins left="0.5" right="0.5" top="0.5" bottom="0.5" header="0.3" footer="0.3"/>
  <pageSetup fitToWidth="0" fitToHeight="1" horizontalDpi="600" verticalDpi="60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Timothy Brunney</dc:creator>
  <cp:keywords/>
  <dc:description/>
  <cp:lastModifiedBy>Jim Schurch</cp:lastModifiedBy>
  <cp:lastPrinted>2017-12-04T16:20:42Z</cp:lastPrinted>
  <dcterms:created xsi:type="dcterms:W3CDTF">2013-01-11T13:23:31Z</dcterms:created>
  <dcterms:modified xsi:type="dcterms:W3CDTF">2017-12-08T16:20:31Z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