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URCHASING\FY 2024\503-24\"/>
    </mc:Choice>
  </mc:AlternateContent>
  <xr:revisionPtr revIDLastSave="0" documentId="13_ncr:1_{BAB5D13A-F1C4-4A2C-B83C-7D66358374E0}" xr6:coauthVersionLast="47" xr6:coauthVersionMax="47" xr10:uidLastSave="{00000000-0000-0000-0000-000000000000}"/>
  <bookViews>
    <workbookView xWindow="34455" yWindow="810" windowWidth="21600" windowHeight="11385" xr2:uid="{00000000-000D-0000-FFFF-FFFF00000000}"/>
  </bookViews>
  <sheets>
    <sheet name="Vendors" sheetId="1" r:id="rId1"/>
    <sheet name="Pricing" sheetId="2" r:id="rId2"/>
    <sheet name="TAB 2-1" sheetId="3" r:id="rId3"/>
    <sheet name="TAB 3-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4" l="1"/>
  <c r="F10" i="4"/>
  <c r="F9" i="4"/>
  <c r="B3" i="4"/>
  <c r="F14" i="3"/>
  <c r="F13" i="3"/>
  <c r="F12" i="3"/>
  <c r="F11" i="3"/>
  <c r="F10" i="3"/>
  <c r="F9" i="3"/>
  <c r="B3" i="3"/>
  <c r="E9" i="2"/>
  <c r="D9" i="2"/>
  <c r="C9" i="2"/>
  <c r="E8" i="2"/>
  <c r="D8" i="2"/>
  <c r="C8" i="2"/>
  <c r="E7" i="2"/>
  <c r="D7" i="2"/>
  <c r="C7" i="2"/>
</calcChain>
</file>

<file path=xl/sharedStrings.xml><?xml version="1.0" encoding="utf-8"?>
<sst xmlns="http://schemas.openxmlformats.org/spreadsheetml/2006/main" count="103" uniqueCount="70">
  <si>
    <t>STATE OF OHIO</t>
  </si>
  <si>
    <t>Director of Transportation</t>
  </si>
  <si>
    <t>Award Date</t>
  </si>
  <si>
    <t>Invitation</t>
  </si>
  <si>
    <t>503-24</t>
  </si>
  <si>
    <t>Single</t>
  </si>
  <si>
    <t>Opened</t>
  </si>
  <si>
    <t>Location</t>
  </si>
  <si>
    <t>Central Office</t>
  </si>
  <si>
    <t>Commodity</t>
  </si>
  <si>
    <t>Central Office Elevator Services</t>
  </si>
  <si>
    <t>Threshold</t>
  </si>
  <si>
    <t>Vendor Information</t>
  </si>
  <si>
    <t>Remit to Address</t>
  </si>
  <si>
    <t>Link to Bid</t>
  </si>
  <si>
    <t>TK Elevator</t>
  </si>
  <si>
    <t>Included on Pricing Tab</t>
  </si>
  <si>
    <t>PO BOX 3796</t>
  </si>
  <si>
    <t>CAROL STREAM, IL 60132</t>
  </si>
  <si>
    <t>Shawn Foraker</t>
  </si>
  <si>
    <t>614-895-2258</t>
  </si>
  <si>
    <t>shawn.foraker@tkelevator.com</t>
  </si>
  <si>
    <t>503-24 CENTRAL OFFICE ELEVATOR SERVICES</t>
  </si>
  <si>
    <t>HOURLY RATES PRICING</t>
  </si>
  <si>
    <t>Vendor:</t>
  </si>
  <si>
    <t>TABLE 1-1 INITIAL BASE HOURLY RATES FOR CONTRACTOR'S PERSONNEL</t>
  </si>
  <si>
    <t>Position</t>
  </si>
  <si>
    <t>Straight Time Rate Hourly Selling Prices</t>
  </si>
  <si>
    <t>Full Billing Rates Hourly Selling Prices</t>
  </si>
  <si>
    <t>1.5*</t>
  </si>
  <si>
    <t>1.7**</t>
  </si>
  <si>
    <t>2.0***</t>
  </si>
  <si>
    <t>Mechanic</t>
  </si>
  <si>
    <t>Adjuster/Foreman</t>
  </si>
  <si>
    <t>Repair Crew (Two-Man)</t>
  </si>
  <si>
    <t>*Type of work, hours and days of the week that the 1.5 times straight time rate applies: Monday – Friday 6:00 PM to 7:00 AM and all day Saturday for scheduled service</t>
  </si>
  <si>
    <t>**Type of work, hours and days of the week that the 1.7 times straight time rate applies: Monday – Friday 6:00 PM to 7:00 AM and all day Saturday for overtime callback service</t>
  </si>
  <si>
    <t>***Type of work, hours and days of the week that the 2.0 times straight time rate applies: Sundays and all repair crew work other than 7:00 AM to 6:00 PM Monday – Friday</t>
  </si>
  <si>
    <t>List all applicable Holidays: Veterans Day, Thanksgiving Day, The Friday after Thanksgiving, Christmas Day, New Year's Day, Memorial Day, Independence Day, Labor Day</t>
  </si>
  <si>
    <t>TABLE 1-2 CONTRACTOR SPECIFIED MARKUP ON PARTS AND SUPPLIES</t>
  </si>
  <si>
    <t>Contractor Specified markup on Parts and Supplies (Not to exceed 15% maximum)</t>
  </si>
  <si>
    <t>Markup on Parts-Supplies not to exceed 15%</t>
  </si>
  <si>
    <t>GROUP A UNITS VERTICAL TRANSPORTATION</t>
  </si>
  <si>
    <t>COMPREHENSIVE FULL SYSTEMATIC MAINTENANCE</t>
  </si>
  <si>
    <t>EQUIPMENT COVERAGE ATTACHMENT TRACTION ELEVATOR</t>
  </si>
  <si>
    <t>TABLE 2-1 UNIT PRICING, MINIMUM MONTHLY MAINTENANCE HOURS AND GUARANTEED CALLBACK RATE</t>
  </si>
  <si>
    <t>State ID
Number</t>
  </si>
  <si>
    <t>Facility Name</t>
  </si>
  <si>
    <t>Manufacturer</t>
  </si>
  <si>
    <t>Approx Install Date</t>
  </si>
  <si>
    <t>(1) Monthly Maintenance Charge Each</t>
  </si>
  <si>
    <t>Total Annual Price (1) x
12 Months</t>
  </si>
  <si>
    <t>Minimum Monthly Maintenance Hours per Unit</t>
  </si>
  <si>
    <t>Maintenance Frequency (Per Month)</t>
  </si>
  <si>
    <t>Guaranteed Callback Rate Calls per Unit per Year</t>
  </si>
  <si>
    <t>Dover Freight Traction</t>
  </si>
  <si>
    <t>Dover Passenger Traction</t>
  </si>
  <si>
    <t>ALL</t>
  </si>
  <si>
    <t>Dover Traction Units</t>
  </si>
  <si>
    <r>
      <t xml:space="preserve">Individual cost for five (5) year full load safety test for each unit to be performed when required by code. </t>
    </r>
    <r>
      <rPr>
        <b/>
        <sz val="10"/>
        <color theme="1"/>
        <rFont val="Segoe UI"/>
        <family val="2"/>
      </rPr>
      <t>*5-YEAR FULL-LOAD SAFETY TEST ARE INCLUDED IN PRICING ABOVE - TK ELEVATOR*</t>
    </r>
  </si>
  <si>
    <t>GROUP B UNITS VERTICAL TRANSPORTATION</t>
  </si>
  <si>
    <t>LIMITED MAINTENANCE</t>
  </si>
  <si>
    <t>EQUIPMENT COVERAGE ATTACHMENT HYDRAULIC ELEVATOR</t>
  </si>
  <si>
    <t>TABLE 3-1 UNIT PRICING AND MINIMUM MONTHLY MAINTENANCE HOURS</t>
  </si>
  <si>
    <t>Central Office Test Lab</t>
  </si>
  <si>
    <t>Capital Freight Hydro</t>
  </si>
  <si>
    <t>Abell Passenger Hydro</t>
  </si>
  <si>
    <t>Don Scott Aviation</t>
  </si>
  <si>
    <t>Otis Passenger Hydro</t>
  </si>
  <si>
    <t>OAKS ID: 0000104882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</si>
</sst>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ED1C24"/>
      <name val="Arial"/>
      <family val="2"/>
    </font>
    <font>
      <b/>
      <sz val="10"/>
      <color rgb="FFFFFFFF"/>
      <name val="Arial"/>
      <family val="2"/>
    </font>
    <font>
      <sz val="8"/>
      <color rgb="FFFFFFFF"/>
      <name val="Arial"/>
      <family val="2"/>
    </font>
    <font>
      <b/>
      <sz val="11"/>
      <color indexed="8"/>
      <name val="Arial"/>
      <family val="2"/>
    </font>
    <font>
      <sz val="11"/>
      <color theme="1"/>
      <name val="Segoe UI"/>
      <family val="2"/>
    </font>
    <font>
      <sz val="16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Segoe UI"/>
      <family val="2"/>
    </font>
    <font>
      <sz val="11"/>
      <color indexed="8"/>
      <name val="Segoe UI"/>
      <family val="2"/>
    </font>
    <font>
      <sz val="12"/>
      <color indexed="8"/>
      <name val="Arial"/>
      <family val="2"/>
    </font>
    <font>
      <b/>
      <sz val="11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62">
    <xf numFmtId="0" fontId="0" fillId="0" borderId="0" xfId="0"/>
    <xf numFmtId="0" fontId="3" fillId="0" borderId="1" xfId="0" applyFont="1" applyBorder="1"/>
    <xf numFmtId="49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2"/>
    <xf numFmtId="0" fontId="11" fillId="0" borderId="1" xfId="1" applyFont="1" applyBorder="1" applyAlignment="1">
      <alignment horizontal="right" vertical="center"/>
    </xf>
    <xf numFmtId="0" fontId="14" fillId="3" borderId="13" xfId="1" applyFont="1" applyFill="1" applyBorder="1" applyAlignment="1">
      <alignment horizontal="center" vertical="center" wrapText="1"/>
    </xf>
    <xf numFmtId="1" fontId="15" fillId="0" borderId="13" xfId="1" applyNumberFormat="1" applyFont="1" applyBorder="1" applyAlignment="1">
      <alignment horizontal="left" vertical="center" shrinkToFit="1"/>
    </xf>
    <xf numFmtId="44" fontId="15" fillId="0" borderId="13" xfId="1" applyNumberFormat="1" applyFont="1" applyBorder="1" applyAlignment="1" applyProtection="1">
      <alignment horizontal="center" vertical="center" wrapText="1"/>
      <protection locked="0"/>
    </xf>
    <xf numFmtId="44" fontId="15" fillId="0" borderId="13" xfId="1" applyNumberFormat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left" vertical="center" wrapText="1"/>
    </xf>
    <xf numFmtId="0" fontId="12" fillId="0" borderId="0" xfId="2" applyAlignment="1">
      <alignment wrapText="1"/>
    </xf>
    <xf numFmtId="0" fontId="20" fillId="3" borderId="17" xfId="2" applyFon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0" fontId="21" fillId="0" borderId="1" xfId="2" applyFont="1" applyBorder="1" applyAlignment="1">
      <alignment vertical="center"/>
    </xf>
    <xf numFmtId="0" fontId="21" fillId="0" borderId="1" xfId="2" applyFont="1" applyBorder="1" applyAlignment="1">
      <alignment horizontal="left" vertical="center"/>
    </xf>
    <xf numFmtId="44" fontId="21" fillId="0" borderId="1" xfId="2" applyNumberFormat="1" applyFont="1" applyBorder="1" applyAlignment="1" applyProtection="1">
      <alignment horizontal="center" vertical="center"/>
      <protection locked="0"/>
    </xf>
    <xf numFmtId="44" fontId="21" fillId="0" borderId="1" xfId="2" applyNumberFormat="1" applyFont="1" applyBorder="1" applyAlignment="1">
      <alignment horizontal="center" vertical="center"/>
    </xf>
    <xf numFmtId="0" fontId="12" fillId="0" borderId="0" xfId="2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 wrapText="1"/>
    </xf>
    <xf numFmtId="0" fontId="14" fillId="3" borderId="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0" fontId="12" fillId="4" borderId="2" xfId="2" applyFill="1" applyBorder="1" applyAlignment="1">
      <alignment horizontal="center"/>
    </xf>
    <xf numFmtId="0" fontId="12" fillId="4" borderId="3" xfId="2" applyFill="1" applyBorder="1" applyAlignment="1">
      <alignment horizontal="center"/>
    </xf>
    <xf numFmtId="0" fontId="12" fillId="4" borderId="4" xfId="2" applyFill="1" applyBorder="1" applyAlignment="1">
      <alignment horizontal="center"/>
    </xf>
    <xf numFmtId="0" fontId="16" fillId="0" borderId="0" xfId="1" applyFont="1" applyAlignment="1">
      <alignment horizontal="left" vertical="top" wrapText="1"/>
    </xf>
    <xf numFmtId="0" fontId="11" fillId="3" borderId="14" xfId="1" applyFont="1" applyFill="1" applyBorder="1" applyAlignment="1">
      <alignment horizontal="center" vertical="top" wrapText="1"/>
    </xf>
    <xf numFmtId="0" fontId="11" fillId="3" borderId="15" xfId="1" applyFont="1" applyFill="1" applyBorder="1" applyAlignment="1">
      <alignment horizontal="center" vertical="top" wrapText="1"/>
    </xf>
    <xf numFmtId="0" fontId="11" fillId="3" borderId="16" xfId="1" applyFont="1" applyFill="1" applyBorder="1" applyAlignment="1">
      <alignment horizontal="center" vertical="top" wrapText="1"/>
    </xf>
    <xf numFmtId="1" fontId="17" fillId="0" borderId="2" xfId="1" applyNumberFormat="1" applyFont="1" applyBorder="1" applyAlignment="1">
      <alignment horizontal="left" vertical="center" wrapText="1" shrinkToFit="1"/>
    </xf>
    <xf numFmtId="1" fontId="17" fillId="0" borderId="3" xfId="1" applyNumberFormat="1" applyFont="1" applyBorder="1" applyAlignment="1">
      <alignment horizontal="left" vertical="center" wrapText="1" shrinkToFit="1"/>
    </xf>
    <xf numFmtId="10" fontId="18" fillId="0" borderId="2" xfId="1" applyNumberFormat="1" applyFont="1" applyBorder="1" applyAlignment="1" applyProtection="1">
      <alignment horizontal="center" vertical="center" shrinkToFit="1"/>
      <protection locked="0"/>
    </xf>
    <xf numFmtId="10" fontId="18" fillId="0" borderId="3" xfId="1" applyNumberFormat="1" applyFont="1" applyBorder="1" applyAlignment="1" applyProtection="1">
      <alignment horizontal="center" vertical="center" shrinkToFit="1"/>
      <protection locked="0"/>
    </xf>
    <xf numFmtId="10" fontId="18" fillId="0" borderId="4" xfId="1" applyNumberFormat="1" applyFont="1" applyBorder="1" applyAlignment="1" applyProtection="1">
      <alignment horizontal="center" vertical="center" shrinkToFit="1"/>
      <protection locked="0"/>
    </xf>
    <xf numFmtId="0" fontId="19" fillId="3" borderId="1" xfId="2" applyFont="1" applyFill="1" applyBorder="1" applyAlignment="1">
      <alignment horizontal="center"/>
    </xf>
    <xf numFmtId="0" fontId="21" fillId="0" borderId="2" xfId="2" applyFont="1" applyBorder="1" applyAlignment="1">
      <alignment horizontal="left" vertical="center" wrapText="1"/>
    </xf>
    <xf numFmtId="0" fontId="21" fillId="0" borderId="3" xfId="2" applyFont="1" applyBorder="1" applyAlignment="1">
      <alignment horizontal="left" vertical="center" wrapText="1"/>
    </xf>
    <xf numFmtId="0" fontId="21" fillId="0" borderId="4" xfId="2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/>
    </xf>
    <xf numFmtId="0" fontId="12" fillId="4" borderId="1" xfId="2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12" fillId="2" borderId="1" xfId="2" applyFill="1" applyBorder="1" applyAlignment="1">
      <alignment horizontal="center"/>
    </xf>
  </cellXfs>
  <cellStyles count="3">
    <cellStyle name="Normal" xfId="0" builtinId="0"/>
    <cellStyle name="Normal 2" xfId="1" xr:uid="{47BE769E-F8C3-4FD5-950B-1E92F7E4E05E}"/>
    <cellStyle name="Normal 3" xfId="2" xr:uid="{90881D6A-D018-4D42-A837-A1B0329B3A6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A19" sqref="A19"/>
    </sheetView>
  </sheetViews>
  <sheetFormatPr defaultRowHeight="12.75" x14ac:dyDescent="0.2"/>
  <cols>
    <col min="1" max="1" width="28.140625" style="2" bestFit="1" customWidth="1"/>
    <col min="2" max="3" width="28.140625" customWidth="1"/>
    <col min="4" max="4" width="10" customWidth="1"/>
    <col min="5" max="5" width="9.85546875" customWidth="1"/>
    <col min="6" max="7" width="10" bestFit="1" customWidth="1"/>
  </cols>
  <sheetData>
    <row r="1" spans="1:6" x14ac:dyDescent="0.2">
      <c r="A1" s="26"/>
      <c r="B1" s="26"/>
      <c r="C1" s="27" t="s">
        <v>0</v>
      </c>
      <c r="D1" s="27"/>
      <c r="E1" s="27"/>
      <c r="F1" s="27"/>
    </row>
    <row r="2" spans="1:6" x14ac:dyDescent="0.2">
      <c r="A2" s="26"/>
      <c r="B2" s="26"/>
      <c r="C2" s="26"/>
      <c r="D2" s="26"/>
      <c r="E2" s="26"/>
      <c r="F2" s="26"/>
    </row>
    <row r="3" spans="1:6" x14ac:dyDescent="0.2">
      <c r="A3" s="26"/>
      <c r="B3" s="26"/>
      <c r="C3" s="26"/>
      <c r="D3" s="26"/>
      <c r="E3" s="26"/>
      <c r="F3" s="26"/>
    </row>
    <row r="4" spans="1:6" x14ac:dyDescent="0.2">
      <c r="A4" s="26"/>
      <c r="B4" s="26"/>
      <c r="C4" s="26"/>
      <c r="D4" s="26"/>
      <c r="E4" s="26"/>
      <c r="F4" s="26"/>
    </row>
    <row r="5" spans="1:6" x14ac:dyDescent="0.2">
      <c r="A5" s="26"/>
      <c r="B5" s="26"/>
      <c r="C5" s="28" t="s">
        <v>1</v>
      </c>
      <c r="D5" s="28"/>
      <c r="E5" s="28"/>
      <c r="F5" s="28"/>
    </row>
    <row r="6" spans="1:6" x14ac:dyDescent="0.2">
      <c r="A6" s="26"/>
      <c r="B6" s="26"/>
      <c r="C6" s="26"/>
      <c r="D6" s="26"/>
      <c r="E6" s="26"/>
      <c r="F6" s="1" t="s">
        <v>2</v>
      </c>
    </row>
    <row r="7" spans="1:6" x14ac:dyDescent="0.2">
      <c r="A7"/>
      <c r="B7" s="3" t="s">
        <v>3</v>
      </c>
      <c r="C7" s="4" t="s">
        <v>4</v>
      </c>
      <c r="D7" s="4" t="s">
        <v>5</v>
      </c>
    </row>
    <row r="8" spans="1:6" x14ac:dyDescent="0.2">
      <c r="A8"/>
      <c r="B8" s="5" t="s">
        <v>6</v>
      </c>
      <c r="C8" s="6">
        <v>45099</v>
      </c>
    </row>
    <row r="9" spans="1:6" x14ac:dyDescent="0.2">
      <c r="A9"/>
      <c r="B9" s="5" t="s">
        <v>7</v>
      </c>
      <c r="C9" s="7" t="s">
        <v>8</v>
      </c>
    </row>
    <row r="10" spans="1:6" x14ac:dyDescent="0.2">
      <c r="A10"/>
      <c r="B10" s="5" t="s">
        <v>9</v>
      </c>
      <c r="C10" s="7" t="s">
        <v>10</v>
      </c>
    </row>
    <row r="11" spans="1:6" x14ac:dyDescent="0.2">
      <c r="A11"/>
      <c r="B11" s="8" t="s">
        <v>11</v>
      </c>
    </row>
    <row r="12" spans="1:6" x14ac:dyDescent="0.2">
      <c r="A12" s="9" t="s">
        <v>4</v>
      </c>
    </row>
    <row r="13" spans="1:6" x14ac:dyDescent="0.2">
      <c r="A13"/>
      <c r="B13" s="5" t="s">
        <v>12</v>
      </c>
      <c r="C13" s="5" t="s">
        <v>13</v>
      </c>
      <c r="D13" s="5" t="s">
        <v>14</v>
      </c>
    </row>
    <row r="14" spans="1:6" x14ac:dyDescent="0.2">
      <c r="A14" s="7" t="s">
        <v>15</v>
      </c>
      <c r="B14" s="10" t="s">
        <v>15</v>
      </c>
      <c r="C14" s="5" t="s">
        <v>16</v>
      </c>
    </row>
    <row r="15" spans="1:6" x14ac:dyDescent="0.2">
      <c r="A15" s="7" t="s">
        <v>17</v>
      </c>
      <c r="B15" s="7" t="s">
        <v>17</v>
      </c>
    </row>
    <row r="16" spans="1:6" x14ac:dyDescent="0.2">
      <c r="A16" s="7" t="s">
        <v>18</v>
      </c>
      <c r="B16" s="7" t="s">
        <v>18</v>
      </c>
    </row>
    <row r="17" spans="1:2" x14ac:dyDescent="0.2">
      <c r="A17" s="7" t="s">
        <v>19</v>
      </c>
      <c r="B17" s="7" t="s">
        <v>19</v>
      </c>
    </row>
    <row r="18" spans="1:2" x14ac:dyDescent="0.2">
      <c r="A18" s="7" t="s">
        <v>20</v>
      </c>
      <c r="B18" s="7" t="s">
        <v>20</v>
      </c>
    </row>
    <row r="19" spans="1:2" x14ac:dyDescent="0.2">
      <c r="A19" s="7" t="s">
        <v>69</v>
      </c>
    </row>
    <row r="20" spans="1:2" x14ac:dyDescent="0.2">
      <c r="A20" s="7" t="s">
        <v>21</v>
      </c>
    </row>
    <row r="21" spans="1:2" x14ac:dyDescent="0.2">
      <c r="A21"/>
      <c r="B21" s="10" t="s">
        <v>15</v>
      </c>
    </row>
  </sheetData>
  <mergeCells count="5">
    <mergeCell ref="A1:B6"/>
    <mergeCell ref="C1:F1"/>
    <mergeCell ref="C2:F4"/>
    <mergeCell ref="C5:F5"/>
    <mergeCell ref="C6:E6"/>
  </mergeCells>
  <phoneticPr fontId="0" type="noConversion"/>
  <pageMargins left="0.25" right="0.25" top="1" bottom="1" header="0.5" footer="0.5"/>
  <pageSetup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FD9E-7F1C-4DFC-A43E-6C4D2FAA9309}">
  <dimension ref="A1:E18"/>
  <sheetViews>
    <sheetView workbookViewId="0">
      <selection sqref="A1:E1"/>
    </sheetView>
  </sheetViews>
  <sheetFormatPr defaultRowHeight="16.5" x14ac:dyDescent="0.3"/>
  <cols>
    <col min="1" max="2" width="23.5703125" style="11" customWidth="1"/>
    <col min="3" max="5" width="13.28515625" style="11" customWidth="1"/>
    <col min="6" max="16384" width="9.140625" style="11"/>
  </cols>
  <sheetData>
    <row r="1" spans="1:5" x14ac:dyDescent="0.3">
      <c r="A1" s="29" t="s">
        <v>22</v>
      </c>
      <c r="B1" s="30"/>
      <c r="C1" s="30"/>
      <c r="D1" s="30"/>
      <c r="E1" s="31"/>
    </row>
    <row r="2" spans="1:5" x14ac:dyDescent="0.3">
      <c r="A2" s="29" t="s">
        <v>23</v>
      </c>
      <c r="B2" s="30"/>
      <c r="C2" s="30"/>
      <c r="D2" s="30"/>
      <c r="E2" s="31"/>
    </row>
    <row r="3" spans="1:5" ht="20.25" x14ac:dyDescent="0.3">
      <c r="A3" s="12" t="s">
        <v>24</v>
      </c>
      <c r="B3" s="32" t="s">
        <v>15</v>
      </c>
      <c r="C3" s="32"/>
      <c r="D3" s="32"/>
      <c r="E3" s="33"/>
    </row>
    <row r="4" spans="1:5" x14ac:dyDescent="0.3">
      <c r="A4" s="34" t="s">
        <v>25</v>
      </c>
      <c r="B4" s="35"/>
      <c r="C4" s="35"/>
      <c r="D4" s="35"/>
      <c r="E4" s="36"/>
    </row>
    <row r="5" spans="1:5" ht="36" customHeight="1" x14ac:dyDescent="0.3">
      <c r="A5" s="37" t="s">
        <v>26</v>
      </c>
      <c r="B5" s="37" t="s">
        <v>27</v>
      </c>
      <c r="C5" s="39" t="s">
        <v>28</v>
      </c>
      <c r="D5" s="40"/>
      <c r="E5" s="41"/>
    </row>
    <row r="6" spans="1:5" x14ac:dyDescent="0.3">
      <c r="A6" s="38"/>
      <c r="B6" s="38"/>
      <c r="C6" s="13" t="s">
        <v>29</v>
      </c>
      <c r="D6" s="13" t="s">
        <v>30</v>
      </c>
      <c r="E6" s="13" t="s">
        <v>31</v>
      </c>
    </row>
    <row r="7" spans="1:5" x14ac:dyDescent="0.3">
      <c r="A7" s="14" t="s">
        <v>32</v>
      </c>
      <c r="B7" s="15">
        <v>200</v>
      </c>
      <c r="C7" s="16">
        <f>IF(B7&gt;0,B7*150%,"")</f>
        <v>300</v>
      </c>
      <c r="D7" s="16">
        <f>IF(B7&gt;0,B7*170%,"")</f>
        <v>340</v>
      </c>
      <c r="E7" s="16">
        <f>IF(B7&gt;0,B7*200%,"")</f>
        <v>400</v>
      </c>
    </row>
    <row r="8" spans="1:5" x14ac:dyDescent="0.3">
      <c r="A8" s="14" t="s">
        <v>33</v>
      </c>
      <c r="B8" s="15">
        <v>210</v>
      </c>
      <c r="C8" s="16">
        <f t="shared" ref="C8:C9" si="0">IF(B8&gt;0,B8*150%,"")</f>
        <v>315</v>
      </c>
      <c r="D8" s="16">
        <f t="shared" ref="D8:D9" si="1">IF(B8&gt;0,B8*170%,"")</f>
        <v>357</v>
      </c>
      <c r="E8" s="16">
        <f t="shared" ref="E8:E9" si="2">IF(B8&gt;0,B8*200%,"")</f>
        <v>420</v>
      </c>
    </row>
    <row r="9" spans="1:5" x14ac:dyDescent="0.3">
      <c r="A9" s="17" t="s">
        <v>34</v>
      </c>
      <c r="B9" s="15">
        <v>375</v>
      </c>
      <c r="C9" s="16">
        <f t="shared" si="0"/>
        <v>562.5</v>
      </c>
      <c r="D9" s="16">
        <f t="shared" si="1"/>
        <v>637.5</v>
      </c>
      <c r="E9" s="16">
        <f t="shared" si="2"/>
        <v>750</v>
      </c>
    </row>
    <row r="11" spans="1:5" s="18" customFormat="1" ht="30" customHeight="1" x14ac:dyDescent="0.3">
      <c r="A11" s="45" t="s">
        <v>35</v>
      </c>
      <c r="B11" s="45"/>
      <c r="C11" s="45"/>
      <c r="D11" s="45"/>
      <c r="E11" s="45"/>
    </row>
    <row r="12" spans="1:5" s="18" customFormat="1" ht="30" customHeight="1" x14ac:dyDescent="0.3">
      <c r="A12" s="45" t="s">
        <v>36</v>
      </c>
      <c r="B12" s="45"/>
      <c r="C12" s="45"/>
      <c r="D12" s="45"/>
      <c r="E12" s="45"/>
    </row>
    <row r="13" spans="1:5" s="18" customFormat="1" ht="30" customHeight="1" x14ac:dyDescent="0.3">
      <c r="A13" s="45" t="s">
        <v>37</v>
      </c>
      <c r="B13" s="45"/>
      <c r="C13" s="45"/>
      <c r="D13" s="45"/>
      <c r="E13" s="45"/>
    </row>
    <row r="14" spans="1:5" s="18" customFormat="1" ht="30" customHeight="1" x14ac:dyDescent="0.3">
      <c r="A14" s="45" t="s">
        <v>38</v>
      </c>
      <c r="B14" s="45"/>
      <c r="C14" s="45"/>
      <c r="D14" s="45"/>
      <c r="E14" s="45"/>
    </row>
    <row r="15" spans="1:5" ht="8.25" customHeight="1" x14ac:dyDescent="0.3"/>
    <row r="16" spans="1:5" x14ac:dyDescent="0.3">
      <c r="A16" s="46" t="s">
        <v>39</v>
      </c>
      <c r="B16" s="47"/>
      <c r="C16" s="47"/>
      <c r="D16" s="47"/>
      <c r="E16" s="48"/>
    </row>
    <row r="17" spans="1:5" ht="36.75" customHeight="1" x14ac:dyDescent="0.3">
      <c r="A17" s="49" t="s">
        <v>40</v>
      </c>
      <c r="B17" s="50"/>
      <c r="C17" s="51" t="s">
        <v>41</v>
      </c>
      <c r="D17" s="52"/>
      <c r="E17" s="53"/>
    </row>
    <row r="18" spans="1:5" x14ac:dyDescent="0.3">
      <c r="A18" s="42"/>
      <c r="B18" s="43"/>
      <c r="C18" s="43"/>
      <c r="D18" s="43"/>
      <c r="E18" s="44"/>
    </row>
  </sheetData>
  <mergeCells count="15">
    <mergeCell ref="A18:E18"/>
    <mergeCell ref="A11:E11"/>
    <mergeCell ref="A12:E12"/>
    <mergeCell ref="A13:E13"/>
    <mergeCell ref="A14:E14"/>
    <mergeCell ref="A16:E16"/>
    <mergeCell ref="A17:B17"/>
    <mergeCell ref="C17:E17"/>
    <mergeCell ref="A1:E1"/>
    <mergeCell ref="A2:E2"/>
    <mergeCell ref="B3:E3"/>
    <mergeCell ref="A4:E4"/>
    <mergeCell ref="A5:A6"/>
    <mergeCell ref="B5:B6"/>
    <mergeCell ref="C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1C79-EB1A-4FA4-AAF1-3ECF52A6F3F3}">
  <sheetPr>
    <pageSetUpPr fitToPage="1"/>
  </sheetPr>
  <dimension ref="A1:I16"/>
  <sheetViews>
    <sheetView topLeftCell="A6" workbookViewId="0">
      <selection sqref="A1:H1"/>
    </sheetView>
  </sheetViews>
  <sheetFormatPr defaultRowHeight="16.5" x14ac:dyDescent="0.3"/>
  <cols>
    <col min="1" max="1" width="9.140625" style="25"/>
    <col min="2" max="2" width="12.28515625" style="11" bestFit="1" customWidth="1"/>
    <col min="3" max="3" width="23.28515625" style="11" bestFit="1" customWidth="1"/>
    <col min="4" max="4" width="9.140625" style="25"/>
    <col min="5" max="6" width="12.140625" style="11" customWidth="1"/>
    <col min="7" max="9" width="15.5703125" style="11" customWidth="1"/>
    <col min="10" max="16384" width="9.140625" style="11"/>
  </cols>
  <sheetData>
    <row r="1" spans="1:9" x14ac:dyDescent="0.3">
      <c r="A1" s="29" t="s">
        <v>22</v>
      </c>
      <c r="B1" s="30"/>
      <c r="C1" s="30"/>
      <c r="D1" s="30"/>
      <c r="E1" s="30"/>
      <c r="F1" s="30"/>
      <c r="G1" s="30"/>
      <c r="H1" s="30"/>
      <c r="I1" s="31"/>
    </row>
    <row r="2" spans="1:9" x14ac:dyDescent="0.3">
      <c r="A2" s="29" t="s">
        <v>23</v>
      </c>
      <c r="B2" s="30"/>
      <c r="C2" s="30"/>
      <c r="D2" s="30"/>
      <c r="E2" s="30"/>
      <c r="F2" s="30"/>
      <c r="G2" s="30"/>
      <c r="H2" s="30"/>
      <c r="I2" s="31"/>
    </row>
    <row r="3" spans="1:9" ht="20.25" x14ac:dyDescent="0.3">
      <c r="A3" s="12" t="s">
        <v>24</v>
      </c>
      <c r="B3" s="58" t="str">
        <f>Pricing!B3</f>
        <v>TK Elevator</v>
      </c>
      <c r="C3" s="58"/>
      <c r="D3" s="58"/>
      <c r="E3" s="58"/>
      <c r="F3" s="58"/>
      <c r="G3" s="58"/>
      <c r="H3" s="58"/>
      <c r="I3" s="58"/>
    </row>
    <row r="4" spans="1:9" x14ac:dyDescent="0.3">
      <c r="A4" s="54" t="s">
        <v>42</v>
      </c>
      <c r="B4" s="54"/>
      <c r="C4" s="54"/>
      <c r="D4" s="54"/>
      <c r="E4" s="54"/>
      <c r="F4" s="54"/>
      <c r="G4" s="54"/>
      <c r="H4" s="54"/>
      <c r="I4" s="54"/>
    </row>
    <row r="5" spans="1:9" x14ac:dyDescent="0.3">
      <c r="A5" s="54" t="s">
        <v>43</v>
      </c>
      <c r="B5" s="54"/>
      <c r="C5" s="54"/>
      <c r="D5" s="54"/>
      <c r="E5" s="54"/>
      <c r="F5" s="54"/>
      <c r="G5" s="54"/>
      <c r="H5" s="54"/>
      <c r="I5" s="54"/>
    </row>
    <row r="6" spans="1:9" x14ac:dyDescent="0.3">
      <c r="A6" s="54" t="s">
        <v>44</v>
      </c>
      <c r="B6" s="54"/>
      <c r="C6" s="54"/>
      <c r="D6" s="54"/>
      <c r="E6" s="54"/>
      <c r="F6" s="54"/>
      <c r="G6" s="54"/>
      <c r="H6" s="54"/>
      <c r="I6" s="54"/>
    </row>
    <row r="7" spans="1:9" x14ac:dyDescent="0.3">
      <c r="A7" s="54" t="s">
        <v>45</v>
      </c>
      <c r="B7" s="54"/>
      <c r="C7" s="54"/>
      <c r="D7" s="54"/>
      <c r="E7" s="54"/>
      <c r="F7" s="54"/>
      <c r="G7" s="54"/>
      <c r="H7" s="54"/>
      <c r="I7" s="54"/>
    </row>
    <row r="8" spans="1:9" ht="57" x14ac:dyDescent="0.3">
      <c r="A8" s="19" t="s">
        <v>46</v>
      </c>
      <c r="B8" s="19" t="s">
        <v>47</v>
      </c>
      <c r="C8" s="19" t="s">
        <v>48</v>
      </c>
      <c r="D8" s="19" t="s">
        <v>49</v>
      </c>
      <c r="E8" s="19" t="s">
        <v>50</v>
      </c>
      <c r="F8" s="19" t="s">
        <v>51</v>
      </c>
      <c r="G8" s="19" t="s">
        <v>52</v>
      </c>
      <c r="H8" s="19" t="s">
        <v>53</v>
      </c>
      <c r="I8" s="19" t="s">
        <v>54</v>
      </c>
    </row>
    <row r="9" spans="1:9" x14ac:dyDescent="0.3">
      <c r="A9" s="20">
        <v>35551</v>
      </c>
      <c r="B9" s="21" t="s">
        <v>8</v>
      </c>
      <c r="C9" s="22" t="s">
        <v>55</v>
      </c>
      <c r="D9" s="20">
        <v>1996</v>
      </c>
      <c r="E9" s="23">
        <v>471.5</v>
      </c>
      <c r="F9" s="24">
        <f>IF(E9&gt;0,E9*12,"")</f>
        <v>5658</v>
      </c>
      <c r="G9" s="20">
        <v>2</v>
      </c>
      <c r="H9" s="20">
        <v>2</v>
      </c>
      <c r="I9" s="20">
        <v>3</v>
      </c>
    </row>
    <row r="10" spans="1:9" x14ac:dyDescent="0.3">
      <c r="A10" s="20">
        <v>35552</v>
      </c>
      <c r="B10" s="21" t="s">
        <v>8</v>
      </c>
      <c r="C10" s="22" t="s">
        <v>56</v>
      </c>
      <c r="D10" s="20">
        <v>1996</v>
      </c>
      <c r="E10" s="23">
        <v>471.5</v>
      </c>
      <c r="F10" s="24">
        <f t="shared" ref="F10:F14" si="0">IF(E10&gt;0,E10*12,"")</f>
        <v>5658</v>
      </c>
      <c r="G10" s="20">
        <v>2</v>
      </c>
      <c r="H10" s="20">
        <v>2</v>
      </c>
      <c r="I10" s="20">
        <v>3</v>
      </c>
    </row>
    <row r="11" spans="1:9" x14ac:dyDescent="0.3">
      <c r="A11" s="20">
        <v>35553</v>
      </c>
      <c r="B11" s="21" t="s">
        <v>8</v>
      </c>
      <c r="C11" s="22" t="s">
        <v>56</v>
      </c>
      <c r="D11" s="20">
        <v>1996</v>
      </c>
      <c r="E11" s="23">
        <v>471.5</v>
      </c>
      <c r="F11" s="24">
        <f t="shared" si="0"/>
        <v>5658</v>
      </c>
      <c r="G11" s="20">
        <v>2</v>
      </c>
      <c r="H11" s="20">
        <v>2</v>
      </c>
      <c r="I11" s="20">
        <v>3</v>
      </c>
    </row>
    <row r="12" spans="1:9" x14ac:dyDescent="0.3">
      <c r="A12" s="20">
        <v>35554</v>
      </c>
      <c r="B12" s="21" t="s">
        <v>8</v>
      </c>
      <c r="C12" s="22" t="s">
        <v>56</v>
      </c>
      <c r="D12" s="20">
        <v>1996</v>
      </c>
      <c r="E12" s="23">
        <v>471.5</v>
      </c>
      <c r="F12" s="24">
        <f t="shared" si="0"/>
        <v>5658</v>
      </c>
      <c r="G12" s="20">
        <v>2</v>
      </c>
      <c r="H12" s="20">
        <v>2</v>
      </c>
      <c r="I12" s="20">
        <v>3</v>
      </c>
    </row>
    <row r="13" spans="1:9" x14ac:dyDescent="0.3">
      <c r="A13" s="20">
        <v>35555</v>
      </c>
      <c r="B13" s="21" t="s">
        <v>8</v>
      </c>
      <c r="C13" s="22" t="s">
        <v>56</v>
      </c>
      <c r="D13" s="20">
        <v>1996</v>
      </c>
      <c r="E13" s="23">
        <v>471.5</v>
      </c>
      <c r="F13" s="24">
        <f t="shared" si="0"/>
        <v>5658</v>
      </c>
      <c r="G13" s="20">
        <v>2</v>
      </c>
      <c r="H13" s="20">
        <v>2</v>
      </c>
      <c r="I13" s="20">
        <v>3</v>
      </c>
    </row>
    <row r="14" spans="1:9" x14ac:dyDescent="0.3">
      <c r="A14" s="20">
        <v>35556</v>
      </c>
      <c r="B14" s="21" t="s">
        <v>8</v>
      </c>
      <c r="C14" s="22" t="s">
        <v>56</v>
      </c>
      <c r="D14" s="20">
        <v>1996</v>
      </c>
      <c r="E14" s="23">
        <v>471.5</v>
      </c>
      <c r="F14" s="24">
        <f t="shared" si="0"/>
        <v>5658</v>
      </c>
      <c r="G14" s="20">
        <v>2</v>
      </c>
      <c r="H14" s="20">
        <v>2</v>
      </c>
      <c r="I14" s="20">
        <v>3</v>
      </c>
    </row>
    <row r="15" spans="1:9" ht="71.45" customHeight="1" x14ac:dyDescent="0.3">
      <c r="A15" s="20" t="s">
        <v>57</v>
      </c>
      <c r="B15" s="21" t="s">
        <v>8</v>
      </c>
      <c r="C15" s="22" t="s">
        <v>58</v>
      </c>
      <c r="D15" s="20">
        <v>1996</v>
      </c>
      <c r="E15" s="55" t="s">
        <v>59</v>
      </c>
      <c r="F15" s="56"/>
      <c r="G15" s="56"/>
      <c r="H15" s="57"/>
      <c r="I15" s="23"/>
    </row>
    <row r="16" spans="1:9" x14ac:dyDescent="0.3">
      <c r="A16" s="42"/>
      <c r="B16" s="43"/>
      <c r="C16" s="43"/>
      <c r="D16" s="43"/>
      <c r="E16" s="43"/>
      <c r="F16" s="43"/>
      <c r="G16" s="43"/>
      <c r="H16" s="43"/>
      <c r="I16" s="44"/>
    </row>
  </sheetData>
  <mergeCells count="9">
    <mergeCell ref="A7:I7"/>
    <mergeCell ref="E15:H15"/>
    <mergeCell ref="A16:I16"/>
    <mergeCell ref="A1:I1"/>
    <mergeCell ref="A2:I2"/>
    <mergeCell ref="B3:I3"/>
    <mergeCell ref="A4:I4"/>
    <mergeCell ref="A5:I5"/>
    <mergeCell ref="A6:I6"/>
  </mergeCells>
  <pageMargins left="0.45" right="0.45" top="0.5" bottom="0.5" header="0.3" footer="0.3"/>
  <pageSetup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450B-A9C5-4E8F-B46C-EA88FDDBE3DE}">
  <sheetPr>
    <pageSetUpPr fitToPage="1"/>
  </sheetPr>
  <dimension ref="A1:H12"/>
  <sheetViews>
    <sheetView topLeftCell="A3" workbookViewId="0">
      <selection sqref="A1:H1"/>
    </sheetView>
  </sheetViews>
  <sheetFormatPr defaultRowHeight="16.5" x14ac:dyDescent="0.3"/>
  <cols>
    <col min="1" max="1" width="9.140625" style="25"/>
    <col min="2" max="2" width="20.140625" style="11" bestFit="1" customWidth="1"/>
    <col min="3" max="3" width="23.28515625" style="11" bestFit="1" customWidth="1"/>
    <col min="4" max="4" width="9.140625" style="25"/>
    <col min="5" max="6" width="12.140625" style="11" customWidth="1"/>
    <col min="7" max="8" width="15.5703125" style="11" customWidth="1"/>
    <col min="9" max="16384" width="9.140625" style="11"/>
  </cols>
  <sheetData>
    <row r="1" spans="1:8" x14ac:dyDescent="0.3">
      <c r="A1" s="60" t="s">
        <v>22</v>
      </c>
      <c r="B1" s="60"/>
      <c r="C1" s="60"/>
      <c r="D1" s="60"/>
      <c r="E1" s="60"/>
      <c r="F1" s="60"/>
      <c r="G1" s="60"/>
      <c r="H1" s="60"/>
    </row>
    <row r="2" spans="1:8" x14ac:dyDescent="0.3">
      <c r="A2" s="61"/>
      <c r="B2" s="61"/>
      <c r="C2" s="61"/>
      <c r="D2" s="61"/>
      <c r="E2" s="61"/>
      <c r="F2" s="61"/>
      <c r="G2" s="61"/>
      <c r="H2" s="61"/>
    </row>
    <row r="3" spans="1:8" ht="20.25" x14ac:dyDescent="0.3">
      <c r="A3" s="12" t="s">
        <v>24</v>
      </c>
      <c r="B3" s="58" t="str">
        <f>Pricing!B3</f>
        <v>TK Elevator</v>
      </c>
      <c r="C3" s="58"/>
      <c r="D3" s="58"/>
      <c r="E3" s="58"/>
      <c r="F3" s="58"/>
      <c r="G3" s="58"/>
      <c r="H3" s="58"/>
    </row>
    <row r="4" spans="1:8" x14ac:dyDescent="0.3">
      <c r="A4" s="54" t="s">
        <v>60</v>
      </c>
      <c r="B4" s="54"/>
      <c r="C4" s="54"/>
      <c r="D4" s="54"/>
      <c r="E4" s="54"/>
      <c r="F4" s="54"/>
      <c r="G4" s="54"/>
      <c r="H4" s="54"/>
    </row>
    <row r="5" spans="1:8" x14ac:dyDescent="0.3">
      <c r="A5" s="54" t="s">
        <v>61</v>
      </c>
      <c r="B5" s="54"/>
      <c r="C5" s="54"/>
      <c r="D5" s="54"/>
      <c r="E5" s="54"/>
      <c r="F5" s="54"/>
      <c r="G5" s="54"/>
      <c r="H5" s="54"/>
    </row>
    <row r="6" spans="1:8" x14ac:dyDescent="0.3">
      <c r="A6" s="54" t="s">
        <v>62</v>
      </c>
      <c r="B6" s="54"/>
      <c r="C6" s="54"/>
      <c r="D6" s="54"/>
      <c r="E6" s="54"/>
      <c r="F6" s="54"/>
      <c r="G6" s="54"/>
      <c r="H6" s="54"/>
    </row>
    <row r="7" spans="1:8" x14ac:dyDescent="0.3">
      <c r="A7" s="54" t="s">
        <v>63</v>
      </c>
      <c r="B7" s="54"/>
      <c r="C7" s="54"/>
      <c r="D7" s="54"/>
      <c r="E7" s="54"/>
      <c r="F7" s="54"/>
      <c r="G7" s="54"/>
      <c r="H7" s="54"/>
    </row>
    <row r="8" spans="1:8" ht="57" x14ac:dyDescent="0.3">
      <c r="A8" s="19" t="s">
        <v>46</v>
      </c>
      <c r="B8" s="19" t="s">
        <v>47</v>
      </c>
      <c r="C8" s="19" t="s">
        <v>48</v>
      </c>
      <c r="D8" s="19" t="s">
        <v>49</v>
      </c>
      <c r="E8" s="19" t="s">
        <v>50</v>
      </c>
      <c r="F8" s="19" t="s">
        <v>51</v>
      </c>
      <c r="G8" s="19" t="s">
        <v>52</v>
      </c>
      <c r="H8" s="19" t="s">
        <v>53</v>
      </c>
    </row>
    <row r="9" spans="1:8" x14ac:dyDescent="0.3">
      <c r="A9" s="20">
        <v>837</v>
      </c>
      <c r="B9" s="21" t="s">
        <v>64</v>
      </c>
      <c r="C9" s="22" t="s">
        <v>65</v>
      </c>
      <c r="D9" s="20">
        <v>1960</v>
      </c>
      <c r="E9" s="23">
        <v>136</v>
      </c>
      <c r="F9" s="24">
        <f>IF(E9&gt;0,E9*12,"")</f>
        <v>1632</v>
      </c>
      <c r="G9" s="20">
        <v>1</v>
      </c>
      <c r="H9" s="20">
        <v>1</v>
      </c>
    </row>
    <row r="10" spans="1:8" x14ac:dyDescent="0.3">
      <c r="A10" s="20">
        <v>32129</v>
      </c>
      <c r="B10" s="21" t="s">
        <v>64</v>
      </c>
      <c r="C10" s="22" t="s">
        <v>66</v>
      </c>
      <c r="D10" s="20">
        <v>1993</v>
      </c>
      <c r="E10" s="23">
        <v>136</v>
      </c>
      <c r="F10" s="24">
        <f t="shared" ref="F10:F11" si="0">IF(E10&gt;0,E10*12,"")</f>
        <v>1632</v>
      </c>
      <c r="G10" s="20">
        <v>1</v>
      </c>
      <c r="H10" s="20">
        <v>1</v>
      </c>
    </row>
    <row r="11" spans="1:8" x14ac:dyDescent="0.3">
      <c r="A11" s="20">
        <v>20748</v>
      </c>
      <c r="B11" s="21" t="s">
        <v>67</v>
      </c>
      <c r="C11" s="22" t="s">
        <v>68</v>
      </c>
      <c r="D11" s="20">
        <v>1972</v>
      </c>
      <c r="E11" s="23">
        <v>136</v>
      </c>
      <c r="F11" s="24">
        <f t="shared" si="0"/>
        <v>1632</v>
      </c>
      <c r="G11" s="20">
        <v>1</v>
      </c>
      <c r="H11" s="20">
        <v>1</v>
      </c>
    </row>
    <row r="12" spans="1:8" x14ac:dyDescent="0.3">
      <c r="A12" s="59"/>
      <c r="B12" s="59"/>
      <c r="C12" s="59"/>
      <c r="D12" s="59"/>
      <c r="E12" s="59"/>
      <c r="F12" s="59"/>
      <c r="G12" s="59"/>
      <c r="H12" s="59"/>
    </row>
  </sheetData>
  <mergeCells count="8">
    <mergeCell ref="A7:H7"/>
    <mergeCell ref="A12:H12"/>
    <mergeCell ref="A1:H1"/>
    <mergeCell ref="A2:H2"/>
    <mergeCell ref="B3:H3"/>
    <mergeCell ref="A4:H4"/>
    <mergeCell ref="A5:H5"/>
    <mergeCell ref="A6:H6"/>
  </mergeCells>
  <pageMargins left="0.45" right="0.45" top="0.5" bottom="0.5" header="0.3" footer="0.3"/>
  <pageSetup scale="8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AA6ED77E5F0E43975156798AFC65E5" ma:contentTypeVersion="9" ma:contentTypeDescription="Create a new document." ma:contentTypeScope="" ma:versionID="8dcbf70fc218d4cdf9d7006cc14a55a1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9faaac2301dd495d74439b82005933e7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79CBDB-969F-48ED-810F-7AF5AC8EB321}"/>
</file>

<file path=customXml/itemProps2.xml><?xml version="1.0" encoding="utf-8"?>
<ds:datastoreItem xmlns:ds="http://schemas.openxmlformats.org/officeDocument/2006/customXml" ds:itemID="{55993DB9-5AC9-4C29-8690-4790828E14B2}"/>
</file>

<file path=customXml/itemProps3.xml><?xml version="1.0" encoding="utf-8"?>
<ds:datastoreItem xmlns:ds="http://schemas.openxmlformats.org/officeDocument/2006/customXml" ds:itemID="{4D3BE336-AC27-4AC1-A97D-CCF0FC17DA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Vendors</vt:lpstr>
      <vt:lpstr>Pricing</vt:lpstr>
      <vt:lpstr>TAB 2-1</vt:lpstr>
      <vt:lpstr>TAB 3-1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tcollins</dc:creator>
  <cp:lastModifiedBy>Todd Vankirk</cp:lastModifiedBy>
  <cp:lastPrinted>2007-08-08T19:51:24Z</cp:lastPrinted>
  <dcterms:created xsi:type="dcterms:W3CDTF">2007-08-02T15:38:38Z</dcterms:created>
  <dcterms:modified xsi:type="dcterms:W3CDTF">2023-07-13T17:29:40Z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0x01010063AA6ED77E5F0E43975156798AFC65E5</vt:lpwstr>
  </property>
</Properties>
</file>