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599a-22\"/>
    </mc:Choice>
  </mc:AlternateContent>
  <xr:revisionPtr revIDLastSave="0" documentId="13_ncr:1_{A0988522-C01A-4612-823A-B42984AD81A3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Vendors" sheetId="1" r:id="rId1"/>
    <sheet name="Vendor Contacts" sheetId="2" r:id="rId2"/>
    <sheet name="Pricing" sheetId="3" r:id="rId3"/>
    <sheet name="Labor Rate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F21" i="3"/>
  <c r="F24" i="3" s="1"/>
  <c r="F12" i="3"/>
  <c r="F11" i="3"/>
  <c r="F10" i="3"/>
  <c r="F9" i="3"/>
  <c r="F13" i="3" s="1"/>
  <c r="F23" i="3" s="1"/>
  <c r="F7" i="3"/>
  <c r="F6" i="3"/>
  <c r="F5" i="3"/>
  <c r="F8" i="3" s="1"/>
  <c r="F22" i="3" s="1"/>
  <c r="C3" i="3"/>
  <c r="A1" i="3"/>
  <c r="F25" i="3" l="1"/>
</calcChain>
</file>

<file path=xl/sharedStrings.xml><?xml version="1.0" encoding="utf-8"?>
<sst xmlns="http://schemas.openxmlformats.org/spreadsheetml/2006/main" count="130" uniqueCount="119">
  <si>
    <t>STATE OF OHIO</t>
  </si>
  <si>
    <t>Director of Transportation</t>
  </si>
  <si>
    <t>Award Date</t>
  </si>
  <si>
    <t>Invitation</t>
  </si>
  <si>
    <t>599a-22</t>
  </si>
  <si>
    <t>Single</t>
  </si>
  <si>
    <t>Opened</t>
  </si>
  <si>
    <t>Location</t>
  </si>
  <si>
    <t>Central Office</t>
  </si>
  <si>
    <t>Commodity</t>
  </si>
  <si>
    <t>Record Management Services</t>
  </si>
  <si>
    <t>Threshold</t>
  </si>
  <si>
    <t>Vendor Information</t>
  </si>
  <si>
    <t>Remit to Address</t>
  </si>
  <si>
    <t>Link to Bid</t>
  </si>
  <si>
    <t>3SG Plus, LLC</t>
  </si>
  <si>
    <t>8415 Pulsar Place, Suite 300</t>
  </si>
  <si>
    <t>Columbus, OH 43240</t>
  </si>
  <si>
    <t>Brian Olah</t>
  </si>
  <si>
    <t>614-839-0250</t>
  </si>
  <si>
    <t>OAKS ID: 0000245046</t>
  </si>
  <si>
    <t>bolah@3sgplus.com</t>
  </si>
  <si>
    <t>VRC Companies, LLC</t>
  </si>
  <si>
    <t>599a-22 RECORDS MANAGEMENT SERVICES 03/15/2021</t>
  </si>
  <si>
    <t>Vendor Contacts</t>
  </si>
  <si>
    <t>Vendor Name:</t>
  </si>
  <si>
    <t>3SG Plus - State Term Schedule # 534577</t>
  </si>
  <si>
    <t>Position/Function</t>
  </si>
  <si>
    <t>Name</t>
  </si>
  <si>
    <t>Email Address</t>
  </si>
  <si>
    <t>Telephone Number</t>
  </si>
  <si>
    <t>Alternate/Other Telephone Number</t>
  </si>
  <si>
    <t>CFO / Contract Administrator</t>
  </si>
  <si>
    <t>Tara Soileau</t>
  </si>
  <si>
    <t>tsoileau@3sgplus.com</t>
  </si>
  <si>
    <t>(409)543-7132</t>
  </si>
  <si>
    <t>CTO / 3SG Plus Contract Manager</t>
  </si>
  <si>
    <t>Joey Cox</t>
  </si>
  <si>
    <t>jcox@3sgplus.com</t>
  </si>
  <si>
    <t>(614)206-8708</t>
  </si>
  <si>
    <t>Director / Security Archives Contract Manager</t>
  </si>
  <si>
    <t>Robin B. Leonard</t>
  </si>
  <si>
    <t>rleonard@securityarchives1.com</t>
  </si>
  <si>
    <t>(248)688-2010</t>
  </si>
  <si>
    <t>(313)822-4400</t>
  </si>
  <si>
    <t>Security Archives Software Support</t>
  </si>
  <si>
    <t>Bill Tague</t>
  </si>
  <si>
    <t>btague@securityarchives1.com</t>
  </si>
  <si>
    <t>(734)925-0488</t>
  </si>
  <si>
    <t>Director / Scanning Director</t>
  </si>
  <si>
    <t>Jason Fair</t>
  </si>
  <si>
    <t>jfair@3sgplus.com</t>
  </si>
  <si>
    <t>(614)839-0250</t>
  </si>
  <si>
    <t xml:space="preserve">Manager / Document Management </t>
  </si>
  <si>
    <t>Lisa Warnock</t>
  </si>
  <si>
    <t>lwarnock@3sgplus.com</t>
  </si>
  <si>
    <t>Pricing</t>
  </si>
  <si>
    <t>Vendor:</t>
  </si>
  <si>
    <t>Bid Line</t>
  </si>
  <si>
    <t>Bid Pricing Section and Item</t>
  </si>
  <si>
    <t>Description</t>
  </si>
  <si>
    <t>Estimated Quantity</t>
  </si>
  <si>
    <t xml:space="preserve">Per Unit Price </t>
  </si>
  <si>
    <t>Extended Price Total</t>
  </si>
  <si>
    <t>Section 8 Item 1a</t>
  </si>
  <si>
    <t>Comprehensive Initial Ingest Fee per Carton</t>
  </si>
  <si>
    <t>Section 8 Item 1b</t>
  </si>
  <si>
    <t>Cost to replace compromised cartons (this fee will be added to the initial ingest fee per applicable carton, when needed)</t>
  </si>
  <si>
    <t>Section 8 Item 2a</t>
  </si>
  <si>
    <t>Monthly Secure Storage Fee per Carton</t>
  </si>
  <si>
    <t>INITIAL INGEST PROJECT SUBTOTAL</t>
  </si>
  <si>
    <t>Section 8 Item 3a</t>
  </si>
  <si>
    <t>Next Day Records Delivery Services Fee per Carton</t>
  </si>
  <si>
    <t>Section 8 Item 3b</t>
  </si>
  <si>
    <t>Same Day Records Delivery Services Fee per Carton</t>
  </si>
  <si>
    <t>Section 8 Item 3c</t>
  </si>
  <si>
    <t>Rush Records Delivery Services Fee per Carton</t>
  </si>
  <si>
    <t>Section 8 Item 3d</t>
  </si>
  <si>
    <t>Pick up of New Cartons and/or Files for Ingest Fee per Carton</t>
  </si>
  <si>
    <t>DELIVERY SERVICES SUBTOTAL</t>
  </si>
  <si>
    <t>Section 8 Item 4a</t>
  </si>
  <si>
    <t>Routine Scanning Fee per Image</t>
  </si>
  <si>
    <t>Section 8 Item 4b</t>
  </si>
  <si>
    <t>Scheduled Scanning Fee per Image</t>
  </si>
  <si>
    <t>Section 8 Item 4c</t>
  </si>
  <si>
    <t>On Demand Scanning Fee per Image</t>
  </si>
  <si>
    <t>Section 8 Item 5a</t>
  </si>
  <si>
    <t>Destruction Fee per Carton</t>
  </si>
  <si>
    <t>Section 8 Item 6a</t>
  </si>
  <si>
    <t>Comprehensive New Records Ingest Fee per Carton</t>
  </si>
  <si>
    <t>Section 8 Item 6b</t>
  </si>
  <si>
    <t>Cost to replace compromised cartons (this fee will be added to the new records ingest fee per applicable carton, when needed)</t>
  </si>
  <si>
    <t>Section 8 Item 7a</t>
  </si>
  <si>
    <t>Fee for generation of reports for customer, per report</t>
  </si>
  <si>
    <t>ANCILLARY SERVICES SUBTOTAL</t>
  </si>
  <si>
    <t>WEIGHTED PRICING TOTALS</t>
  </si>
  <si>
    <t>75% INITIAL INGEST PROJECT SUBTOTAL</t>
  </si>
  <si>
    <t>20% DELIVERY SERVICES SUBTOTAL</t>
  </si>
  <si>
    <t>5% ANCILLARY SERVICES SUBTOTAL</t>
  </si>
  <si>
    <t>VENDORS TOTAL CALCULATED COST</t>
  </si>
  <si>
    <t>Hourly Rates of Vendor's Office and Administrative Services Personnel</t>
  </si>
  <si>
    <t>Bid Item</t>
  </si>
  <si>
    <t>Position</t>
  </si>
  <si>
    <t>Services Description</t>
  </si>
  <si>
    <t>Hourly Rate</t>
  </si>
  <si>
    <t>Document Conversion Consulting</t>
  </si>
  <si>
    <t xml:space="preserve">State Term Schedule 6011 - Document Conversion Consultant - provides consulting services in support of record management, inventory, scanning and indexing of documents. </t>
  </si>
  <si>
    <t>Project Manager</t>
  </si>
  <si>
    <t>State Term Schedule 6012 - provide project management for scanning and record management projects</t>
  </si>
  <si>
    <t>Business Analyst and Consulting</t>
  </si>
  <si>
    <t>State Term Schedule 6014 - provide process consulting for work related to workflow automations around record management and scanning projects</t>
  </si>
  <si>
    <t>Solutions Engineering</t>
  </si>
  <si>
    <t xml:space="preserve">State Term Schedule 6015 - provide solution engineering for new project and technology integrations such as proof of concepts. </t>
  </si>
  <si>
    <t>Document Preparation/De-Prepping/Removing Barcodes</t>
  </si>
  <si>
    <t xml:space="preserve">State Term Schedule 2012 - Staff who's responsibilities include many facets of labor regarding the prepping, scanning and processing of cartons, files and pages. </t>
  </si>
  <si>
    <t>Database Services</t>
  </si>
  <si>
    <t xml:space="preserve">State Term Schedule 6016 - provide database management, programming, query, and support services for record management and scanning projects. </t>
  </si>
  <si>
    <t>Document Management</t>
  </si>
  <si>
    <t xml:space="preserve">State Term Schedule 7012 - provide document management services related to record management, warehouse, clerical and inventory of long term storage and scanning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</si>
</sst>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333FF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" fillId="0" borderId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/>
  </cellStyleXfs>
  <cellXfs count="101">
    <xf numFmtId="0" fontId="0" fillId="0" borderId="0" xfId="0"/>
    <xf numFmtId="0" fontId="3" fillId="0" borderId="1" xfId="0" applyFont="1" applyBorder="1"/>
    <xf numFmtId="4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2" fillId="0" borderId="0" xfId="1"/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 applyProtection="1">
      <alignment horizontal="left" vertical="center" wrapText="1"/>
      <protection locked="0"/>
    </xf>
    <xf numFmtId="49" fontId="18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4" applyNumberFormat="1" applyFill="1" applyBorder="1" applyAlignment="1" applyProtection="1">
      <alignment horizontal="left" vertical="center" wrapText="1"/>
      <protection locked="0"/>
    </xf>
    <xf numFmtId="49" fontId="16" fillId="0" borderId="1" xfId="1" applyNumberFormat="1" applyFont="1" applyBorder="1" applyAlignment="1" applyProtection="1">
      <alignment horizontal="center" vertical="center" wrapText="1"/>
      <protection locked="0"/>
    </xf>
    <xf numFmtId="49" fontId="20" fillId="0" borderId="1" xfId="1" applyNumberFormat="1" applyFont="1" applyBorder="1" applyAlignment="1" applyProtection="1">
      <alignment horizontal="left" vertical="center" wrapText="1"/>
      <protection locked="0"/>
    </xf>
    <xf numFmtId="49" fontId="12" fillId="0" borderId="1" xfId="1" applyNumberFormat="1" applyBorder="1" applyAlignment="1" applyProtection="1">
      <alignment horizontal="left" wrapText="1"/>
      <protection locked="0"/>
    </xf>
    <xf numFmtId="49" fontId="20" fillId="0" borderId="1" xfId="1" applyNumberFormat="1" applyFont="1" applyBorder="1" applyAlignment="1" applyProtection="1">
      <alignment horizontal="left" wrapText="1"/>
      <protection locked="0"/>
    </xf>
    <xf numFmtId="49" fontId="21" fillId="0" borderId="1" xfId="1" applyNumberFormat="1" applyFont="1" applyBorder="1" applyAlignment="1" applyProtection="1">
      <alignment horizontal="left" wrapText="1"/>
      <protection locked="0"/>
    </xf>
    <xf numFmtId="49" fontId="12" fillId="0" borderId="1" xfId="1" applyNumberFormat="1" applyBorder="1" applyAlignment="1" applyProtection="1">
      <alignment horizontal="center" wrapText="1"/>
      <protection locked="0"/>
    </xf>
    <xf numFmtId="0" fontId="22" fillId="4" borderId="1" xfId="1" applyFont="1" applyFill="1" applyBorder="1"/>
    <xf numFmtId="0" fontId="2" fillId="2" borderId="1" xfId="5" applyFont="1" applyFill="1" applyBorder="1" applyAlignment="1">
      <alignment horizontal="center" vertical="center"/>
    </xf>
    <xf numFmtId="0" fontId="12" fillId="0" borderId="0" xfId="5"/>
    <xf numFmtId="0" fontId="23" fillId="0" borderId="2" xfId="5" applyFont="1" applyBorder="1" applyAlignment="1">
      <alignment horizontal="center" vertical="center"/>
    </xf>
    <xf numFmtId="0" fontId="23" fillId="0" borderId="4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2" fillId="5" borderId="5" xfId="5" applyFont="1" applyFill="1" applyBorder="1" applyAlignment="1">
      <alignment vertical="center" wrapText="1"/>
    </xf>
    <xf numFmtId="0" fontId="2" fillId="6" borderId="6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vertical="center" wrapText="1"/>
    </xf>
    <xf numFmtId="0" fontId="2" fillId="6" borderId="8" xfId="5" applyFont="1" applyFill="1" applyBorder="1" applyAlignment="1">
      <alignment horizontal="center" vertical="center" wrapText="1"/>
    </xf>
    <xf numFmtId="0" fontId="2" fillId="6" borderId="9" xfId="5" applyFont="1" applyFill="1" applyBorder="1" applyAlignment="1">
      <alignment horizontal="center" vertical="center" wrapText="1"/>
    </xf>
    <xf numFmtId="0" fontId="12" fillId="0" borderId="0" xfId="5" applyAlignment="1">
      <alignment wrapText="1"/>
    </xf>
    <xf numFmtId="0" fontId="2" fillId="0" borderId="0" xfId="5" applyFont="1" applyAlignment="1">
      <alignment horizontal="center" wrapText="1"/>
    </xf>
    <xf numFmtId="0" fontId="12" fillId="0" borderId="1" xfId="5" applyBorder="1" applyAlignment="1">
      <alignment horizontal="center" vertical="center" wrapText="1"/>
    </xf>
    <xf numFmtId="0" fontId="24" fillId="0" borderId="10" xfId="5" applyFont="1" applyBorder="1" applyAlignment="1">
      <alignment horizontal="left" vertical="center" wrapText="1"/>
    </xf>
    <xf numFmtId="0" fontId="24" fillId="0" borderId="11" xfId="5" applyFont="1" applyBorder="1" applyAlignment="1">
      <alignment horizontal="left" vertical="center" wrapText="1"/>
    </xf>
    <xf numFmtId="0" fontId="24" fillId="0" borderId="12" xfId="5" applyFont="1" applyBorder="1" applyAlignment="1">
      <alignment horizontal="center" vertical="center" wrapText="1"/>
    </xf>
    <xf numFmtId="164" fontId="25" fillId="0" borderId="12" xfId="5" applyNumberFormat="1" applyFont="1" applyBorder="1" applyAlignment="1" applyProtection="1">
      <alignment horizontal="center" vertical="center" wrapText="1"/>
      <protection locked="0"/>
    </xf>
    <xf numFmtId="164" fontId="26" fillId="0" borderId="13" xfId="5" applyNumberFormat="1" applyFont="1" applyBorder="1" applyAlignment="1">
      <alignment vertical="center" wrapText="1"/>
    </xf>
    <xf numFmtId="0" fontId="12" fillId="0" borderId="0" xfId="5" applyAlignment="1">
      <alignment horizontal="justify" wrapText="1"/>
    </xf>
    <xf numFmtId="0" fontId="2" fillId="0" borderId="14" xfId="5" applyFont="1" applyBorder="1" applyAlignment="1">
      <alignment horizontal="right" vertical="center" wrapText="1"/>
    </xf>
    <xf numFmtId="0" fontId="2" fillId="0" borderId="0" xfId="5" applyFont="1" applyAlignment="1">
      <alignment horizontal="right" vertical="center" wrapText="1"/>
    </xf>
    <xf numFmtId="0" fontId="2" fillId="0" borderId="15" xfId="5" applyFont="1" applyBorder="1" applyAlignment="1">
      <alignment horizontal="right" vertical="center" wrapText="1"/>
    </xf>
    <xf numFmtId="164" fontId="5" fillId="0" borderId="13" xfId="5" applyNumberFormat="1" applyFont="1" applyBorder="1" applyAlignment="1">
      <alignment vertical="center" wrapText="1"/>
    </xf>
    <xf numFmtId="3" fontId="24" fillId="0" borderId="12" xfId="5" applyNumberFormat="1" applyFont="1" applyBorder="1" applyAlignment="1">
      <alignment horizontal="center" vertical="center" wrapText="1"/>
    </xf>
    <xf numFmtId="164" fontId="25" fillId="0" borderId="12" xfId="5" applyNumberFormat="1" applyFont="1" applyBorder="1" applyAlignment="1" applyProtection="1">
      <alignment vertical="center" wrapText="1"/>
      <protection locked="0"/>
    </xf>
    <xf numFmtId="164" fontId="25" fillId="0" borderId="12" xfId="5" applyNumberFormat="1" applyFont="1" applyBorder="1" applyAlignment="1">
      <alignment vertical="center" wrapText="1"/>
    </xf>
    <xf numFmtId="165" fontId="26" fillId="0" borderId="13" xfId="5" applyNumberFormat="1" applyFont="1" applyBorder="1" applyAlignment="1">
      <alignment vertical="center" wrapText="1"/>
    </xf>
    <xf numFmtId="0" fontId="12" fillId="0" borderId="5" xfId="5" applyBorder="1" applyAlignment="1">
      <alignment horizontal="center" vertical="center" wrapText="1"/>
    </xf>
    <xf numFmtId="0" fontId="24" fillId="0" borderId="16" xfId="5" applyFont="1" applyBorder="1" applyAlignment="1">
      <alignment horizontal="left" vertical="center" wrapText="1"/>
    </xf>
    <xf numFmtId="0" fontId="24" fillId="0" borderId="17" xfId="5" applyFont="1" applyBorder="1" applyAlignment="1">
      <alignment horizontal="left" vertical="center" wrapText="1"/>
    </xf>
    <xf numFmtId="0" fontId="24" fillId="0" borderId="18" xfId="5" applyFont="1" applyBorder="1" applyAlignment="1">
      <alignment horizontal="center" vertical="center" wrapText="1"/>
    </xf>
    <xf numFmtId="164" fontId="24" fillId="0" borderId="18" xfId="5" applyNumberFormat="1" applyFont="1" applyBorder="1" applyAlignment="1" applyProtection="1">
      <alignment vertical="center" wrapText="1"/>
      <protection locked="0"/>
    </xf>
    <xf numFmtId="0" fontId="2" fillId="0" borderId="1" xfId="5" applyFont="1" applyBorder="1" applyAlignment="1">
      <alignment horizontal="right" vertical="center" wrapText="1"/>
    </xf>
    <xf numFmtId="165" fontId="5" fillId="0" borderId="19" xfId="5" applyNumberFormat="1" applyFont="1" applyBorder="1" applyAlignment="1">
      <alignment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right" vertical="center" wrapText="1"/>
    </xf>
    <xf numFmtId="0" fontId="2" fillId="0" borderId="3" xfId="5" applyFont="1" applyBorder="1" applyAlignment="1">
      <alignment horizontal="right" vertical="center" wrapText="1"/>
    </xf>
    <xf numFmtId="0" fontId="2" fillId="0" borderId="4" xfId="5" applyFont="1" applyBorder="1" applyAlignment="1">
      <alignment horizontal="right" vertical="center" wrapText="1"/>
    </xf>
    <xf numFmtId="164" fontId="2" fillId="0" borderId="20" xfId="5" applyNumberFormat="1" applyFont="1" applyBorder="1" applyAlignment="1">
      <alignment vertical="top" wrapText="1"/>
    </xf>
    <xf numFmtId="165" fontId="2" fillId="0" borderId="20" xfId="5" applyNumberFormat="1" applyFont="1" applyBorder="1" applyAlignment="1">
      <alignment vertical="top" wrapText="1"/>
    </xf>
    <xf numFmtId="0" fontId="23" fillId="0" borderId="2" xfId="5" applyFont="1" applyBorder="1" applyAlignment="1">
      <alignment horizontal="right" vertical="center" wrapText="1"/>
    </xf>
    <xf numFmtId="0" fontId="23" fillId="0" borderId="3" xfId="5" applyFont="1" applyBorder="1" applyAlignment="1">
      <alignment horizontal="right" vertical="center" wrapText="1"/>
    </xf>
    <xf numFmtId="0" fontId="23" fillId="0" borderId="4" xfId="5" applyFont="1" applyBorder="1" applyAlignment="1">
      <alignment horizontal="right" vertical="center" wrapText="1"/>
    </xf>
    <xf numFmtId="164" fontId="27" fillId="0" borderId="20" xfId="5" applyNumberFormat="1" applyFont="1" applyBorder="1" applyAlignment="1">
      <alignment vertical="top" wrapText="1"/>
    </xf>
    <xf numFmtId="0" fontId="12" fillId="7" borderId="1" xfId="5" applyFill="1" applyBorder="1" applyAlignment="1">
      <alignment horizontal="center" vertical="center"/>
    </xf>
    <xf numFmtId="0" fontId="12" fillId="0" borderId="0" xfId="5" applyAlignment="1">
      <alignment horizontal="center" vertical="center"/>
    </xf>
    <xf numFmtId="0" fontId="2" fillId="8" borderId="1" xfId="2" applyFont="1" applyFill="1" applyBorder="1" applyAlignment="1" applyProtection="1">
      <alignment horizontal="center" vertical="center" wrapText="1"/>
      <protection hidden="1"/>
    </xf>
    <xf numFmtId="0" fontId="1" fillId="0" borderId="0" xfId="2"/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0" borderId="3" xfId="2" applyFont="1" applyBorder="1" applyAlignment="1" applyProtection="1">
      <alignment horizontal="center" vertical="center" wrapText="1"/>
      <protection hidden="1"/>
    </xf>
    <xf numFmtId="0" fontId="14" fillId="0" borderId="2" xfId="2" applyFont="1" applyBorder="1" applyAlignment="1" applyProtection="1">
      <alignment horizontal="left" vertical="center" wrapText="1"/>
      <protection hidden="1"/>
    </xf>
    <xf numFmtId="0" fontId="14" fillId="0" borderId="3" xfId="2" applyFont="1" applyBorder="1" applyAlignment="1" applyProtection="1">
      <alignment horizontal="left" vertical="center" wrapText="1"/>
      <protection hidden="1"/>
    </xf>
    <xf numFmtId="0" fontId="14" fillId="0" borderId="4" xfId="2" applyFont="1" applyBorder="1" applyAlignment="1" applyProtection="1">
      <alignment horizontal="left" vertical="center" wrapText="1"/>
      <protection hidden="1"/>
    </xf>
    <xf numFmtId="0" fontId="12" fillId="0" borderId="21" xfId="2" applyFont="1" applyBorder="1" applyAlignment="1" applyProtection="1">
      <alignment horizontal="center" vertical="center" wrapText="1"/>
      <protection hidden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164" fontId="12" fillId="0" borderId="1" xfId="2" applyNumberFormat="1" applyFont="1" applyBorder="1" applyAlignment="1">
      <alignment horizontal="center" vertical="center"/>
    </xf>
    <xf numFmtId="164" fontId="12" fillId="0" borderId="1" xfId="2" applyNumberFormat="1" applyFont="1" applyBorder="1" applyAlignment="1" applyProtection="1">
      <alignment horizontal="center" vertical="center"/>
      <protection hidden="1"/>
    </xf>
    <xf numFmtId="0" fontId="11" fillId="7" borderId="2" xfId="2" applyFont="1" applyFill="1" applyBorder="1" applyAlignment="1">
      <alignment horizontal="center"/>
    </xf>
    <xf numFmtId="0" fontId="11" fillId="7" borderId="3" xfId="2" applyFont="1" applyFill="1" applyBorder="1"/>
    <xf numFmtId="0" fontId="11" fillId="7" borderId="4" xfId="2" applyFont="1" applyFill="1" applyBorder="1"/>
    <xf numFmtId="0" fontId="12" fillId="0" borderId="0" xfId="2" applyFont="1" applyAlignment="1" applyProtection="1">
      <alignment horizontal="center"/>
      <protection hidden="1"/>
    </xf>
    <xf numFmtId="0" fontId="12" fillId="0" borderId="0" xfId="2" applyFont="1" applyProtection="1">
      <protection hidden="1"/>
    </xf>
    <xf numFmtId="0" fontId="1" fillId="0" borderId="0" xfId="2" applyAlignment="1">
      <alignment horizontal="center"/>
    </xf>
  </cellXfs>
  <cellStyles count="6">
    <cellStyle name="Hyperlink 2" xfId="3" xr:uid="{3D6F6471-1E75-4704-9C17-7214FD246D59}"/>
    <cellStyle name="Hyperlink 3" xfId="4" xr:uid="{5FE48C7A-B751-4008-8AE5-2BBFC945A7C1}"/>
    <cellStyle name="Normal" xfId="0" builtinId="0"/>
    <cellStyle name="Normal 2" xfId="1" xr:uid="{13425E31-EF01-433B-B8BB-D91AB084F786}"/>
    <cellStyle name="Normal 3" xfId="5" xr:uid="{569AF826-1C6A-4D0A-9538-9489B476DB91}"/>
    <cellStyle name="Normal 3 9" xfId="2" xr:uid="{711128EA-3028-4A06-8F19-ABDA22240F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s/3SG%20Plus,%20LLC/599a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 Contacts"/>
      <sheetName val="Pricing"/>
      <sheetName val="Labor Rates"/>
    </sheetNames>
    <sheetDataSet>
      <sheetData sheetId="0">
        <row r="1">
          <cell r="A1" t="str">
            <v>599a-22 RECORDS MANAGEMENT SERVICES 03/15/2021</v>
          </cell>
        </row>
        <row r="3">
          <cell r="B3" t="str">
            <v>3SG Plus - State Term Schedule # 534577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leonard@securityarchives1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cox@3sgplus.com" TargetMode="External"/><Relationship Id="rId1" Type="http://schemas.openxmlformats.org/officeDocument/2006/relationships/hyperlink" Target="mailto:tsoileau@3sgplus.com" TargetMode="External"/><Relationship Id="rId6" Type="http://schemas.openxmlformats.org/officeDocument/2006/relationships/hyperlink" Target="mailto:lwarnock@3sgplus.com" TargetMode="External"/><Relationship Id="rId5" Type="http://schemas.openxmlformats.org/officeDocument/2006/relationships/hyperlink" Target="mailto:jfair@3sgplus.com" TargetMode="External"/><Relationship Id="rId4" Type="http://schemas.openxmlformats.org/officeDocument/2006/relationships/hyperlink" Target="mailto:btague@securityarchives1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opLeftCell="A9" workbookViewId="0">
      <selection activeCell="A22" sqref="A22:IV36"/>
    </sheetView>
  </sheetViews>
  <sheetFormatPr defaultRowHeight="13.2" x14ac:dyDescent="0.25"/>
  <cols>
    <col min="1" max="1" width="28.109375" style="2" bestFit="1" customWidth="1"/>
    <col min="2" max="3" width="28.109375" customWidth="1"/>
    <col min="4" max="4" width="10" customWidth="1"/>
    <col min="5" max="5" width="9.88671875" customWidth="1"/>
    <col min="6" max="7" width="10" bestFit="1" customWidth="1"/>
  </cols>
  <sheetData>
    <row r="1" spans="1:6" x14ac:dyDescent="0.25">
      <c r="A1" s="11"/>
      <c r="B1" s="11"/>
      <c r="C1" s="12" t="s">
        <v>0</v>
      </c>
      <c r="D1" s="12"/>
      <c r="E1" s="12"/>
      <c r="F1" s="12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3" t="s">
        <v>1</v>
      </c>
      <c r="D5" s="13"/>
      <c r="E5" s="13"/>
      <c r="F5" s="13"/>
    </row>
    <row r="6" spans="1:6" x14ac:dyDescent="0.25">
      <c r="A6" s="11"/>
      <c r="B6" s="11"/>
      <c r="C6" s="11"/>
      <c r="D6" s="11"/>
      <c r="E6" s="11"/>
      <c r="F6" s="1" t="s">
        <v>2</v>
      </c>
    </row>
    <row r="7" spans="1:6" x14ac:dyDescent="0.25">
      <c r="A7"/>
      <c r="B7" s="3" t="s">
        <v>3</v>
      </c>
      <c r="C7" s="4" t="s">
        <v>4</v>
      </c>
      <c r="D7" s="4" t="s">
        <v>5</v>
      </c>
    </row>
    <row r="8" spans="1:6" x14ac:dyDescent="0.25">
      <c r="A8"/>
      <c r="B8" s="5" t="s">
        <v>6</v>
      </c>
      <c r="C8" s="6">
        <v>44299</v>
      </c>
    </row>
    <row r="9" spans="1:6" x14ac:dyDescent="0.25">
      <c r="A9"/>
      <c r="B9" s="5" t="s">
        <v>7</v>
      </c>
      <c r="C9" s="7" t="s">
        <v>8</v>
      </c>
    </row>
    <row r="10" spans="1:6" x14ac:dyDescent="0.25">
      <c r="A10"/>
      <c r="B10" s="5" t="s">
        <v>9</v>
      </c>
      <c r="C10" s="7" t="s">
        <v>10</v>
      </c>
    </row>
    <row r="11" spans="1:6" x14ac:dyDescent="0.25">
      <c r="A11"/>
      <c r="B11" s="8" t="s">
        <v>11</v>
      </c>
    </row>
    <row r="12" spans="1:6" x14ac:dyDescent="0.25">
      <c r="A12" s="9" t="s">
        <v>4</v>
      </c>
    </row>
    <row r="13" spans="1:6" x14ac:dyDescent="0.25">
      <c r="A13"/>
      <c r="B13" s="5" t="s">
        <v>12</v>
      </c>
      <c r="C13" s="5" t="s">
        <v>13</v>
      </c>
      <c r="D13" s="5" t="s">
        <v>14</v>
      </c>
    </row>
    <row r="14" spans="1:6" x14ac:dyDescent="0.25">
      <c r="A14" s="7" t="s">
        <v>15</v>
      </c>
      <c r="B14" s="10" t="s">
        <v>15</v>
      </c>
      <c r="C14" s="5"/>
    </row>
    <row r="15" spans="1:6" x14ac:dyDescent="0.25">
      <c r="A15" s="7" t="s">
        <v>16</v>
      </c>
      <c r="B15" s="7" t="s">
        <v>16</v>
      </c>
    </row>
    <row r="16" spans="1:6" x14ac:dyDescent="0.25">
      <c r="A16" s="7" t="s">
        <v>17</v>
      </c>
      <c r="B16" s="7" t="s">
        <v>17</v>
      </c>
    </row>
    <row r="17" spans="1:3" x14ac:dyDescent="0.25">
      <c r="A17" s="7" t="s">
        <v>18</v>
      </c>
      <c r="B17" s="7" t="s">
        <v>18</v>
      </c>
    </row>
    <row r="18" spans="1:3" x14ac:dyDescent="0.25">
      <c r="A18" s="7" t="s">
        <v>19</v>
      </c>
      <c r="B18" s="7" t="s">
        <v>19</v>
      </c>
    </row>
    <row r="19" spans="1:3" x14ac:dyDescent="0.25">
      <c r="A19" s="7" t="s">
        <v>20</v>
      </c>
    </row>
    <row r="20" spans="1:3" x14ac:dyDescent="0.25">
      <c r="A20" s="7" t="s">
        <v>21</v>
      </c>
    </row>
    <row r="21" spans="1:3" x14ac:dyDescent="0.25">
      <c r="A21"/>
      <c r="B21" s="10" t="s">
        <v>15</v>
      </c>
    </row>
    <row r="22" spans="1:3" x14ac:dyDescent="0.25">
      <c r="A22" s="7"/>
      <c r="B22" s="10"/>
      <c r="C22" s="5"/>
    </row>
    <row r="23" spans="1:3" x14ac:dyDescent="0.25">
      <c r="A23" s="7"/>
      <c r="B23" s="7"/>
    </row>
    <row r="24" spans="1:3" x14ac:dyDescent="0.25">
      <c r="A24" s="7"/>
      <c r="B24" s="7"/>
    </row>
    <row r="25" spans="1:3" x14ac:dyDescent="0.25">
      <c r="A25" s="7"/>
      <c r="B25" s="7"/>
    </row>
    <row r="26" spans="1:3" x14ac:dyDescent="0.25">
      <c r="A26" s="7"/>
      <c r="B26" s="7"/>
    </row>
    <row r="27" spans="1:3" x14ac:dyDescent="0.25">
      <c r="A27" s="7"/>
    </row>
    <row r="28" spans="1:3" x14ac:dyDescent="0.25">
      <c r="A28" s="7"/>
    </row>
    <row r="29" spans="1:3" x14ac:dyDescent="0.25">
      <c r="A29"/>
      <c r="B29" s="10"/>
    </row>
    <row r="30" spans="1:3" x14ac:dyDescent="0.25">
      <c r="A30" s="7"/>
      <c r="B30" s="10"/>
      <c r="C30" s="5"/>
    </row>
    <row r="31" spans="1:3" x14ac:dyDescent="0.25">
      <c r="A31" s="7"/>
      <c r="B31" s="7"/>
    </row>
    <row r="32" spans="1:3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</row>
    <row r="36" spans="1:2" x14ac:dyDescent="0.25">
      <c r="A36" s="7"/>
    </row>
    <row r="37" spans="1:2" x14ac:dyDescent="0.25">
      <c r="A37"/>
      <c r="B37" s="10" t="s">
        <v>22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CA67-CA3A-463D-9B48-15A22B75516D}">
  <sheetPr>
    <pageSetUpPr fitToPage="1"/>
  </sheetPr>
  <dimension ref="A1:E15"/>
  <sheetViews>
    <sheetView showGridLines="0" zoomScaleNormal="100" workbookViewId="0">
      <selection activeCell="E10" sqref="E10"/>
    </sheetView>
  </sheetViews>
  <sheetFormatPr defaultColWidth="9.109375" defaultRowHeight="13.2" x14ac:dyDescent="0.25"/>
  <cols>
    <col min="1" max="1" width="36.44140625" style="17" customWidth="1"/>
    <col min="2" max="3" width="30.6640625" style="17" customWidth="1"/>
    <col min="4" max="5" width="20.6640625" style="17" customWidth="1"/>
    <col min="6" max="16384" width="9.109375" style="17"/>
  </cols>
  <sheetData>
    <row r="1" spans="1:5" ht="19.95" customHeight="1" x14ac:dyDescent="0.25">
      <c r="A1" s="14" t="s">
        <v>23</v>
      </c>
      <c r="B1" s="15"/>
      <c r="C1" s="15"/>
      <c r="D1" s="15"/>
      <c r="E1" s="16"/>
    </row>
    <row r="2" spans="1:5" ht="19.95" customHeight="1" x14ac:dyDescent="0.25">
      <c r="A2" s="18" t="s">
        <v>24</v>
      </c>
      <c r="B2" s="19"/>
      <c r="C2" s="19"/>
      <c r="D2" s="19"/>
      <c r="E2" s="20"/>
    </row>
    <row r="3" spans="1:5" ht="19.95" customHeight="1" x14ac:dyDescent="0.25">
      <c r="A3" s="21" t="s">
        <v>25</v>
      </c>
      <c r="B3" s="22" t="s">
        <v>26</v>
      </c>
      <c r="C3" s="23"/>
      <c r="D3" s="23"/>
      <c r="E3" s="24"/>
    </row>
    <row r="4" spans="1:5" ht="30" customHeight="1" x14ac:dyDescent="0.25">
      <c r="A4" s="25" t="s">
        <v>27</v>
      </c>
      <c r="B4" s="25" t="s">
        <v>28</v>
      </c>
      <c r="C4" s="25" t="s">
        <v>29</v>
      </c>
      <c r="D4" s="25" t="s">
        <v>30</v>
      </c>
      <c r="E4" s="26" t="s">
        <v>31</v>
      </c>
    </row>
    <row r="5" spans="1:5" ht="14.4" x14ac:dyDescent="0.25">
      <c r="A5" s="27" t="s">
        <v>32</v>
      </c>
      <c r="B5" s="28" t="s">
        <v>33</v>
      </c>
      <c r="C5" s="29" t="s">
        <v>34</v>
      </c>
      <c r="D5" s="30" t="s">
        <v>35</v>
      </c>
      <c r="E5" s="30"/>
    </row>
    <row r="6" spans="1:5" ht="14.4" x14ac:dyDescent="0.25">
      <c r="A6" s="27" t="s">
        <v>36</v>
      </c>
      <c r="B6" s="31" t="s">
        <v>37</v>
      </c>
      <c r="C6" s="29" t="s">
        <v>38</v>
      </c>
      <c r="D6" s="30" t="s">
        <v>39</v>
      </c>
      <c r="E6" s="30"/>
    </row>
    <row r="7" spans="1:5" ht="15" customHeight="1" x14ac:dyDescent="0.25">
      <c r="A7" s="27" t="s">
        <v>40</v>
      </c>
      <c r="B7" s="31" t="s">
        <v>41</v>
      </c>
      <c r="C7" s="29" t="s">
        <v>42</v>
      </c>
      <c r="D7" s="30" t="s">
        <v>43</v>
      </c>
      <c r="E7" s="30" t="s">
        <v>44</v>
      </c>
    </row>
    <row r="8" spans="1:5" ht="14.4" x14ac:dyDescent="0.25">
      <c r="A8" s="27" t="s">
        <v>45</v>
      </c>
      <c r="B8" s="31" t="s">
        <v>46</v>
      </c>
      <c r="C8" s="29" t="s">
        <v>47</v>
      </c>
      <c r="D8" s="30" t="s">
        <v>48</v>
      </c>
      <c r="E8" s="30" t="s">
        <v>44</v>
      </c>
    </row>
    <row r="9" spans="1:5" ht="14.4" x14ac:dyDescent="0.25">
      <c r="A9" s="27" t="s">
        <v>49</v>
      </c>
      <c r="B9" s="31" t="s">
        <v>50</v>
      </c>
      <c r="C9" s="29" t="s">
        <v>51</v>
      </c>
      <c r="D9" s="30" t="s">
        <v>52</v>
      </c>
      <c r="E9" s="30"/>
    </row>
    <row r="10" spans="1:5" ht="14.4" x14ac:dyDescent="0.25">
      <c r="A10" s="27" t="s">
        <v>53</v>
      </c>
      <c r="B10" s="31" t="s">
        <v>54</v>
      </c>
      <c r="C10" s="29" t="s">
        <v>55</v>
      </c>
      <c r="D10" s="30" t="s">
        <v>52</v>
      </c>
      <c r="E10" s="30"/>
    </row>
    <row r="11" spans="1:5" x14ac:dyDescent="0.25">
      <c r="A11" s="32"/>
      <c r="B11" s="33"/>
      <c r="C11" s="34"/>
      <c r="D11" s="35"/>
      <c r="E11" s="35"/>
    </row>
    <row r="12" spans="1:5" x14ac:dyDescent="0.25">
      <c r="A12" s="32"/>
      <c r="B12" s="33"/>
      <c r="C12" s="34"/>
      <c r="D12" s="35"/>
      <c r="E12" s="35"/>
    </row>
    <row r="13" spans="1:5" x14ac:dyDescent="0.25">
      <c r="A13" s="32"/>
      <c r="B13" s="33"/>
      <c r="C13" s="34"/>
      <c r="D13" s="35"/>
      <c r="E13" s="35"/>
    </row>
    <row r="14" spans="1:5" x14ac:dyDescent="0.25">
      <c r="A14" s="32"/>
      <c r="B14" s="33"/>
      <c r="C14" s="34"/>
      <c r="D14" s="35"/>
      <c r="E14" s="35"/>
    </row>
    <row r="15" spans="1:5" ht="19.95" customHeight="1" x14ac:dyDescent="0.25">
      <c r="A15" s="36"/>
      <c r="B15" s="36"/>
      <c r="C15" s="36"/>
      <c r="D15" s="36"/>
      <c r="E15" s="36"/>
    </row>
  </sheetData>
  <sheetProtection selectLockedCells="1"/>
  <mergeCells count="4">
    <mergeCell ref="A1:E1"/>
    <mergeCell ref="A2:E2"/>
    <mergeCell ref="B3:E3"/>
    <mergeCell ref="A15:E15"/>
  </mergeCells>
  <hyperlinks>
    <hyperlink ref="C5" r:id="rId1" xr:uid="{39BCDAFA-8C5F-4C71-A6ED-2DBDB2266798}"/>
    <hyperlink ref="C6" r:id="rId2" xr:uid="{75AE4A87-118A-4950-BBDE-C6646B4037E1}"/>
    <hyperlink ref="C7" r:id="rId3" xr:uid="{7487B993-A9FC-4767-B332-1D95C7DA96D5}"/>
    <hyperlink ref="C8" r:id="rId4" xr:uid="{6C9B084E-E82E-4B9A-8A0E-4C6A5F6954BD}"/>
    <hyperlink ref="C9" r:id="rId5" xr:uid="{EC807F2D-F61A-4B32-880B-5898A80DDC46}"/>
    <hyperlink ref="C10" r:id="rId6" xr:uid="{6F56B197-3261-40E6-876B-291AE6FEFE8B}"/>
  </hyperlinks>
  <printOptions horizontalCentered="1"/>
  <pageMargins left="0" right="0" top="0.5" bottom="0.5" header="0.5" footer="0.5"/>
  <pageSetup scale="86" orientation="landscape" horizontalDpi="96" verticalDpi="96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619F-D0ED-4B6A-B3C1-284F9270F404}">
  <dimension ref="A1:H26"/>
  <sheetViews>
    <sheetView showGridLines="0" tabSelected="1" zoomScaleNormal="100" workbookViewId="0">
      <selection activeCell="D14" sqref="D14"/>
    </sheetView>
  </sheetViews>
  <sheetFormatPr defaultColWidth="9.109375" defaultRowHeight="13.2" x14ac:dyDescent="0.25"/>
  <cols>
    <col min="1" max="1" width="9.109375" style="82"/>
    <col min="2" max="2" width="14.6640625" style="38" customWidth="1"/>
    <col min="3" max="3" width="50.6640625" style="47" customWidth="1"/>
    <col min="4" max="5" width="12.6640625" style="38" customWidth="1"/>
    <col min="6" max="6" width="15.6640625" style="38" customWidth="1"/>
    <col min="7" max="16384" width="9.109375" style="38"/>
  </cols>
  <sheetData>
    <row r="1" spans="1:8" x14ac:dyDescent="0.25">
      <c r="A1" s="37" t="str">
        <f>'[1]Vendor Contacts'!A1</f>
        <v>599a-22 RECORDS MANAGEMENT SERVICES 03/15/2021</v>
      </c>
      <c r="B1" s="37"/>
      <c r="C1" s="37"/>
      <c r="D1" s="37"/>
      <c r="E1" s="37"/>
      <c r="F1" s="37"/>
    </row>
    <row r="2" spans="1:8" x14ac:dyDescent="0.25">
      <c r="A2" s="37" t="s">
        <v>56</v>
      </c>
      <c r="B2" s="37"/>
      <c r="C2" s="37"/>
      <c r="D2" s="37"/>
      <c r="E2" s="37"/>
      <c r="F2" s="37"/>
    </row>
    <row r="3" spans="1:8" ht="20.399999999999999" x14ac:dyDescent="0.25">
      <c r="A3" s="39" t="s">
        <v>57</v>
      </c>
      <c r="B3" s="40"/>
      <c r="C3" s="41" t="str">
        <f>'[1]Vendor Contacts'!B3</f>
        <v>3SG Plus - State Term Schedule # 534577</v>
      </c>
      <c r="D3" s="41"/>
      <c r="E3" s="41"/>
      <c r="F3" s="41"/>
    </row>
    <row r="4" spans="1:8" s="47" customFormat="1" ht="39.6" x14ac:dyDescent="0.25">
      <c r="A4" s="42" t="s">
        <v>58</v>
      </c>
      <c r="B4" s="43" t="s">
        <v>59</v>
      </c>
      <c r="C4" s="44" t="s">
        <v>60</v>
      </c>
      <c r="D4" s="45" t="s">
        <v>61</v>
      </c>
      <c r="E4" s="45" t="s">
        <v>62</v>
      </c>
      <c r="F4" s="46" t="s">
        <v>63</v>
      </c>
      <c r="H4" s="48"/>
    </row>
    <row r="5" spans="1:8" s="47" customFormat="1" x14ac:dyDescent="0.25">
      <c r="A5" s="49">
        <v>1</v>
      </c>
      <c r="B5" s="50" t="s">
        <v>64</v>
      </c>
      <c r="C5" s="51" t="s">
        <v>65</v>
      </c>
      <c r="D5" s="52">
        <v>7500</v>
      </c>
      <c r="E5" s="53">
        <v>1</v>
      </c>
      <c r="F5" s="54">
        <f t="shared" ref="F5:F7" si="0">SUM(D5*E5)</f>
        <v>7500</v>
      </c>
    </row>
    <row r="6" spans="1:8" s="47" customFormat="1" ht="22.8" x14ac:dyDescent="0.25">
      <c r="A6" s="49">
        <v>2</v>
      </c>
      <c r="B6" s="50" t="s">
        <v>66</v>
      </c>
      <c r="C6" s="51" t="s">
        <v>67</v>
      </c>
      <c r="D6" s="52">
        <v>1500</v>
      </c>
      <c r="E6" s="53">
        <v>2.75</v>
      </c>
      <c r="F6" s="54">
        <f t="shared" si="0"/>
        <v>4125</v>
      </c>
      <c r="H6" s="55"/>
    </row>
    <row r="7" spans="1:8" s="47" customFormat="1" x14ac:dyDescent="0.25">
      <c r="A7" s="49">
        <v>3</v>
      </c>
      <c r="B7" s="50" t="s">
        <v>68</v>
      </c>
      <c r="C7" s="51" t="s">
        <v>69</v>
      </c>
      <c r="D7" s="52">
        <v>7500</v>
      </c>
      <c r="E7" s="53">
        <v>0.18</v>
      </c>
      <c r="F7" s="54">
        <f t="shared" si="0"/>
        <v>1350</v>
      </c>
      <c r="H7" s="55"/>
    </row>
    <row r="8" spans="1:8" s="47" customFormat="1" x14ac:dyDescent="0.25">
      <c r="A8" s="56" t="s">
        <v>70</v>
      </c>
      <c r="B8" s="57"/>
      <c r="C8" s="57"/>
      <c r="D8" s="57"/>
      <c r="E8" s="58"/>
      <c r="F8" s="59">
        <f>SUM(F5:F7)</f>
        <v>12975</v>
      </c>
      <c r="H8" s="55"/>
    </row>
    <row r="9" spans="1:8" s="47" customFormat="1" x14ac:dyDescent="0.25">
      <c r="A9" s="49">
        <v>4</v>
      </c>
      <c r="B9" s="50" t="s">
        <v>71</v>
      </c>
      <c r="C9" s="51" t="s">
        <v>72</v>
      </c>
      <c r="D9" s="60"/>
      <c r="E9" s="61">
        <v>20</v>
      </c>
      <c r="F9" s="54">
        <f>E9</f>
        <v>20</v>
      </c>
      <c r="H9" s="55"/>
    </row>
    <row r="10" spans="1:8" s="47" customFormat="1" x14ac:dyDescent="0.25">
      <c r="A10" s="49">
        <v>5</v>
      </c>
      <c r="B10" s="50" t="s">
        <v>73</v>
      </c>
      <c r="C10" s="51" t="s">
        <v>74</v>
      </c>
      <c r="D10" s="52"/>
      <c r="E10" s="61">
        <v>20</v>
      </c>
      <c r="F10" s="54">
        <f t="shared" ref="F10:F12" si="1">E10</f>
        <v>20</v>
      </c>
    </row>
    <row r="11" spans="1:8" s="47" customFormat="1" x14ac:dyDescent="0.25">
      <c r="A11" s="49">
        <v>6</v>
      </c>
      <c r="B11" s="50" t="s">
        <v>75</v>
      </c>
      <c r="C11" s="51" t="s">
        <v>76</v>
      </c>
      <c r="D11" s="52"/>
      <c r="E11" s="62">
        <v>40</v>
      </c>
      <c r="F11" s="54">
        <f t="shared" si="1"/>
        <v>40</v>
      </c>
    </row>
    <row r="12" spans="1:8" s="47" customFormat="1" x14ac:dyDescent="0.25">
      <c r="A12" s="49">
        <v>7</v>
      </c>
      <c r="B12" s="50" t="s">
        <v>77</v>
      </c>
      <c r="C12" s="51" t="s">
        <v>78</v>
      </c>
      <c r="D12" s="52"/>
      <c r="E12" s="61">
        <v>20</v>
      </c>
      <c r="F12" s="54">
        <f t="shared" si="1"/>
        <v>20</v>
      </c>
    </row>
    <row r="13" spans="1:8" s="47" customFormat="1" x14ac:dyDescent="0.25">
      <c r="A13" s="56" t="s">
        <v>79</v>
      </c>
      <c r="B13" s="57"/>
      <c r="C13" s="57"/>
      <c r="D13" s="57"/>
      <c r="E13" s="58"/>
      <c r="F13" s="59">
        <f>SUM(F9:F12)</f>
        <v>100</v>
      </c>
      <c r="H13" s="55"/>
    </row>
    <row r="14" spans="1:8" s="47" customFormat="1" x14ac:dyDescent="0.25">
      <c r="A14" s="49">
        <v>8</v>
      </c>
      <c r="B14" s="50" t="s">
        <v>80</v>
      </c>
      <c r="C14" s="51" t="s">
        <v>81</v>
      </c>
      <c r="D14" s="52"/>
      <c r="E14" s="61">
        <v>9.5000000000000001E-2</v>
      </c>
      <c r="F14" s="63">
        <v>0</v>
      </c>
    </row>
    <row r="15" spans="1:8" s="47" customFormat="1" x14ac:dyDescent="0.25">
      <c r="A15" s="49">
        <v>9</v>
      </c>
      <c r="B15" s="50" t="s">
        <v>82</v>
      </c>
      <c r="C15" s="51" t="s">
        <v>83</v>
      </c>
      <c r="D15" s="52"/>
      <c r="E15" s="61">
        <v>0.09</v>
      </c>
      <c r="F15" s="63">
        <v>0</v>
      </c>
    </row>
    <row r="16" spans="1:8" s="47" customFormat="1" x14ac:dyDescent="0.25">
      <c r="A16" s="49">
        <v>10</v>
      </c>
      <c r="B16" s="50" t="s">
        <v>84</v>
      </c>
      <c r="C16" s="51" t="s">
        <v>85</v>
      </c>
      <c r="D16" s="52"/>
      <c r="E16" s="61">
        <v>0.19</v>
      </c>
      <c r="F16" s="63">
        <v>0</v>
      </c>
    </row>
    <row r="17" spans="1:8" s="47" customFormat="1" x14ac:dyDescent="0.25">
      <c r="A17" s="49">
        <v>11</v>
      </c>
      <c r="B17" s="50" t="s">
        <v>86</v>
      </c>
      <c r="C17" s="51" t="s">
        <v>87</v>
      </c>
      <c r="D17" s="52"/>
      <c r="E17" s="61">
        <v>6</v>
      </c>
      <c r="F17" s="63">
        <v>0</v>
      </c>
    </row>
    <row r="18" spans="1:8" s="47" customFormat="1" x14ac:dyDescent="0.25">
      <c r="A18" s="49">
        <v>12</v>
      </c>
      <c r="B18" s="50" t="s">
        <v>88</v>
      </c>
      <c r="C18" s="51" t="s">
        <v>89</v>
      </c>
      <c r="D18" s="52"/>
      <c r="E18" s="62">
        <v>20</v>
      </c>
      <c r="F18" s="54">
        <v>0</v>
      </c>
    </row>
    <row r="19" spans="1:8" s="47" customFormat="1" ht="22.8" x14ac:dyDescent="0.25">
      <c r="A19" s="49">
        <v>13</v>
      </c>
      <c r="B19" s="50" t="s">
        <v>90</v>
      </c>
      <c r="C19" s="51" t="s">
        <v>91</v>
      </c>
      <c r="D19" s="52"/>
      <c r="E19" s="61">
        <v>2.75</v>
      </c>
      <c r="F19" s="54">
        <v>0</v>
      </c>
    </row>
    <row r="20" spans="1:8" s="47" customFormat="1" x14ac:dyDescent="0.25">
      <c r="A20" s="64">
        <v>14</v>
      </c>
      <c r="B20" s="65" t="s">
        <v>92</v>
      </c>
      <c r="C20" s="66" t="s">
        <v>93</v>
      </c>
      <c r="D20" s="67"/>
      <c r="E20" s="68"/>
      <c r="F20" s="54">
        <v>0</v>
      </c>
    </row>
    <row r="21" spans="1:8" s="47" customFormat="1" x14ac:dyDescent="0.25">
      <c r="A21" s="69" t="s">
        <v>94</v>
      </c>
      <c r="B21" s="69"/>
      <c r="C21" s="69"/>
      <c r="D21" s="69"/>
      <c r="E21" s="69"/>
      <c r="F21" s="70">
        <f>SUM(F14:F20)</f>
        <v>0</v>
      </c>
      <c r="H21" s="55"/>
    </row>
    <row r="22" spans="1:8" s="47" customFormat="1" x14ac:dyDescent="0.25">
      <c r="A22" s="71" t="s">
        <v>95</v>
      </c>
      <c r="B22" s="71"/>
      <c r="C22" s="72" t="s">
        <v>96</v>
      </c>
      <c r="D22" s="73"/>
      <c r="E22" s="74"/>
      <c r="F22" s="75">
        <f>ROUND(F8*75%,2)</f>
        <v>9731.25</v>
      </c>
    </row>
    <row r="23" spans="1:8" s="47" customFormat="1" x14ac:dyDescent="0.25">
      <c r="A23" s="71"/>
      <c r="B23" s="71"/>
      <c r="C23" s="72" t="s">
        <v>97</v>
      </c>
      <c r="D23" s="73"/>
      <c r="E23" s="74"/>
      <c r="F23" s="75">
        <f>ROUND(F13*20%,2)</f>
        <v>20</v>
      </c>
    </row>
    <row r="24" spans="1:8" s="47" customFormat="1" x14ac:dyDescent="0.25">
      <c r="A24" s="71"/>
      <c r="B24" s="71"/>
      <c r="C24" s="72" t="s">
        <v>98</v>
      </c>
      <c r="D24" s="73"/>
      <c r="E24" s="74"/>
      <c r="F24" s="76">
        <f>ROUND(F21*5%,3)</f>
        <v>0</v>
      </c>
    </row>
    <row r="25" spans="1:8" s="47" customFormat="1" ht="15.6" x14ac:dyDescent="0.25">
      <c r="A25" s="71"/>
      <c r="B25" s="71"/>
      <c r="C25" s="77" t="s">
        <v>99</v>
      </c>
      <c r="D25" s="78"/>
      <c r="E25" s="79"/>
      <c r="F25" s="80">
        <f>SUM(F6:F20)</f>
        <v>18650</v>
      </c>
    </row>
    <row r="26" spans="1:8" x14ac:dyDescent="0.25">
      <c r="A26" s="81"/>
      <c r="B26" s="81"/>
      <c r="C26" s="81"/>
      <c r="D26" s="81"/>
      <c r="E26" s="81"/>
      <c r="F26" s="81"/>
    </row>
  </sheetData>
  <sheetProtection selectLockedCells="1"/>
  <mergeCells count="13">
    <mergeCell ref="A26:F26"/>
    <mergeCell ref="A21:E21"/>
    <mergeCell ref="A22:B25"/>
    <mergeCell ref="C22:E22"/>
    <mergeCell ref="C23:E23"/>
    <mergeCell ref="C24:E24"/>
    <mergeCell ref="C25:E25"/>
    <mergeCell ref="A1:F1"/>
    <mergeCell ref="A2:F2"/>
    <mergeCell ref="A3:B3"/>
    <mergeCell ref="C3:F3"/>
    <mergeCell ref="A8:E8"/>
    <mergeCell ref="A13:E13"/>
  </mergeCells>
  <dataValidations count="1">
    <dataValidation type="decimal" operator="greaterThan" allowBlank="1" showInputMessage="1" showErrorMessage="1" sqref="E5:E7 E9:E12 E14:E20" xr:uid="{6612C497-9E1B-4C03-A2D1-638E57D55B68}">
      <formula1>0</formula1>
    </dataValidation>
  </dataValidations>
  <printOptions horizontalCentered="1"/>
  <pageMargins left="0.7" right="0.7" top="0.5" bottom="0.5" header="0.5" footer="0.5"/>
  <pageSetup fitToWidth="0" fitToHeight="0" orientation="portrait" horizontalDpi="96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623C-DA01-4157-83DD-6E9E0BCA9AE1}">
  <dimension ref="A1:D36"/>
  <sheetViews>
    <sheetView workbookViewId="0">
      <selection activeCell="C12" sqref="C12"/>
    </sheetView>
  </sheetViews>
  <sheetFormatPr defaultColWidth="8.77734375" defaultRowHeight="14.4" x14ac:dyDescent="0.3"/>
  <cols>
    <col min="1" max="1" width="8.109375" style="100" bestFit="1" customWidth="1"/>
    <col min="2" max="2" width="25.6640625" style="84" customWidth="1"/>
    <col min="3" max="3" width="50.6640625" style="84" customWidth="1"/>
    <col min="4" max="4" width="12.6640625" style="84" customWidth="1"/>
    <col min="5" max="251" width="8.77734375" style="84"/>
    <col min="252" max="252" width="33.6640625" style="84" customWidth="1"/>
    <col min="253" max="260" width="12.6640625" style="84" customWidth="1"/>
    <col min="261" max="507" width="8.77734375" style="84"/>
    <col min="508" max="508" width="33.6640625" style="84" customWidth="1"/>
    <col min="509" max="516" width="12.6640625" style="84" customWidth="1"/>
    <col min="517" max="763" width="8.77734375" style="84"/>
    <col min="764" max="764" width="33.6640625" style="84" customWidth="1"/>
    <col min="765" max="772" width="12.6640625" style="84" customWidth="1"/>
    <col min="773" max="1019" width="8.77734375" style="84"/>
    <col min="1020" max="1020" width="33.6640625" style="84" customWidth="1"/>
    <col min="1021" max="1028" width="12.6640625" style="84" customWidth="1"/>
    <col min="1029" max="1275" width="8.77734375" style="84"/>
    <col min="1276" max="1276" width="33.6640625" style="84" customWidth="1"/>
    <col min="1277" max="1284" width="12.6640625" style="84" customWidth="1"/>
    <col min="1285" max="1531" width="8.77734375" style="84"/>
    <col min="1532" max="1532" width="33.6640625" style="84" customWidth="1"/>
    <col min="1533" max="1540" width="12.6640625" style="84" customWidth="1"/>
    <col min="1541" max="1787" width="8.77734375" style="84"/>
    <col min="1788" max="1788" width="33.6640625" style="84" customWidth="1"/>
    <col min="1789" max="1796" width="12.6640625" style="84" customWidth="1"/>
    <col min="1797" max="2043" width="8.77734375" style="84"/>
    <col min="2044" max="2044" width="33.6640625" style="84" customWidth="1"/>
    <col min="2045" max="2052" width="12.6640625" style="84" customWidth="1"/>
    <col min="2053" max="2299" width="8.77734375" style="84"/>
    <col min="2300" max="2300" width="33.6640625" style="84" customWidth="1"/>
    <col min="2301" max="2308" width="12.6640625" style="84" customWidth="1"/>
    <col min="2309" max="2555" width="8.77734375" style="84"/>
    <col min="2556" max="2556" width="33.6640625" style="84" customWidth="1"/>
    <col min="2557" max="2564" width="12.6640625" style="84" customWidth="1"/>
    <col min="2565" max="2811" width="8.77734375" style="84"/>
    <col min="2812" max="2812" width="33.6640625" style="84" customWidth="1"/>
    <col min="2813" max="2820" width="12.6640625" style="84" customWidth="1"/>
    <col min="2821" max="3067" width="8.77734375" style="84"/>
    <col min="3068" max="3068" width="33.6640625" style="84" customWidth="1"/>
    <col min="3069" max="3076" width="12.6640625" style="84" customWidth="1"/>
    <col min="3077" max="3323" width="8.77734375" style="84"/>
    <col min="3324" max="3324" width="33.6640625" style="84" customWidth="1"/>
    <col min="3325" max="3332" width="12.6640625" style="84" customWidth="1"/>
    <col min="3333" max="3579" width="8.77734375" style="84"/>
    <col min="3580" max="3580" width="33.6640625" style="84" customWidth="1"/>
    <col min="3581" max="3588" width="12.6640625" style="84" customWidth="1"/>
    <col min="3589" max="3835" width="8.77734375" style="84"/>
    <col min="3836" max="3836" width="33.6640625" style="84" customWidth="1"/>
    <col min="3837" max="3844" width="12.6640625" style="84" customWidth="1"/>
    <col min="3845" max="4091" width="8.77734375" style="84"/>
    <col min="4092" max="4092" width="33.6640625" style="84" customWidth="1"/>
    <col min="4093" max="4100" width="12.6640625" style="84" customWidth="1"/>
    <col min="4101" max="4347" width="8.77734375" style="84"/>
    <col min="4348" max="4348" width="33.6640625" style="84" customWidth="1"/>
    <col min="4349" max="4356" width="12.6640625" style="84" customWidth="1"/>
    <col min="4357" max="4603" width="8.77734375" style="84"/>
    <col min="4604" max="4604" width="33.6640625" style="84" customWidth="1"/>
    <col min="4605" max="4612" width="12.6640625" style="84" customWidth="1"/>
    <col min="4613" max="4859" width="8.77734375" style="84"/>
    <col min="4860" max="4860" width="33.6640625" style="84" customWidth="1"/>
    <col min="4861" max="4868" width="12.6640625" style="84" customWidth="1"/>
    <col min="4869" max="5115" width="8.77734375" style="84"/>
    <col min="5116" max="5116" width="33.6640625" style="84" customWidth="1"/>
    <col min="5117" max="5124" width="12.6640625" style="84" customWidth="1"/>
    <col min="5125" max="5371" width="8.77734375" style="84"/>
    <col min="5372" max="5372" width="33.6640625" style="84" customWidth="1"/>
    <col min="5373" max="5380" width="12.6640625" style="84" customWidth="1"/>
    <col min="5381" max="5627" width="8.77734375" style="84"/>
    <col min="5628" max="5628" width="33.6640625" style="84" customWidth="1"/>
    <col min="5629" max="5636" width="12.6640625" style="84" customWidth="1"/>
    <col min="5637" max="5883" width="8.77734375" style="84"/>
    <col min="5884" max="5884" width="33.6640625" style="84" customWidth="1"/>
    <col min="5885" max="5892" width="12.6640625" style="84" customWidth="1"/>
    <col min="5893" max="6139" width="8.77734375" style="84"/>
    <col min="6140" max="6140" width="33.6640625" style="84" customWidth="1"/>
    <col min="6141" max="6148" width="12.6640625" style="84" customWidth="1"/>
    <col min="6149" max="6395" width="8.77734375" style="84"/>
    <col min="6396" max="6396" width="33.6640625" style="84" customWidth="1"/>
    <col min="6397" max="6404" width="12.6640625" style="84" customWidth="1"/>
    <col min="6405" max="6651" width="8.77734375" style="84"/>
    <col min="6652" max="6652" width="33.6640625" style="84" customWidth="1"/>
    <col min="6653" max="6660" width="12.6640625" style="84" customWidth="1"/>
    <col min="6661" max="6907" width="8.77734375" style="84"/>
    <col min="6908" max="6908" width="33.6640625" style="84" customWidth="1"/>
    <col min="6909" max="6916" width="12.6640625" style="84" customWidth="1"/>
    <col min="6917" max="7163" width="8.77734375" style="84"/>
    <col min="7164" max="7164" width="33.6640625" style="84" customWidth="1"/>
    <col min="7165" max="7172" width="12.6640625" style="84" customWidth="1"/>
    <col min="7173" max="7419" width="8.77734375" style="84"/>
    <col min="7420" max="7420" width="33.6640625" style="84" customWidth="1"/>
    <col min="7421" max="7428" width="12.6640625" style="84" customWidth="1"/>
    <col min="7429" max="7675" width="8.77734375" style="84"/>
    <col min="7676" max="7676" width="33.6640625" style="84" customWidth="1"/>
    <col min="7677" max="7684" width="12.6640625" style="84" customWidth="1"/>
    <col min="7685" max="7931" width="8.77734375" style="84"/>
    <col min="7932" max="7932" width="33.6640625" style="84" customWidth="1"/>
    <col min="7933" max="7940" width="12.6640625" style="84" customWidth="1"/>
    <col min="7941" max="8187" width="8.77734375" style="84"/>
    <col min="8188" max="8188" width="33.6640625" style="84" customWidth="1"/>
    <col min="8189" max="8196" width="12.6640625" style="84" customWidth="1"/>
    <col min="8197" max="8443" width="8.77734375" style="84"/>
    <col min="8444" max="8444" width="33.6640625" style="84" customWidth="1"/>
    <col min="8445" max="8452" width="12.6640625" style="84" customWidth="1"/>
    <col min="8453" max="8699" width="8.77734375" style="84"/>
    <col min="8700" max="8700" width="33.6640625" style="84" customWidth="1"/>
    <col min="8701" max="8708" width="12.6640625" style="84" customWidth="1"/>
    <col min="8709" max="8955" width="8.77734375" style="84"/>
    <col min="8956" max="8956" width="33.6640625" style="84" customWidth="1"/>
    <col min="8957" max="8964" width="12.6640625" style="84" customWidth="1"/>
    <col min="8965" max="9211" width="8.77734375" style="84"/>
    <col min="9212" max="9212" width="33.6640625" style="84" customWidth="1"/>
    <col min="9213" max="9220" width="12.6640625" style="84" customWidth="1"/>
    <col min="9221" max="9467" width="8.77734375" style="84"/>
    <col min="9468" max="9468" width="33.6640625" style="84" customWidth="1"/>
    <col min="9469" max="9476" width="12.6640625" style="84" customWidth="1"/>
    <col min="9477" max="9723" width="8.77734375" style="84"/>
    <col min="9724" max="9724" width="33.6640625" style="84" customWidth="1"/>
    <col min="9725" max="9732" width="12.6640625" style="84" customWidth="1"/>
    <col min="9733" max="9979" width="8.77734375" style="84"/>
    <col min="9980" max="9980" width="33.6640625" style="84" customWidth="1"/>
    <col min="9981" max="9988" width="12.6640625" style="84" customWidth="1"/>
    <col min="9989" max="10235" width="8.77734375" style="84"/>
    <col min="10236" max="10236" width="33.6640625" style="84" customWidth="1"/>
    <col min="10237" max="10244" width="12.6640625" style="84" customWidth="1"/>
    <col min="10245" max="10491" width="8.77734375" style="84"/>
    <col min="10492" max="10492" width="33.6640625" style="84" customWidth="1"/>
    <col min="10493" max="10500" width="12.6640625" style="84" customWidth="1"/>
    <col min="10501" max="10747" width="8.77734375" style="84"/>
    <col min="10748" max="10748" width="33.6640625" style="84" customWidth="1"/>
    <col min="10749" max="10756" width="12.6640625" style="84" customWidth="1"/>
    <col min="10757" max="11003" width="8.77734375" style="84"/>
    <col min="11004" max="11004" width="33.6640625" style="84" customWidth="1"/>
    <col min="11005" max="11012" width="12.6640625" style="84" customWidth="1"/>
    <col min="11013" max="11259" width="8.77734375" style="84"/>
    <col min="11260" max="11260" width="33.6640625" style="84" customWidth="1"/>
    <col min="11261" max="11268" width="12.6640625" style="84" customWidth="1"/>
    <col min="11269" max="11515" width="8.77734375" style="84"/>
    <col min="11516" max="11516" width="33.6640625" style="84" customWidth="1"/>
    <col min="11517" max="11524" width="12.6640625" style="84" customWidth="1"/>
    <col min="11525" max="11771" width="8.77734375" style="84"/>
    <col min="11772" max="11772" width="33.6640625" style="84" customWidth="1"/>
    <col min="11773" max="11780" width="12.6640625" style="84" customWidth="1"/>
    <col min="11781" max="12027" width="8.77734375" style="84"/>
    <col min="12028" max="12028" width="33.6640625" style="84" customWidth="1"/>
    <col min="12029" max="12036" width="12.6640625" style="84" customWidth="1"/>
    <col min="12037" max="12283" width="8.77734375" style="84"/>
    <col min="12284" max="12284" width="33.6640625" style="84" customWidth="1"/>
    <col min="12285" max="12292" width="12.6640625" style="84" customWidth="1"/>
    <col min="12293" max="12539" width="8.77734375" style="84"/>
    <col min="12540" max="12540" width="33.6640625" style="84" customWidth="1"/>
    <col min="12541" max="12548" width="12.6640625" style="84" customWidth="1"/>
    <col min="12549" max="12795" width="8.77734375" style="84"/>
    <col min="12796" max="12796" width="33.6640625" style="84" customWidth="1"/>
    <col min="12797" max="12804" width="12.6640625" style="84" customWidth="1"/>
    <col min="12805" max="13051" width="8.77734375" style="84"/>
    <col min="13052" max="13052" width="33.6640625" style="84" customWidth="1"/>
    <col min="13053" max="13060" width="12.6640625" style="84" customWidth="1"/>
    <col min="13061" max="13307" width="8.77734375" style="84"/>
    <col min="13308" max="13308" width="33.6640625" style="84" customWidth="1"/>
    <col min="13309" max="13316" width="12.6640625" style="84" customWidth="1"/>
    <col min="13317" max="13563" width="8.77734375" style="84"/>
    <col min="13564" max="13564" width="33.6640625" style="84" customWidth="1"/>
    <col min="13565" max="13572" width="12.6640625" style="84" customWidth="1"/>
    <col min="13573" max="13819" width="8.77734375" style="84"/>
    <col min="13820" max="13820" width="33.6640625" style="84" customWidth="1"/>
    <col min="13821" max="13828" width="12.6640625" style="84" customWidth="1"/>
    <col min="13829" max="14075" width="8.77734375" style="84"/>
    <col min="14076" max="14076" width="33.6640625" style="84" customWidth="1"/>
    <col min="14077" max="14084" width="12.6640625" style="84" customWidth="1"/>
    <col min="14085" max="14331" width="8.77734375" style="84"/>
    <col min="14332" max="14332" width="33.6640625" style="84" customWidth="1"/>
    <col min="14333" max="14340" width="12.6640625" style="84" customWidth="1"/>
    <col min="14341" max="14587" width="8.77734375" style="84"/>
    <col min="14588" max="14588" width="33.6640625" style="84" customWidth="1"/>
    <col min="14589" max="14596" width="12.6640625" style="84" customWidth="1"/>
    <col min="14597" max="14843" width="8.77734375" style="84"/>
    <col min="14844" max="14844" width="33.6640625" style="84" customWidth="1"/>
    <col min="14845" max="14852" width="12.6640625" style="84" customWidth="1"/>
    <col min="14853" max="15099" width="8.77734375" style="84"/>
    <col min="15100" max="15100" width="33.6640625" style="84" customWidth="1"/>
    <col min="15101" max="15108" width="12.6640625" style="84" customWidth="1"/>
    <col min="15109" max="15355" width="8.77734375" style="84"/>
    <col min="15356" max="15356" width="33.6640625" style="84" customWidth="1"/>
    <col min="15357" max="15364" width="12.6640625" style="84" customWidth="1"/>
    <col min="15365" max="15611" width="8.77734375" style="84"/>
    <col min="15612" max="15612" width="33.6640625" style="84" customWidth="1"/>
    <col min="15613" max="15620" width="12.6640625" style="84" customWidth="1"/>
    <col min="15621" max="15867" width="8.77734375" style="84"/>
    <col min="15868" max="15868" width="33.6640625" style="84" customWidth="1"/>
    <col min="15869" max="15876" width="12.6640625" style="84" customWidth="1"/>
    <col min="15877" max="16123" width="8.77734375" style="84"/>
    <col min="16124" max="16124" width="33.6640625" style="84" customWidth="1"/>
    <col min="16125" max="16132" width="12.6640625" style="84" customWidth="1"/>
    <col min="16133" max="16384" width="8.77734375" style="84"/>
  </cols>
  <sheetData>
    <row r="1" spans="1:4" ht="19.95" customHeight="1" x14ac:dyDescent="0.3">
      <c r="A1" s="83" t="str">
        <f>'[1]Vendor Contacts'!A1</f>
        <v>599a-22 RECORDS MANAGEMENT SERVICES 03/15/2021</v>
      </c>
      <c r="B1" s="83"/>
      <c r="C1" s="83"/>
      <c r="D1" s="83"/>
    </row>
    <row r="2" spans="1:4" ht="19.95" customHeight="1" x14ac:dyDescent="0.3">
      <c r="A2" s="85" t="s">
        <v>100</v>
      </c>
      <c r="B2" s="85"/>
      <c r="C2" s="85"/>
      <c r="D2" s="85"/>
    </row>
    <row r="3" spans="1:4" ht="19.95" customHeight="1" x14ac:dyDescent="0.3">
      <c r="A3" s="86" t="s">
        <v>57</v>
      </c>
      <c r="B3" s="87" t="s">
        <v>26</v>
      </c>
      <c r="C3" s="88"/>
      <c r="D3" s="89"/>
    </row>
    <row r="4" spans="1:4" x14ac:dyDescent="0.3">
      <c r="A4" s="90" t="s">
        <v>101</v>
      </c>
      <c r="B4" s="90" t="s">
        <v>102</v>
      </c>
      <c r="C4" s="90" t="s">
        <v>103</v>
      </c>
      <c r="D4" s="90" t="s">
        <v>104</v>
      </c>
    </row>
    <row r="5" spans="1:4" ht="52.8" x14ac:dyDescent="0.3">
      <c r="A5" s="91">
        <v>1</v>
      </c>
      <c r="B5" s="92" t="s">
        <v>105</v>
      </c>
      <c r="C5" s="92" t="s">
        <v>106</v>
      </c>
      <c r="D5" s="93">
        <v>125</v>
      </c>
    </row>
    <row r="6" spans="1:4" ht="26.4" x14ac:dyDescent="0.3">
      <c r="A6" s="91">
        <v>2</v>
      </c>
      <c r="B6" s="92" t="s">
        <v>107</v>
      </c>
      <c r="C6" s="92" t="s">
        <v>108</v>
      </c>
      <c r="D6" s="93">
        <v>146.29</v>
      </c>
    </row>
    <row r="7" spans="1:4" ht="39.6" x14ac:dyDescent="0.3">
      <c r="A7" s="91">
        <v>3</v>
      </c>
      <c r="B7" s="92" t="s">
        <v>109</v>
      </c>
      <c r="C7" s="92" t="s">
        <v>110</v>
      </c>
      <c r="D7" s="93">
        <v>205.79</v>
      </c>
    </row>
    <row r="8" spans="1:4" ht="39.6" x14ac:dyDescent="0.3">
      <c r="A8" s="91">
        <v>4</v>
      </c>
      <c r="B8" s="92" t="s">
        <v>111</v>
      </c>
      <c r="C8" s="92" t="s">
        <v>112</v>
      </c>
      <c r="D8" s="93">
        <v>188.85</v>
      </c>
    </row>
    <row r="9" spans="1:4" ht="39.6" x14ac:dyDescent="0.3">
      <c r="A9" s="91">
        <v>5</v>
      </c>
      <c r="B9" s="92" t="s">
        <v>113</v>
      </c>
      <c r="C9" s="92" t="s">
        <v>114</v>
      </c>
      <c r="D9" s="93">
        <v>18</v>
      </c>
    </row>
    <row r="10" spans="1:4" ht="39.6" x14ac:dyDescent="0.3">
      <c r="A10" s="91">
        <v>6</v>
      </c>
      <c r="B10" s="92" t="s">
        <v>115</v>
      </c>
      <c r="C10" s="92" t="s">
        <v>116</v>
      </c>
      <c r="D10" s="94">
        <v>188.85</v>
      </c>
    </row>
    <row r="11" spans="1:4" ht="39.6" x14ac:dyDescent="0.3">
      <c r="A11" s="91">
        <v>7</v>
      </c>
      <c r="B11" s="92" t="s">
        <v>117</v>
      </c>
      <c r="C11" s="92" t="s">
        <v>118</v>
      </c>
      <c r="D11" s="94">
        <v>40</v>
      </c>
    </row>
    <row r="12" spans="1:4" x14ac:dyDescent="0.3">
      <c r="A12" s="91">
        <v>8</v>
      </c>
      <c r="B12" s="92"/>
      <c r="C12" s="92"/>
      <c r="D12" s="94"/>
    </row>
    <row r="13" spans="1:4" x14ac:dyDescent="0.3">
      <c r="A13" s="91">
        <v>9</v>
      </c>
      <c r="B13" s="92"/>
      <c r="C13" s="92"/>
      <c r="D13" s="93"/>
    </row>
    <row r="14" spans="1:4" x14ac:dyDescent="0.3">
      <c r="A14" s="91">
        <v>10</v>
      </c>
      <c r="B14" s="92"/>
      <c r="C14" s="92"/>
      <c r="D14" s="93"/>
    </row>
    <row r="15" spans="1:4" x14ac:dyDescent="0.3">
      <c r="A15" s="91">
        <v>11</v>
      </c>
      <c r="B15" s="92"/>
      <c r="C15" s="92"/>
      <c r="D15" s="93"/>
    </row>
    <row r="16" spans="1:4" x14ac:dyDescent="0.3">
      <c r="A16" s="91">
        <v>12</v>
      </c>
      <c r="B16" s="92"/>
      <c r="C16" s="92"/>
      <c r="D16" s="93"/>
    </row>
    <row r="17" spans="1:4" x14ac:dyDescent="0.3">
      <c r="A17" s="91">
        <v>13</v>
      </c>
      <c r="B17" s="92"/>
      <c r="C17" s="92"/>
      <c r="D17" s="93"/>
    </row>
    <row r="18" spans="1:4" x14ac:dyDescent="0.3">
      <c r="A18" s="91">
        <v>14</v>
      </c>
      <c r="B18" s="92"/>
      <c r="C18" s="92"/>
      <c r="D18" s="93"/>
    </row>
    <row r="19" spans="1:4" x14ac:dyDescent="0.3">
      <c r="A19" s="91">
        <v>15</v>
      </c>
      <c r="B19" s="92"/>
      <c r="C19" s="92"/>
      <c r="D19" s="93"/>
    </row>
    <row r="20" spans="1:4" x14ac:dyDescent="0.3">
      <c r="A20" s="91">
        <v>16</v>
      </c>
      <c r="B20" s="92"/>
      <c r="C20" s="92"/>
      <c r="D20" s="93"/>
    </row>
    <row r="21" spans="1:4" x14ac:dyDescent="0.3">
      <c r="A21" s="91">
        <v>17</v>
      </c>
      <c r="B21" s="92"/>
      <c r="C21" s="92"/>
      <c r="D21" s="94"/>
    </row>
    <row r="22" spans="1:4" x14ac:dyDescent="0.3">
      <c r="A22" s="91">
        <v>18</v>
      </c>
      <c r="B22" s="92"/>
      <c r="C22" s="92"/>
      <c r="D22" s="94"/>
    </row>
    <row r="23" spans="1:4" x14ac:dyDescent="0.3">
      <c r="A23" s="91">
        <v>19</v>
      </c>
      <c r="B23" s="92"/>
      <c r="C23" s="92"/>
      <c r="D23" s="93"/>
    </row>
    <row r="24" spans="1:4" x14ac:dyDescent="0.3">
      <c r="A24" s="91">
        <v>20</v>
      </c>
      <c r="B24" s="92"/>
      <c r="C24" s="92"/>
      <c r="D24" s="93"/>
    </row>
    <row r="25" spans="1:4" x14ac:dyDescent="0.3">
      <c r="A25" s="91">
        <v>21</v>
      </c>
      <c r="B25" s="92"/>
      <c r="C25" s="92"/>
      <c r="D25" s="93"/>
    </row>
    <row r="26" spans="1:4" x14ac:dyDescent="0.3">
      <c r="A26" s="91">
        <v>22</v>
      </c>
      <c r="B26" s="92"/>
      <c r="C26" s="92"/>
      <c r="D26" s="93"/>
    </row>
    <row r="27" spans="1:4" x14ac:dyDescent="0.3">
      <c r="A27" s="91">
        <v>23</v>
      </c>
      <c r="B27" s="92"/>
      <c r="C27" s="92"/>
      <c r="D27" s="93"/>
    </row>
    <row r="28" spans="1:4" x14ac:dyDescent="0.3">
      <c r="A28" s="91">
        <v>24</v>
      </c>
      <c r="B28" s="92"/>
      <c r="C28" s="92"/>
      <c r="D28" s="93"/>
    </row>
    <row r="29" spans="1:4" x14ac:dyDescent="0.3">
      <c r="A29" s="91">
        <v>25</v>
      </c>
      <c r="B29" s="92"/>
      <c r="C29" s="92"/>
      <c r="D29" s="93"/>
    </row>
    <row r="30" spans="1:4" x14ac:dyDescent="0.3">
      <c r="A30" s="91">
        <v>26</v>
      </c>
      <c r="B30" s="92"/>
      <c r="C30" s="92"/>
      <c r="D30" s="93"/>
    </row>
    <row r="31" spans="1:4" x14ac:dyDescent="0.3">
      <c r="A31" s="91">
        <v>27</v>
      </c>
      <c r="B31" s="92"/>
      <c r="C31" s="92"/>
      <c r="D31" s="94"/>
    </row>
    <row r="32" spans="1:4" x14ac:dyDescent="0.3">
      <c r="A32" s="91">
        <v>28</v>
      </c>
      <c r="B32" s="92"/>
      <c r="C32" s="92"/>
      <c r="D32" s="94"/>
    </row>
    <row r="33" spans="1:4" x14ac:dyDescent="0.3">
      <c r="A33" s="91">
        <v>29</v>
      </c>
      <c r="B33" s="92"/>
      <c r="C33" s="92"/>
      <c r="D33" s="93"/>
    </row>
    <row r="34" spans="1:4" x14ac:dyDescent="0.3">
      <c r="A34" s="91">
        <v>30</v>
      </c>
      <c r="B34" s="92"/>
      <c r="C34" s="92"/>
      <c r="D34" s="93"/>
    </row>
    <row r="35" spans="1:4" ht="19.95" customHeight="1" x14ac:dyDescent="0.3">
      <c r="A35" s="95"/>
      <c r="B35" s="96"/>
      <c r="C35" s="96"/>
      <c r="D35" s="97"/>
    </row>
    <row r="36" spans="1:4" ht="19.95" customHeight="1" x14ac:dyDescent="0.3">
      <c r="A36" s="98"/>
      <c r="B36" s="99"/>
      <c r="C36" s="99"/>
      <c r="D36" s="99"/>
    </row>
  </sheetData>
  <mergeCells count="3">
    <mergeCell ref="A1:D1"/>
    <mergeCell ref="A2:D2"/>
    <mergeCell ref="B3:D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89240-64EF-4E60-800C-B1AD04B9CD83}"/>
</file>

<file path=customXml/itemProps2.xml><?xml version="1.0" encoding="utf-8"?>
<ds:datastoreItem xmlns:ds="http://schemas.openxmlformats.org/officeDocument/2006/customXml" ds:itemID="{2028C164-E6B8-4322-8B17-1C25AC3E8211}"/>
</file>

<file path=customXml/itemProps3.xml><?xml version="1.0" encoding="utf-8"?>
<ds:datastoreItem xmlns:ds="http://schemas.openxmlformats.org/officeDocument/2006/customXml" ds:itemID="{1C0F8FF9-22BE-4B72-A592-B9205E4E9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Vendors</vt:lpstr>
      <vt:lpstr>Vendor Contacts</vt:lpstr>
      <vt:lpstr>Pricing</vt:lpstr>
      <vt:lpstr>Labor Rates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2021-04-27T18:42:46Z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