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850-22\"/>
    </mc:Choice>
  </mc:AlternateContent>
  <xr:revisionPtr revIDLastSave="0" documentId="8_{C50B5E80-ABF5-4A1F-943D-4E16B214759A}" xr6:coauthVersionLast="45" xr6:coauthVersionMax="45" xr10:uidLastSave="{00000000-0000-0000-0000-000000000000}"/>
  <bookViews>
    <workbookView xWindow="1515" yWindow="1515" windowWidth="21600" windowHeight="11385" xr2:uid="{00000000-000D-0000-FFFF-FFFF00000000}"/>
  </bookViews>
  <sheets>
    <sheet name="Vendors" sheetId="1" r:id="rId1"/>
    <sheet name="TYPE 1 - WOODEN SNOW FENCE" sheetId="2" r:id="rId2"/>
    <sheet name="TYPE 2 - PLASTIC SNOW FENCE" sheetId="3" r:id="rId3"/>
  </sheets>
  <externalReferences>
    <externalReference r:id="rId4"/>
  </externalReferences>
  <definedNames>
    <definedName name="_xlnm.Print_Area" localSheetId="1">'TYPE 1 - WOODEN SNOW FENCE'!$A$1:$V$56</definedName>
    <definedName name="_xlnm.Print_Area" localSheetId="2">'TYPE 2 - PLASTIC SNOW FENCE'!$A$1:$V$63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3" l="1"/>
  <c r="H61" i="3"/>
  <c r="H60" i="3"/>
  <c r="H59" i="3"/>
  <c r="H58" i="3"/>
  <c r="L57" i="3"/>
  <c r="H57" i="3"/>
  <c r="H56" i="3"/>
  <c r="H55" i="3"/>
  <c r="H54" i="3"/>
  <c r="H53" i="3"/>
  <c r="H52" i="3"/>
  <c r="H51" i="3"/>
  <c r="N46" i="3"/>
  <c r="N51" i="3" s="1"/>
  <c r="L46" i="3"/>
  <c r="L51" i="3" s="1"/>
  <c r="T45" i="3"/>
  <c r="R45" i="3"/>
  <c r="P45" i="3"/>
  <c r="N45" i="3"/>
  <c r="N59" i="3" s="1"/>
  <c r="L45" i="3"/>
  <c r="L58" i="3" s="1"/>
  <c r="J45" i="3"/>
  <c r="E2" i="3"/>
  <c r="J1" i="3"/>
  <c r="H63" i="2"/>
  <c r="H62" i="2"/>
  <c r="R61" i="2"/>
  <c r="H61" i="2"/>
  <c r="R60" i="2"/>
  <c r="P60" i="2"/>
  <c r="H60" i="2"/>
  <c r="H59" i="2"/>
  <c r="H58" i="2"/>
  <c r="H57" i="2"/>
  <c r="H56" i="2"/>
  <c r="H55" i="2"/>
  <c r="H54" i="2"/>
  <c r="R53" i="2"/>
  <c r="H53" i="2"/>
  <c r="R52" i="2"/>
  <c r="P52" i="2"/>
  <c r="H52" i="2"/>
  <c r="R47" i="2"/>
  <c r="R59" i="2" s="1"/>
  <c r="P47" i="2"/>
  <c r="P53" i="2" s="1"/>
  <c r="N47" i="2"/>
  <c r="N59" i="2" s="1"/>
  <c r="T46" i="2"/>
  <c r="R46" i="2"/>
  <c r="R62" i="2" s="1"/>
  <c r="P46" i="2"/>
  <c r="P61" i="2" s="1"/>
  <c r="N46" i="2"/>
  <c r="N60" i="2" s="1"/>
  <c r="L46" i="2"/>
  <c r="J46" i="2"/>
  <c r="E2" i="2"/>
  <c r="J1" i="2"/>
  <c r="J58" i="2" l="1"/>
  <c r="R61" i="3"/>
  <c r="T61" i="3"/>
  <c r="P59" i="2"/>
  <c r="N57" i="2"/>
  <c r="T47" i="2"/>
  <c r="J54" i="2"/>
  <c r="N56" i="2"/>
  <c r="P57" i="2"/>
  <c r="R58" i="2"/>
  <c r="J62" i="2"/>
  <c r="P46" i="3"/>
  <c r="R51" i="3"/>
  <c r="L56" i="3"/>
  <c r="N57" i="3"/>
  <c r="R59" i="3"/>
  <c r="T60" i="3"/>
  <c r="N58" i="2"/>
  <c r="N58" i="3"/>
  <c r="N55" i="2"/>
  <c r="P56" i="2"/>
  <c r="R57" i="2"/>
  <c r="T58" i="2"/>
  <c r="N63" i="2"/>
  <c r="R46" i="3"/>
  <c r="T51" i="3"/>
  <c r="L55" i="3"/>
  <c r="N56" i="3"/>
  <c r="J56" i="2"/>
  <c r="P58" i="2"/>
  <c r="J63" i="2"/>
  <c r="J56" i="3"/>
  <c r="N54" i="2"/>
  <c r="P55" i="2"/>
  <c r="R56" i="2"/>
  <c r="T57" i="2"/>
  <c r="J60" i="2"/>
  <c r="L61" i="2"/>
  <c r="N62" i="2"/>
  <c r="P63" i="2"/>
  <c r="T46" i="3"/>
  <c r="T53" i="3" s="1"/>
  <c r="L54" i="3"/>
  <c r="N55" i="3"/>
  <c r="P56" i="3"/>
  <c r="R57" i="3"/>
  <c r="L62" i="3"/>
  <c r="J47" i="2"/>
  <c r="J57" i="2" s="1"/>
  <c r="N53" i="2"/>
  <c r="P54" i="2"/>
  <c r="R55" i="2"/>
  <c r="N61" i="2"/>
  <c r="P62" i="2"/>
  <c r="R63" i="2"/>
  <c r="J52" i="3"/>
  <c r="L53" i="3"/>
  <c r="N54" i="3"/>
  <c r="R56" i="3"/>
  <c r="T57" i="3"/>
  <c r="L61" i="3"/>
  <c r="N62" i="3"/>
  <c r="L47" i="2"/>
  <c r="L58" i="2" s="1"/>
  <c r="N52" i="2"/>
  <c r="R54" i="2"/>
  <c r="T55" i="2"/>
  <c r="L52" i="3"/>
  <c r="N53" i="3"/>
  <c r="P54" i="3"/>
  <c r="R55" i="3"/>
  <c r="T56" i="3"/>
  <c r="L60" i="3"/>
  <c r="N61" i="3"/>
  <c r="J46" i="3"/>
  <c r="J57" i="3" s="1"/>
  <c r="N52" i="3"/>
  <c r="P53" i="3"/>
  <c r="R54" i="3"/>
  <c r="T55" i="3"/>
  <c r="L59" i="3"/>
  <c r="N60" i="3"/>
  <c r="R62" i="3"/>
  <c r="R53" i="3"/>
  <c r="T54" i="3"/>
  <c r="L55" i="2" l="1"/>
  <c r="P52" i="3"/>
  <c r="P59" i="3"/>
  <c r="P51" i="3"/>
  <c r="J54" i="3"/>
  <c r="L63" i="2"/>
  <c r="T62" i="2"/>
  <c r="T54" i="2"/>
  <c r="T52" i="2"/>
  <c r="T61" i="2"/>
  <c r="T60" i="2"/>
  <c r="T53" i="2"/>
  <c r="L59" i="2"/>
  <c r="J60" i="3"/>
  <c r="P58" i="3"/>
  <c r="P61" i="3"/>
  <c r="P62" i="3"/>
  <c r="J51" i="3"/>
  <c r="J53" i="3"/>
  <c r="J62" i="3"/>
  <c r="R60" i="3"/>
  <c r="R52" i="3"/>
  <c r="L54" i="2"/>
  <c r="T59" i="2"/>
  <c r="J55" i="2"/>
  <c r="T63" i="2"/>
  <c r="L52" i="2"/>
  <c r="J58" i="3"/>
  <c r="L60" i="2"/>
  <c r="T59" i="3"/>
  <c r="J53" i="2"/>
  <c r="P60" i="3"/>
  <c r="J59" i="3"/>
  <c r="P55" i="3"/>
  <c r="J59" i="2"/>
  <c r="J61" i="3"/>
  <c r="L53" i="2"/>
  <c r="R58" i="3"/>
  <c r="L62" i="2"/>
  <c r="J55" i="3"/>
  <c r="L57" i="2"/>
  <c r="T56" i="2"/>
  <c r="T58" i="3"/>
  <c r="J52" i="2"/>
  <c r="P57" i="3"/>
  <c r="J61" i="2"/>
  <c r="L56" i="2"/>
  <c r="T52" i="3"/>
  <c r="T62" i="3"/>
</calcChain>
</file>

<file path=xl/sharedStrings.xml><?xml version="1.0" encoding="utf-8"?>
<sst xmlns="http://schemas.openxmlformats.org/spreadsheetml/2006/main" count="185" uniqueCount="86">
  <si>
    <t>STATE OF OHIO</t>
  </si>
  <si>
    <t>Director of Transportation</t>
  </si>
  <si>
    <t>Award Date</t>
  </si>
  <si>
    <t>Invitation</t>
  </si>
  <si>
    <t>850-22</t>
  </si>
  <si>
    <t>Split</t>
  </si>
  <si>
    <t>Opened</t>
  </si>
  <si>
    <t>Location</t>
  </si>
  <si>
    <t>Statewide</t>
  </si>
  <si>
    <t>Commodity</t>
  </si>
  <si>
    <t>Snow Fence</t>
  </si>
  <si>
    <t>Threshold</t>
  </si>
  <si>
    <t>Vendor Information</t>
  </si>
  <si>
    <t>Remit to Address</t>
  </si>
  <si>
    <t>Link to Bid</t>
  </si>
  <si>
    <t>J.T. Dillard, LLC</t>
  </si>
  <si>
    <t>Included on Pricing Tab</t>
  </si>
  <si>
    <t>25906 Emery Road</t>
  </si>
  <si>
    <t>Cleveland, OH 44128</t>
  </si>
  <si>
    <t>David Elbert</t>
  </si>
  <si>
    <t>216-402-0818</t>
  </si>
  <si>
    <t>OAKS ID: 0000215688</t>
  </si>
  <si>
    <t>david.elbert@zaymat.com</t>
  </si>
  <si>
    <t>JEM Industrial Maintenance Corp</t>
  </si>
  <si>
    <t>WOODEN</t>
  </si>
  <si>
    <t>Vendor Name:</t>
  </si>
  <si>
    <t>THE AWARD OF THIS CONTRACT WILL BE LOW BID BY DISTRICT BY TYPE BY RANGE OF LINEAR FEET OF FENCE AS DETERMINED BY BID AWARD CALCULATION</t>
  </si>
  <si>
    <t>TYPE 1 - WOODEN SNOW FENCE</t>
  </si>
  <si>
    <t>NOTE:</t>
  </si>
  <si>
    <t xml:space="preserve">See Section 5.2 for specification requirements </t>
  </si>
  <si>
    <t>Vendor may bid on 1 or more of the ranges.</t>
  </si>
  <si>
    <t>When bidding on a range, vendor must supply a price for each category (A, B, C) or they will be considered non-responsive for that range.</t>
  </si>
  <si>
    <t>If a vendor does not wish to provide these products to a District listed, they are to indicate this in part A, by leaving it blank.</t>
  </si>
  <si>
    <t>Under part D, the number of posts and post ties in the calculation are based on an average determined by the length of fence.   10 foot spacing for posts, and 5 post ties per fence post.</t>
  </si>
  <si>
    <t>When a District places an order for linear feet of fence, the quantity of fence posts and post ties ordered may vary from the average spacing in the bid award basis.</t>
  </si>
  <si>
    <t>The pricing for fence posts and post ties will be determined by the range of linear feet ordered.</t>
  </si>
  <si>
    <t>Example:  4500 LF of snow fence is ordered, 8 ft spacing is desired, requiring 562 fence posts.  The price to be paid for fence posts is determined by the snow fence range of 501' - 5,000'.</t>
  </si>
  <si>
    <t>See Section 3 of specifications regarding delivery locations and delivery charges.</t>
  </si>
  <si>
    <t>ODOT PICKUP</t>
  </si>
  <si>
    <t>% DISCOUNT APPLIED TO ALL RANGES</t>
  </si>
  <si>
    <t>Various Ranges of Linear Feet of Fence to be ordered.</t>
  </si>
  <si>
    <t>100' - 500'</t>
  </si>
  <si>
    <t>501' - 5,000'</t>
  </si>
  <si>
    <t>5,001' - 10,000'</t>
  </si>
  <si>
    <t>10,001' - 15,000'</t>
  </si>
  <si>
    <t>15,001' - 20,000'</t>
  </si>
  <si>
    <t>20,000' or more</t>
  </si>
  <si>
    <t>A</t>
  </si>
  <si>
    <t>COST OF SNOW FENCE (Linear Feet)</t>
  </si>
  <si>
    <t>DISTRICT</t>
  </si>
  <si>
    <t>(LF)</t>
  </si>
  <si>
    <t>EXAMPLE</t>
  </si>
  <si>
    <t>20,001' or more</t>
  </si>
  <si>
    <t>( $ / LF)</t>
  </si>
  <si>
    <t>B</t>
  </si>
  <si>
    <t>COST OF FENCE POST (EACH)</t>
  </si>
  <si>
    <t>1 - 50</t>
  </si>
  <si>
    <t>51 - 500</t>
  </si>
  <si>
    <t>501 - 1,000</t>
  </si>
  <si>
    <t>1,001 - 1,500</t>
  </si>
  <si>
    <t>1,501 - 2,000</t>
  </si>
  <si>
    <t>2,001 or more</t>
  </si>
  <si>
    <t>( $ / EA )</t>
  </si>
  <si>
    <t>C</t>
  </si>
  <si>
    <t>COST OF FENCE POST TIES (EACH)</t>
  </si>
  <si>
    <t>1-250</t>
  </si>
  <si>
    <t>251 - 2,500</t>
  </si>
  <si>
    <t>2,501 - 5,000</t>
  </si>
  <si>
    <t>5,001 - 7,500</t>
  </si>
  <si>
    <t>7,501 - 10,000</t>
  </si>
  <si>
    <t>10,001 or more</t>
  </si>
  <si>
    <t>D</t>
  </si>
  <si>
    <t>BID AWARD BASIS</t>
  </si>
  <si>
    <t>The low bid award will be determined based on a calculation of the three price categories (A,B,C) listed above.</t>
  </si>
  <si>
    <t>The quantities listed below are multiplied by the vendor supplied price for each range and inserted into the calculation.</t>
  </si>
  <si>
    <t>Length of Fence</t>
  </si>
  <si>
    <t>Number of Posts</t>
  </si>
  <si>
    <t>Number of Post Ties</t>
  </si>
  <si>
    <t>*</t>
  </si>
  <si>
    <r>
      <t xml:space="preserve">BID AWARD CALCULATION = (Length of Fence x </t>
    </r>
    <r>
      <rPr>
        <b/>
        <sz val="11"/>
        <color indexed="8"/>
        <rFont val="Calibri"/>
        <family val="2"/>
      </rPr>
      <t>A</t>
    </r>
    <r>
      <rPr>
        <sz val="10"/>
        <rFont val="Arial"/>
      </rPr>
      <t xml:space="preserve">) + (Number of Posts x </t>
    </r>
    <r>
      <rPr>
        <b/>
        <sz val="11"/>
        <color indexed="8"/>
        <rFont val="Calibri"/>
        <family val="2"/>
      </rPr>
      <t>B</t>
    </r>
    <r>
      <rPr>
        <sz val="10"/>
        <rFont val="Arial"/>
      </rPr>
      <t xml:space="preserve">) + (Number of Post Ties x </t>
    </r>
    <r>
      <rPr>
        <b/>
        <sz val="11"/>
        <color indexed="8"/>
        <rFont val="Calibri"/>
        <family val="2"/>
      </rPr>
      <t>C</t>
    </r>
    <r>
      <rPr>
        <sz val="10"/>
        <rFont val="Arial"/>
      </rPr>
      <t>)</t>
    </r>
  </si>
  <si>
    <r>
      <t xml:space="preserve">For Example    = (2750 x </t>
    </r>
    <r>
      <rPr>
        <b/>
        <sz val="11"/>
        <color indexed="8"/>
        <rFont val="Calibri"/>
        <family val="2"/>
      </rPr>
      <t>A</t>
    </r>
    <r>
      <rPr>
        <sz val="10"/>
        <rFont val="Arial"/>
      </rPr>
      <t xml:space="preserve">) + (275 x </t>
    </r>
    <r>
      <rPr>
        <b/>
        <sz val="11"/>
        <color indexed="8"/>
        <rFont val="Calibri"/>
        <family val="2"/>
      </rPr>
      <t>B</t>
    </r>
    <r>
      <rPr>
        <sz val="10"/>
        <rFont val="Arial"/>
      </rPr>
      <t xml:space="preserve">) + (1375 x </t>
    </r>
    <r>
      <rPr>
        <b/>
        <sz val="11"/>
        <color indexed="8"/>
        <rFont val="Calibri"/>
        <family val="2"/>
      </rPr>
      <t>C</t>
    </r>
    <r>
      <rPr>
        <sz val="10"/>
        <rFont val="Arial"/>
      </rPr>
      <t>)</t>
    </r>
  </si>
  <si>
    <r>
      <t xml:space="preserve">These cells will automatically populate with basis for award for each range.  See formula </t>
    </r>
    <r>
      <rPr>
        <b/>
        <sz val="12"/>
        <color indexed="8"/>
        <rFont val="Calibri"/>
        <family val="2"/>
      </rPr>
      <t>*</t>
    </r>
  </si>
  <si>
    <t>PLASTIC</t>
  </si>
  <si>
    <t>TYPE 2 - PLASTIC SNOW FENCE</t>
  </si>
  <si>
    <t>The price paid for fence posts and post ties will be determined by the range of linear feet ordered.</t>
  </si>
  <si>
    <r>
      <t xml:space="preserve">These cells will automatically populate with basis for award for each range.  See Formula </t>
    </r>
    <r>
      <rPr>
        <b/>
        <sz val="12"/>
        <color indexed="8"/>
        <rFont val="Calibri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</si>
</sst>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1" xfId="0" applyFont="1" applyBorder="1"/>
    <xf numFmtId="49" fontId="0" fillId="0" borderId="0" xfId="0" applyNumberForma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" fillId="0" borderId="0" xfId="1"/>
    <xf numFmtId="0" fontId="13" fillId="0" borderId="0" xfId="1" applyFont="1"/>
    <xf numFmtId="0" fontId="13" fillId="0" borderId="0" xfId="1" applyFont="1" applyAlignment="1">
      <alignment horizontal="center"/>
    </xf>
    <xf numFmtId="0" fontId="11" fillId="0" borderId="0" xfId="1" applyFont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7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0" borderId="8" xfId="1" applyFont="1" applyBorder="1" applyAlignment="1">
      <alignment horizontal="left"/>
    </xf>
    <xf numFmtId="0" fontId="1" fillId="0" borderId="9" xfId="1" applyBorder="1" applyAlignment="1">
      <alignment horizontal="left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2" xfId="1" applyBorder="1" applyAlignment="1">
      <alignment horizontal="left"/>
    </xf>
    <xf numFmtId="0" fontId="1" fillId="3" borderId="1" xfId="1" applyFill="1" applyBorder="1" applyAlignment="1">
      <alignment horizontal="center" vertical="center" wrapText="1"/>
    </xf>
    <xf numFmtId="0" fontId="1" fillId="0" borderId="13" xfId="1" applyBorder="1" applyAlignment="1">
      <alignment horizontal="center"/>
    </xf>
    <xf numFmtId="0" fontId="11" fillId="0" borderId="0" xfId="1" applyFont="1" applyAlignment="1">
      <alignment horizontal="left"/>
    </xf>
    <xf numFmtId="0" fontId="1" fillId="0" borderId="13" xfId="1" applyBorder="1" applyAlignment="1">
      <alignment horizontal="left"/>
    </xf>
    <xf numFmtId="164" fontId="1" fillId="3" borderId="1" xfId="1" applyNumberFormat="1" applyFill="1" applyBorder="1" applyAlignment="1">
      <alignment horizontal="center"/>
    </xf>
    <xf numFmtId="164" fontId="1" fillId="4" borderId="1" xfId="1" applyNumberFormat="1" applyFill="1" applyBorder="1" applyAlignment="1" applyProtection="1">
      <alignment horizontal="center"/>
      <protection locked="0"/>
    </xf>
    <xf numFmtId="164" fontId="1" fillId="0" borderId="0" xfId="1" applyNumberFormat="1" applyAlignment="1">
      <alignment horizontal="center"/>
    </xf>
    <xf numFmtId="10" fontId="1" fillId="4" borderId="14" xfId="1" applyNumberFormat="1" applyFill="1" applyBorder="1" applyAlignment="1" applyProtection="1">
      <alignment horizontal="center"/>
      <protection locked="0"/>
    </xf>
    <xf numFmtId="164" fontId="1" fillId="3" borderId="15" xfId="1" applyNumberFormat="1" applyFill="1" applyBorder="1" applyAlignment="1">
      <alignment horizontal="center"/>
    </xf>
    <xf numFmtId="0" fontId="1" fillId="0" borderId="17" xfId="1" applyBorder="1" applyAlignment="1">
      <alignment horizontal="left"/>
    </xf>
    <xf numFmtId="0" fontId="11" fillId="0" borderId="6" xfId="1" applyFont="1" applyBorder="1" applyAlignment="1">
      <alignment horizontal="center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horizontal="center"/>
    </xf>
    <xf numFmtId="164" fontId="1" fillId="3" borderId="18" xfId="1" applyNumberFormat="1" applyFill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0" fontId="1" fillId="0" borderId="0" xfId="1" quotePrefix="1" applyAlignment="1">
      <alignment horizontal="left"/>
    </xf>
    <xf numFmtId="0" fontId="18" fillId="0" borderId="0" xfId="1" applyFont="1" applyAlignment="1">
      <alignment horizontal="center"/>
    </xf>
    <xf numFmtId="17" fontId="1" fillId="0" borderId="9" xfId="1" quotePrefix="1" applyNumberFormat="1" applyBorder="1" applyAlignment="1">
      <alignment horizontal="center"/>
    </xf>
    <xf numFmtId="17" fontId="18" fillId="0" borderId="9" xfId="1" quotePrefix="1" applyNumberFormat="1" applyFont="1" applyBorder="1" applyAlignment="1">
      <alignment horizontal="center"/>
    </xf>
    <xf numFmtId="0" fontId="1" fillId="0" borderId="9" xfId="1" quotePrefix="1" applyBorder="1" applyAlignment="1">
      <alignment horizontal="center"/>
    </xf>
    <xf numFmtId="0" fontId="18" fillId="0" borderId="9" xfId="1" quotePrefix="1" applyFont="1" applyBorder="1" applyAlignment="1">
      <alignment horizontal="center"/>
    </xf>
    <xf numFmtId="164" fontId="1" fillId="4" borderId="18" xfId="1" applyNumberFormat="1" applyFill="1" applyBorder="1" applyAlignment="1" applyProtection="1">
      <alignment horizontal="center"/>
      <protection locked="0"/>
    </xf>
    <xf numFmtId="10" fontId="1" fillId="4" borderId="19" xfId="1" applyNumberFormat="1" applyFill="1" applyBorder="1" applyAlignment="1" applyProtection="1">
      <alignment horizontal="center"/>
      <protection locked="0"/>
    </xf>
    <xf numFmtId="0" fontId="18" fillId="0" borderId="9" xfId="1" applyFont="1" applyBorder="1" applyAlignment="1">
      <alignment horizontal="center"/>
    </xf>
    <xf numFmtId="0" fontId="1" fillId="0" borderId="0" xfId="1" applyAlignment="1">
      <alignment horizontal="right"/>
    </xf>
    <xf numFmtId="0" fontId="1" fillId="3" borderId="1" xfId="1" applyFill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3" fontId="1" fillId="5" borderId="15" xfId="1" applyNumberFormat="1" applyFill="1" applyBorder="1" applyAlignment="1">
      <alignment horizontal="center"/>
    </xf>
    <xf numFmtId="3" fontId="1" fillId="0" borderId="14" xfId="1" applyNumberFormat="1" applyBorder="1" applyAlignment="1">
      <alignment horizontal="center"/>
    </xf>
    <xf numFmtId="3" fontId="1" fillId="5" borderId="20" xfId="1" applyNumberFormat="1" applyFill="1" applyBorder="1" applyAlignment="1">
      <alignment horizontal="center"/>
    </xf>
    <xf numFmtId="0" fontId="1" fillId="0" borderId="12" xfId="1" applyBorder="1"/>
    <xf numFmtId="3" fontId="1" fillId="5" borderId="21" xfId="1" applyNumberFormat="1" applyFill="1" applyBorder="1" applyAlignment="1">
      <alignment horizontal="center"/>
    </xf>
    <xf numFmtId="0" fontId="14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164" fontId="18" fillId="3" borderId="1" xfId="1" applyNumberFormat="1" applyFont="1" applyFill="1" applyBorder="1" applyAlignment="1">
      <alignment horizontal="center"/>
    </xf>
    <xf numFmtId="164" fontId="18" fillId="0" borderId="25" xfId="1" applyNumberFormat="1" applyFont="1" applyBorder="1" applyAlignment="1">
      <alignment horizontal="center"/>
    </xf>
    <xf numFmtId="164" fontId="1" fillId="5" borderId="26" xfId="1" applyNumberFormat="1" applyFill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164" fontId="18" fillId="0" borderId="14" xfId="1" applyNumberFormat="1" applyFont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4" fontId="18" fillId="3" borderId="5" xfId="1" applyNumberFormat="1" applyFont="1" applyFill="1" applyBorder="1" applyAlignment="1">
      <alignment horizontal="center"/>
    </xf>
    <xf numFmtId="0" fontId="1" fillId="0" borderId="13" xfId="1" applyBorder="1"/>
    <xf numFmtId="164" fontId="18" fillId="3" borderId="18" xfId="1" applyNumberFormat="1" applyFont="1" applyFill="1" applyBorder="1" applyAlignment="1">
      <alignment horizontal="center"/>
    </xf>
    <xf numFmtId="164" fontId="18" fillId="0" borderId="27" xfId="1" applyNumberFormat="1" applyFont="1" applyBorder="1" applyAlignment="1">
      <alignment horizontal="center"/>
    </xf>
    <xf numFmtId="164" fontId="1" fillId="5" borderId="6" xfId="1" applyNumberFormat="1" applyFill="1" applyBorder="1" applyAlignment="1">
      <alignment horizontal="center"/>
    </xf>
    <xf numFmtId="164" fontId="18" fillId="0" borderId="18" xfId="1" applyNumberFormat="1" applyFont="1" applyBorder="1" applyAlignment="1">
      <alignment horizontal="center"/>
    </xf>
    <xf numFmtId="164" fontId="18" fillId="0" borderId="19" xfId="1" applyNumberFormat="1" applyFont="1" applyBorder="1" applyAlignment="1">
      <alignment horizontal="center"/>
    </xf>
    <xf numFmtId="0" fontId="1" fillId="6" borderId="0" xfId="1" applyFill="1"/>
    <xf numFmtId="0" fontId="1" fillId="6" borderId="0" xfId="1" applyFill="1" applyAlignment="1">
      <alignment horizontal="left"/>
    </xf>
    <xf numFmtId="0" fontId="1" fillId="6" borderId="0" xfId="1" applyFill="1" applyAlignment="1">
      <alignment horizontal="center"/>
    </xf>
    <xf numFmtId="164" fontId="1" fillId="6" borderId="0" xfId="1" applyNumberFormat="1" applyFill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Alignment="1">
      <alignment horizontal="left" wrapText="1"/>
    </xf>
    <xf numFmtId="0" fontId="1" fillId="0" borderId="0" xfId="1" applyAlignment="1">
      <alignment wrapText="1"/>
    </xf>
    <xf numFmtId="0" fontId="11" fillId="0" borderId="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" fillId="0" borderId="28" xfId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4" fillId="0" borderId="0" xfId="1" applyFont="1" applyAlignment="1">
      <alignment horizontal="center"/>
    </xf>
    <xf numFmtId="0" fontId="12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0" borderId="3" xfId="1" applyFont="1" applyBorder="1" applyAlignment="1">
      <alignment horizontal="right" vertical="center"/>
    </xf>
    <xf numFmtId="0" fontId="14" fillId="0" borderId="4" xfId="1" applyFont="1" applyBorder="1" applyAlignment="1">
      <alignment horizontal="right" vertical="center"/>
    </xf>
    <xf numFmtId="0" fontId="14" fillId="0" borderId="5" xfId="1" applyFont="1" applyBorder="1" applyAlignment="1">
      <alignment horizontal="right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6" xfId="1" applyBorder="1" applyAlignment="1">
      <alignment vertical="center" wrapText="1"/>
    </xf>
    <xf numFmtId="0" fontId="11" fillId="0" borderId="0" xfId="1" applyFont="1" applyAlignment="1">
      <alignment horizontal="center"/>
    </xf>
    <xf numFmtId="0" fontId="11" fillId="0" borderId="7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6" fillId="0" borderId="1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7" fillId="0" borderId="0" xfId="0" applyFont="1" applyFill="1" applyAlignment="1">
      <alignment vertical="center"/>
    </xf>
    <xf numFmtId="14" fontId="0" fillId="0" borderId="0" xfId="0" applyNumberFormat="1"/>
  </cellXfs>
  <cellStyles count="2">
    <cellStyle name="Normal" xfId="0" builtinId="0"/>
    <cellStyle name="Normal 2" xfId="1" xr:uid="{ABE790DB-D260-43D5-9DFC-FAB81B6E07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ses/JT%20Dillard%20dba%20ZayMat%20Distributors/ODOT%20-%20MBE%20Snow%20Fence%20850-22%20(Due%2011-4-2021)%20PRICIN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 Info"/>
      <sheetName val="TYPE 1 - WOODEN SNOW FENCE"/>
      <sheetName val="TYPE 2 - PLASTIC SNOW FENCE"/>
    </sheetNames>
    <sheetDataSet>
      <sheetData sheetId="0">
        <row r="1">
          <cell r="A1" t="str">
            <v>850-22  PRICING:  SNOW FENCE  10/13/21</v>
          </cell>
        </row>
        <row r="5">
          <cell r="B5" t="str">
            <v xml:space="preserve">J.T. Dillard, LLC dba Zaymat Distribuitors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G7" sqref="G7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7" x14ac:dyDescent="0.2">
      <c r="A1" s="85"/>
      <c r="B1" s="85"/>
      <c r="C1" s="86" t="s">
        <v>0</v>
      </c>
      <c r="D1" s="86"/>
      <c r="E1" s="86"/>
      <c r="F1" s="86"/>
    </row>
    <row r="2" spans="1:7" x14ac:dyDescent="0.2">
      <c r="A2" s="85"/>
      <c r="B2" s="85"/>
      <c r="C2" s="85"/>
      <c r="D2" s="85"/>
      <c r="E2" s="85"/>
      <c r="F2" s="85"/>
    </row>
    <row r="3" spans="1:7" x14ac:dyDescent="0.2">
      <c r="A3" s="85"/>
      <c r="B3" s="85"/>
      <c r="C3" s="85"/>
      <c r="D3" s="85"/>
      <c r="E3" s="85"/>
      <c r="F3" s="85"/>
    </row>
    <row r="4" spans="1:7" x14ac:dyDescent="0.2">
      <c r="A4" s="85"/>
      <c r="B4" s="85"/>
      <c r="C4" s="85"/>
      <c r="D4" s="85"/>
      <c r="E4" s="85"/>
      <c r="F4" s="85"/>
    </row>
    <row r="5" spans="1:7" x14ac:dyDescent="0.2">
      <c r="A5" s="85"/>
      <c r="B5" s="85"/>
      <c r="C5" s="87" t="s">
        <v>1</v>
      </c>
      <c r="D5" s="87"/>
      <c r="E5" s="87"/>
      <c r="F5" s="87"/>
    </row>
    <row r="6" spans="1:7" x14ac:dyDescent="0.2">
      <c r="A6" s="85"/>
      <c r="B6" s="85"/>
      <c r="C6" s="85"/>
      <c r="D6" s="85"/>
      <c r="E6" s="85"/>
      <c r="F6" s="1" t="s">
        <v>2</v>
      </c>
      <c r="G6" s="113">
        <v>44518</v>
      </c>
    </row>
    <row r="7" spans="1:7" x14ac:dyDescent="0.2">
      <c r="A7"/>
      <c r="B7" s="3" t="s">
        <v>3</v>
      </c>
      <c r="C7" s="4" t="s">
        <v>4</v>
      </c>
      <c r="D7" s="4" t="s">
        <v>5</v>
      </c>
    </row>
    <row r="8" spans="1:7" x14ac:dyDescent="0.2">
      <c r="A8"/>
      <c r="B8" s="5" t="s">
        <v>6</v>
      </c>
      <c r="C8" s="6">
        <v>44504</v>
      </c>
    </row>
    <row r="9" spans="1:7" x14ac:dyDescent="0.2">
      <c r="A9"/>
      <c r="B9" s="5" t="s">
        <v>7</v>
      </c>
      <c r="C9" s="7" t="s">
        <v>8</v>
      </c>
    </row>
    <row r="10" spans="1:7" x14ac:dyDescent="0.2">
      <c r="A10"/>
      <c r="B10" s="5" t="s">
        <v>9</v>
      </c>
      <c r="C10" s="7" t="s">
        <v>10</v>
      </c>
    </row>
    <row r="11" spans="1:7" x14ac:dyDescent="0.2">
      <c r="A11"/>
      <c r="B11" s="8" t="s">
        <v>11</v>
      </c>
    </row>
    <row r="12" spans="1:7" x14ac:dyDescent="0.2">
      <c r="A12" s="9" t="s">
        <v>4</v>
      </c>
    </row>
    <row r="13" spans="1:7" x14ac:dyDescent="0.2">
      <c r="A13"/>
      <c r="B13" s="5" t="s">
        <v>12</v>
      </c>
      <c r="C13" s="5" t="s">
        <v>13</v>
      </c>
      <c r="D13" s="5" t="s">
        <v>14</v>
      </c>
    </row>
    <row r="14" spans="1:7" x14ac:dyDescent="0.2">
      <c r="A14" s="112" t="s">
        <v>15</v>
      </c>
      <c r="B14" s="10" t="s">
        <v>15</v>
      </c>
      <c r="C14" s="5" t="s">
        <v>16</v>
      </c>
    </row>
    <row r="15" spans="1:7" x14ac:dyDescent="0.2">
      <c r="A15" s="7" t="s">
        <v>17</v>
      </c>
      <c r="B15" s="7" t="s">
        <v>17</v>
      </c>
    </row>
    <row r="16" spans="1:7" x14ac:dyDescent="0.2">
      <c r="A16" s="7" t="s">
        <v>18</v>
      </c>
      <c r="B16" s="7" t="s">
        <v>18</v>
      </c>
    </row>
    <row r="17" spans="1:2" x14ac:dyDescent="0.2">
      <c r="A17" s="7" t="s">
        <v>19</v>
      </c>
      <c r="B17" s="7" t="s">
        <v>19</v>
      </c>
    </row>
    <row r="18" spans="1:2" x14ac:dyDescent="0.2">
      <c r="A18" s="7" t="s">
        <v>20</v>
      </c>
      <c r="B18" s="7" t="s">
        <v>20</v>
      </c>
    </row>
    <row r="19" spans="1:2" x14ac:dyDescent="0.2">
      <c r="A19" s="7" t="s">
        <v>21</v>
      </c>
    </row>
    <row r="20" spans="1:2" x14ac:dyDescent="0.2">
      <c r="A20" s="7" t="s">
        <v>22</v>
      </c>
    </row>
    <row r="21" spans="1:2" x14ac:dyDescent="0.2">
      <c r="A21"/>
      <c r="B21" s="10" t="s">
        <v>15</v>
      </c>
    </row>
    <row r="22" spans="1:2" x14ac:dyDescent="0.2">
      <c r="A22"/>
      <c r="B22" s="10" t="s">
        <v>23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0C24-B175-401B-BC81-992561012034}">
  <sheetPr>
    <pageSetUpPr fitToPage="1"/>
  </sheetPr>
  <dimension ref="A1:Y76"/>
  <sheetViews>
    <sheetView showGridLines="0" zoomScale="90" zoomScaleNormal="90" workbookViewId="0">
      <selection activeCell="V39" sqref="V39"/>
    </sheetView>
  </sheetViews>
  <sheetFormatPr defaultRowHeight="15" x14ac:dyDescent="0.25"/>
  <cols>
    <col min="1" max="1" width="5.7109375" style="13" customWidth="1"/>
    <col min="2" max="2" width="1.7109375" style="13" customWidth="1"/>
    <col min="3" max="3" width="5.28515625" style="17" customWidth="1"/>
    <col min="4" max="4" width="5.5703125" style="17" customWidth="1"/>
    <col min="5" max="5" width="2.85546875" style="17" customWidth="1"/>
    <col min="6" max="6" width="11.5703125" style="18" customWidth="1"/>
    <col min="7" max="7" width="2.7109375" style="17" customWidth="1"/>
    <col min="8" max="8" width="15.7109375" style="18" customWidth="1"/>
    <col min="9" max="9" width="2.7109375" style="18" customWidth="1"/>
    <col min="10" max="10" width="15.7109375" style="18" customWidth="1"/>
    <col min="11" max="11" width="2.7109375" style="18" customWidth="1"/>
    <col min="12" max="12" width="15.7109375" style="18" customWidth="1"/>
    <col min="13" max="13" width="2.7109375" style="18" customWidth="1"/>
    <col min="14" max="14" width="15.7109375" style="18" customWidth="1"/>
    <col min="15" max="15" width="2.7109375" style="17" customWidth="1"/>
    <col min="16" max="16" width="15.7109375" style="17" customWidth="1"/>
    <col min="17" max="17" width="2.7109375" style="17" customWidth="1"/>
    <col min="18" max="18" width="15.7109375" style="17" customWidth="1"/>
    <col min="19" max="19" width="2.7109375" style="17" customWidth="1"/>
    <col min="20" max="20" width="16.5703125" style="17" customWidth="1"/>
    <col min="21" max="21" width="8.140625" style="13" customWidth="1"/>
    <col min="22" max="22" width="17.85546875" style="13" bestFit="1" customWidth="1"/>
    <col min="23" max="16384" width="9.140625" style="13"/>
  </cols>
  <sheetData>
    <row r="1" spans="1:25" ht="18.75" customHeight="1" x14ac:dyDescent="0.25">
      <c r="A1" s="89" t="s">
        <v>24</v>
      </c>
      <c r="B1" s="89"/>
      <c r="C1" s="89"/>
      <c r="D1" s="89"/>
      <c r="E1" s="89"/>
      <c r="F1" s="89"/>
      <c r="G1" s="89"/>
      <c r="H1" s="89"/>
      <c r="I1" s="11"/>
      <c r="J1" s="90" t="str">
        <f>+'[1]Vendor Info'!A1</f>
        <v>850-22  PRICING:  SNOW FENCE  10/13/21</v>
      </c>
      <c r="K1" s="90"/>
      <c r="L1" s="90"/>
      <c r="M1" s="90"/>
      <c r="N1" s="90"/>
      <c r="O1" s="90"/>
      <c r="P1" s="90"/>
      <c r="Q1" s="90"/>
      <c r="R1" s="90"/>
      <c r="S1" s="89" t="s">
        <v>24</v>
      </c>
      <c r="T1" s="89"/>
      <c r="U1" s="89"/>
      <c r="V1" s="89"/>
      <c r="W1" s="12"/>
      <c r="X1" s="12"/>
      <c r="Y1" s="12"/>
    </row>
    <row r="2" spans="1:25" ht="20.100000000000001" customHeight="1" x14ac:dyDescent="0.25">
      <c r="A2" s="91" t="s">
        <v>25</v>
      </c>
      <c r="B2" s="92"/>
      <c r="C2" s="92"/>
      <c r="D2" s="93"/>
      <c r="E2" s="94" t="b">
        <f>IF('[1]Vendor Info'!B5="ENTER VENDOR NAME HERE","Enter Vendor Name on Vendor Info Tab")</f>
        <v>0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</row>
    <row r="3" spans="1:25" ht="18.75" x14ac:dyDescent="0.3">
      <c r="A3" s="88" t="s">
        <v>26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14"/>
      <c r="X3" s="14"/>
      <c r="Y3" s="14"/>
    </row>
    <row r="4" spans="1:25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 x14ac:dyDescent="0.25">
      <c r="A5" s="16" t="s">
        <v>27</v>
      </c>
      <c r="B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5" ht="15.75" x14ac:dyDescent="0.25">
      <c r="C6" s="19" t="s">
        <v>28</v>
      </c>
      <c r="D6" s="20">
        <v>1</v>
      </c>
      <c r="E6" s="13" t="s">
        <v>29</v>
      </c>
      <c r="F6" s="1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5" ht="15.75" x14ac:dyDescent="0.25">
      <c r="C7" s="13"/>
      <c r="D7" s="20">
        <v>2</v>
      </c>
      <c r="E7" s="17" t="s">
        <v>30</v>
      </c>
      <c r="F7" s="17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.75" x14ac:dyDescent="0.25">
      <c r="C8" s="13"/>
      <c r="D8" s="20">
        <v>3</v>
      </c>
      <c r="E8" s="17" t="s">
        <v>31</v>
      </c>
      <c r="F8" s="17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.75" x14ac:dyDescent="0.25">
      <c r="C9" s="13"/>
      <c r="D9" s="20"/>
      <c r="F9" s="17" t="s">
        <v>32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x14ac:dyDescent="0.25">
      <c r="C10" s="13"/>
      <c r="D10" s="20">
        <v>4</v>
      </c>
      <c r="E10" s="17" t="s">
        <v>33</v>
      </c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x14ac:dyDescent="0.25">
      <c r="C11" s="13"/>
      <c r="D11" s="20"/>
      <c r="F11" s="17" t="s">
        <v>34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.75" x14ac:dyDescent="0.25">
      <c r="C12" s="13"/>
      <c r="D12" s="20">
        <v>5</v>
      </c>
      <c r="E12" s="17" t="s">
        <v>35</v>
      </c>
      <c r="F12" s="1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 x14ac:dyDescent="0.25">
      <c r="C13" s="13"/>
      <c r="F13" s="17" t="s">
        <v>36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 x14ac:dyDescent="0.25">
      <c r="C14" s="13"/>
      <c r="D14" s="20">
        <v>6</v>
      </c>
      <c r="E14" s="17" t="s">
        <v>37</v>
      </c>
      <c r="F14" s="1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 x14ac:dyDescent="0.25">
      <c r="C15" s="13"/>
      <c r="D15" s="20"/>
      <c r="F15" s="17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 t="s">
        <v>38</v>
      </c>
      <c r="W15" s="15"/>
      <c r="X15" s="15"/>
      <c r="Y15" s="15"/>
    </row>
    <row r="16" spans="1:25" x14ac:dyDescent="0.25">
      <c r="V16" s="98" t="s">
        <v>39</v>
      </c>
    </row>
    <row r="17" spans="1:23" x14ac:dyDescent="0.25">
      <c r="C17" s="13"/>
      <c r="H17" s="101" t="s">
        <v>40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V17" s="99"/>
      <c r="W17" s="16"/>
    </row>
    <row r="18" spans="1:23" ht="15.75" thickBot="1" x14ac:dyDescent="0.3">
      <c r="C18" s="13"/>
      <c r="J18" s="20" t="s">
        <v>41</v>
      </c>
      <c r="K18" s="20"/>
      <c r="L18" s="20" t="s">
        <v>42</v>
      </c>
      <c r="M18" s="20"/>
      <c r="N18" s="20" t="s">
        <v>43</v>
      </c>
      <c r="O18" s="20"/>
      <c r="P18" s="20" t="s">
        <v>44</v>
      </c>
      <c r="Q18" s="20"/>
      <c r="R18" s="20" t="s">
        <v>45</v>
      </c>
      <c r="S18" s="20"/>
      <c r="T18" s="20" t="s">
        <v>46</v>
      </c>
      <c r="U18" s="17"/>
      <c r="V18" s="100"/>
      <c r="W18" s="16"/>
    </row>
    <row r="19" spans="1:23" ht="15.75" customHeight="1" x14ac:dyDescent="0.25">
      <c r="A19" s="102" t="s">
        <v>47</v>
      </c>
      <c r="B19" s="21"/>
      <c r="C19" s="22" t="s">
        <v>48</v>
      </c>
      <c r="D19" s="23"/>
      <c r="E19" s="23"/>
      <c r="F19" s="24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3"/>
      <c r="V19" s="25"/>
      <c r="W19" s="16"/>
    </row>
    <row r="20" spans="1:23" x14ac:dyDescent="0.25">
      <c r="A20" s="103"/>
      <c r="B20" s="21"/>
      <c r="C20" s="26"/>
      <c r="D20" s="21" t="s">
        <v>49</v>
      </c>
      <c r="F20" s="18" t="s">
        <v>50</v>
      </c>
      <c r="H20" s="27" t="s">
        <v>51</v>
      </c>
      <c r="J20" s="18" t="s">
        <v>41</v>
      </c>
      <c r="L20" s="18" t="s">
        <v>42</v>
      </c>
      <c r="N20" s="18" t="s">
        <v>43</v>
      </c>
      <c r="O20" s="18"/>
      <c r="P20" s="18" t="s">
        <v>44</v>
      </c>
      <c r="Q20" s="18"/>
      <c r="R20" s="18" t="s">
        <v>45</v>
      </c>
      <c r="S20" s="18"/>
      <c r="T20" s="18" t="s">
        <v>52</v>
      </c>
      <c r="U20" s="17"/>
      <c r="V20" s="28"/>
    </row>
    <row r="21" spans="1:23" x14ac:dyDescent="0.25">
      <c r="A21" s="103"/>
      <c r="B21" s="21"/>
      <c r="C21" s="26"/>
      <c r="D21" s="29"/>
      <c r="H21" s="18" t="s">
        <v>42</v>
      </c>
      <c r="O21" s="18"/>
      <c r="P21" s="18"/>
      <c r="U21" s="17"/>
      <c r="V21" s="30"/>
    </row>
    <row r="22" spans="1:23" x14ac:dyDescent="0.25">
      <c r="A22" s="103"/>
      <c r="B22" s="21"/>
      <c r="C22" s="26"/>
      <c r="D22" s="20">
        <v>1</v>
      </c>
      <c r="F22" s="18" t="s">
        <v>53</v>
      </c>
      <c r="H22" s="31">
        <v>0.5</v>
      </c>
      <c r="J22" s="32">
        <v>1.66</v>
      </c>
      <c r="K22" s="33"/>
      <c r="L22" s="32">
        <v>1.66</v>
      </c>
      <c r="M22" s="33"/>
      <c r="N22" s="32">
        <v>1.61</v>
      </c>
      <c r="O22" s="33"/>
      <c r="P22" s="32">
        <v>1.61</v>
      </c>
      <c r="Q22" s="33"/>
      <c r="R22" s="32">
        <v>1.61</v>
      </c>
      <c r="S22" s="33"/>
      <c r="T22" s="32">
        <v>1.61</v>
      </c>
      <c r="U22" s="17"/>
      <c r="V22" s="34">
        <v>0.02</v>
      </c>
    </row>
    <row r="23" spans="1:23" x14ac:dyDescent="0.25">
      <c r="A23" s="103"/>
      <c r="B23" s="21"/>
      <c r="C23" s="26"/>
      <c r="D23" s="20">
        <v>2</v>
      </c>
      <c r="F23" s="18" t="s">
        <v>53</v>
      </c>
      <c r="H23" s="31">
        <v>0.6</v>
      </c>
      <c r="J23" s="32">
        <v>1.66</v>
      </c>
      <c r="K23" s="33"/>
      <c r="L23" s="32">
        <v>1.66</v>
      </c>
      <c r="M23" s="33"/>
      <c r="N23" s="32">
        <v>1.61</v>
      </c>
      <c r="O23" s="33"/>
      <c r="P23" s="32">
        <v>1.61</v>
      </c>
      <c r="Q23" s="33"/>
      <c r="R23" s="32">
        <v>1.61</v>
      </c>
      <c r="S23" s="33"/>
      <c r="T23" s="32">
        <v>1.61</v>
      </c>
      <c r="U23" s="17"/>
      <c r="V23" s="34">
        <v>0.02</v>
      </c>
    </row>
    <row r="24" spans="1:23" x14ac:dyDescent="0.25">
      <c r="A24" s="103"/>
      <c r="B24" s="21"/>
      <c r="C24" s="26"/>
      <c r="D24" s="20">
        <v>3</v>
      </c>
      <c r="F24" s="18" t="s">
        <v>53</v>
      </c>
      <c r="H24" s="31">
        <v>0.7</v>
      </c>
      <c r="J24" s="32">
        <v>1.66</v>
      </c>
      <c r="K24" s="33"/>
      <c r="L24" s="32">
        <v>1.66</v>
      </c>
      <c r="M24" s="33"/>
      <c r="N24" s="32">
        <v>1.61</v>
      </c>
      <c r="O24" s="33"/>
      <c r="P24" s="32">
        <v>1.61</v>
      </c>
      <c r="Q24" s="33"/>
      <c r="R24" s="32">
        <v>1.61</v>
      </c>
      <c r="S24" s="33"/>
      <c r="T24" s="32">
        <v>1.61</v>
      </c>
      <c r="U24" s="17"/>
      <c r="V24" s="34">
        <v>0.02</v>
      </c>
    </row>
    <row r="25" spans="1:23" x14ac:dyDescent="0.25">
      <c r="A25" s="103"/>
      <c r="B25" s="21"/>
      <c r="C25" s="26"/>
      <c r="D25" s="20">
        <v>4</v>
      </c>
      <c r="F25" s="18" t="s">
        <v>53</v>
      </c>
      <c r="H25" s="31">
        <v>0.8</v>
      </c>
      <c r="J25" s="32">
        <v>1.66</v>
      </c>
      <c r="K25" s="33"/>
      <c r="L25" s="32">
        <v>1.66</v>
      </c>
      <c r="M25" s="33"/>
      <c r="N25" s="32">
        <v>1.61</v>
      </c>
      <c r="O25" s="33"/>
      <c r="P25" s="32">
        <v>1.61</v>
      </c>
      <c r="Q25" s="33"/>
      <c r="R25" s="32">
        <v>1.61</v>
      </c>
      <c r="S25" s="33"/>
      <c r="T25" s="32">
        <v>1.61</v>
      </c>
      <c r="U25" s="17"/>
      <c r="V25" s="34">
        <v>0.02</v>
      </c>
    </row>
    <row r="26" spans="1:23" x14ac:dyDescent="0.25">
      <c r="A26" s="103"/>
      <c r="B26" s="21"/>
      <c r="C26" s="26"/>
      <c r="D26" s="20">
        <v>5</v>
      </c>
      <c r="F26" s="18" t="s">
        <v>53</v>
      </c>
      <c r="H26" s="31">
        <v>0.9</v>
      </c>
      <c r="J26" s="32">
        <v>1.66</v>
      </c>
      <c r="K26" s="33"/>
      <c r="L26" s="32">
        <v>1.66</v>
      </c>
      <c r="M26" s="33"/>
      <c r="N26" s="32">
        <v>1.61</v>
      </c>
      <c r="O26" s="33"/>
      <c r="P26" s="32">
        <v>1.61</v>
      </c>
      <c r="Q26" s="33"/>
      <c r="R26" s="32">
        <v>1.61</v>
      </c>
      <c r="S26" s="33"/>
      <c r="T26" s="32">
        <v>1.61</v>
      </c>
      <c r="U26" s="17"/>
      <c r="V26" s="34">
        <v>0.02</v>
      </c>
    </row>
    <row r="27" spans="1:23" x14ac:dyDescent="0.25">
      <c r="A27" s="103"/>
      <c r="B27" s="21"/>
      <c r="C27" s="26"/>
      <c r="D27" s="20">
        <v>6</v>
      </c>
      <c r="F27" s="18" t="s">
        <v>53</v>
      </c>
      <c r="H27" s="31">
        <v>1</v>
      </c>
      <c r="J27" s="32">
        <v>1.66</v>
      </c>
      <c r="K27" s="33"/>
      <c r="L27" s="32">
        <v>1.66</v>
      </c>
      <c r="M27" s="33"/>
      <c r="N27" s="32">
        <v>1.61</v>
      </c>
      <c r="O27" s="33"/>
      <c r="P27" s="32">
        <v>1.61</v>
      </c>
      <c r="Q27" s="33"/>
      <c r="R27" s="32">
        <v>1.61</v>
      </c>
      <c r="S27" s="33"/>
      <c r="T27" s="32">
        <v>1.61</v>
      </c>
      <c r="U27" s="17"/>
      <c r="V27" s="34">
        <v>0.02</v>
      </c>
    </row>
    <row r="28" spans="1:23" x14ac:dyDescent="0.25">
      <c r="A28" s="103"/>
      <c r="B28" s="21"/>
      <c r="C28" s="26"/>
      <c r="D28" s="20">
        <v>7</v>
      </c>
      <c r="F28" s="18" t="s">
        <v>53</v>
      </c>
      <c r="H28" s="31">
        <v>1.1000000000000001</v>
      </c>
      <c r="J28" s="32">
        <v>1.66</v>
      </c>
      <c r="K28" s="33"/>
      <c r="L28" s="32">
        <v>1.66</v>
      </c>
      <c r="M28" s="33"/>
      <c r="N28" s="32">
        <v>1.61</v>
      </c>
      <c r="O28" s="33"/>
      <c r="P28" s="32">
        <v>1.61</v>
      </c>
      <c r="Q28" s="33"/>
      <c r="R28" s="32">
        <v>1.61</v>
      </c>
      <c r="S28" s="33"/>
      <c r="T28" s="32">
        <v>1.61</v>
      </c>
      <c r="U28" s="17"/>
      <c r="V28" s="34">
        <v>0.02</v>
      </c>
    </row>
    <row r="29" spans="1:23" x14ac:dyDescent="0.25">
      <c r="A29" s="103"/>
      <c r="B29" s="21"/>
      <c r="C29" s="26"/>
      <c r="D29" s="20">
        <v>8</v>
      </c>
      <c r="F29" s="18" t="s">
        <v>53</v>
      </c>
      <c r="H29" s="31">
        <v>1.2</v>
      </c>
      <c r="J29" s="32">
        <v>1.66</v>
      </c>
      <c r="K29" s="33"/>
      <c r="L29" s="32">
        <v>1.66</v>
      </c>
      <c r="M29" s="33"/>
      <c r="N29" s="32">
        <v>1.61</v>
      </c>
      <c r="O29" s="33"/>
      <c r="P29" s="32">
        <v>1.61</v>
      </c>
      <c r="Q29" s="33"/>
      <c r="R29" s="32">
        <v>1.61</v>
      </c>
      <c r="S29" s="33"/>
      <c r="T29" s="32">
        <v>1.61</v>
      </c>
      <c r="U29" s="17"/>
      <c r="V29" s="34">
        <v>0.02</v>
      </c>
    </row>
    <row r="30" spans="1:23" x14ac:dyDescent="0.25">
      <c r="A30" s="103"/>
      <c r="B30" s="21"/>
      <c r="C30" s="26"/>
      <c r="D30" s="20">
        <v>9</v>
      </c>
      <c r="F30" s="18" t="s">
        <v>53</v>
      </c>
      <c r="H30" s="31">
        <v>1.3</v>
      </c>
      <c r="J30" s="32">
        <v>1.66</v>
      </c>
      <c r="K30" s="33"/>
      <c r="L30" s="32">
        <v>1.66</v>
      </c>
      <c r="M30" s="33"/>
      <c r="N30" s="32">
        <v>1.61</v>
      </c>
      <c r="O30" s="33"/>
      <c r="P30" s="32">
        <v>1.61</v>
      </c>
      <c r="Q30" s="33"/>
      <c r="R30" s="32">
        <v>1.61</v>
      </c>
      <c r="S30" s="33"/>
      <c r="T30" s="32">
        <v>1.61</v>
      </c>
      <c r="U30" s="17"/>
      <c r="V30" s="34">
        <v>0.02</v>
      </c>
    </row>
    <row r="31" spans="1:23" x14ac:dyDescent="0.25">
      <c r="A31" s="103"/>
      <c r="B31" s="21"/>
      <c r="C31" s="26"/>
      <c r="D31" s="20">
        <v>10</v>
      </c>
      <c r="F31" s="18" t="s">
        <v>53</v>
      </c>
      <c r="H31" s="35">
        <v>1.4</v>
      </c>
      <c r="J31" s="32">
        <v>1.66</v>
      </c>
      <c r="K31" s="33"/>
      <c r="L31" s="32">
        <v>1.66</v>
      </c>
      <c r="M31" s="33"/>
      <c r="N31" s="32">
        <v>1.61</v>
      </c>
      <c r="O31" s="33"/>
      <c r="P31" s="32">
        <v>1.61</v>
      </c>
      <c r="Q31" s="33"/>
      <c r="R31" s="32">
        <v>1.61</v>
      </c>
      <c r="S31" s="33"/>
      <c r="T31" s="32">
        <v>1.61</v>
      </c>
      <c r="U31" s="17"/>
      <c r="V31" s="34">
        <v>0.02</v>
      </c>
    </row>
    <row r="32" spans="1:23" x14ac:dyDescent="0.25">
      <c r="A32" s="103"/>
      <c r="B32" s="21"/>
      <c r="C32" s="26"/>
      <c r="D32" s="20">
        <v>11</v>
      </c>
      <c r="F32" s="18" t="s">
        <v>53</v>
      </c>
      <c r="H32" s="35">
        <v>1.5</v>
      </c>
      <c r="J32" s="32">
        <v>1.66</v>
      </c>
      <c r="K32" s="33"/>
      <c r="L32" s="32">
        <v>1.66</v>
      </c>
      <c r="M32" s="33"/>
      <c r="N32" s="32">
        <v>1.61</v>
      </c>
      <c r="O32" s="33"/>
      <c r="P32" s="32">
        <v>1.61</v>
      </c>
      <c r="Q32" s="33"/>
      <c r="R32" s="32">
        <v>1.61</v>
      </c>
      <c r="S32" s="33"/>
      <c r="T32" s="32">
        <v>1.61</v>
      </c>
      <c r="U32" s="17"/>
      <c r="V32" s="34">
        <v>0.02</v>
      </c>
    </row>
    <row r="33" spans="1:22" ht="15.75" thickBot="1" x14ac:dyDescent="0.3">
      <c r="A33" s="104"/>
      <c r="B33" s="21"/>
      <c r="C33" s="36"/>
      <c r="D33" s="37">
        <v>12</v>
      </c>
      <c r="E33" s="38"/>
      <c r="F33" s="39" t="s">
        <v>53</v>
      </c>
      <c r="G33" s="38"/>
      <c r="H33" s="40">
        <v>1.6</v>
      </c>
      <c r="I33" s="39"/>
      <c r="J33" s="32">
        <v>1.66</v>
      </c>
      <c r="K33" s="41"/>
      <c r="L33" s="32">
        <v>1.66</v>
      </c>
      <c r="M33" s="41"/>
      <c r="N33" s="32">
        <v>1.61</v>
      </c>
      <c r="O33" s="41"/>
      <c r="P33" s="32">
        <v>1.61</v>
      </c>
      <c r="Q33" s="41"/>
      <c r="R33" s="32">
        <v>1.61</v>
      </c>
      <c r="S33" s="41"/>
      <c r="T33" s="32">
        <v>1.61</v>
      </c>
      <c r="U33" s="38"/>
      <c r="V33" s="34">
        <v>0.02</v>
      </c>
    </row>
    <row r="34" spans="1:22" ht="15" customHeight="1" thickBot="1" x14ac:dyDescent="0.3">
      <c r="A34" s="16"/>
      <c r="B34" s="16"/>
      <c r="D34" s="42"/>
      <c r="K34" s="43"/>
      <c r="M34" s="43"/>
      <c r="O34" s="43"/>
      <c r="P34" s="18"/>
      <c r="Q34" s="43"/>
      <c r="R34" s="18"/>
      <c r="S34" s="43"/>
      <c r="T34" s="18"/>
      <c r="U34" s="17"/>
      <c r="V34" s="18"/>
    </row>
    <row r="35" spans="1:22" x14ac:dyDescent="0.25">
      <c r="A35" s="102" t="s">
        <v>54</v>
      </c>
      <c r="B35" s="21"/>
      <c r="C35" s="22" t="s">
        <v>55</v>
      </c>
      <c r="D35" s="23"/>
      <c r="E35" s="23"/>
      <c r="F35" s="24"/>
      <c r="G35" s="23"/>
      <c r="H35" s="24"/>
      <c r="I35" s="24"/>
      <c r="J35" s="44" t="s">
        <v>56</v>
      </c>
      <c r="K35" s="45"/>
      <c r="L35" s="46" t="s">
        <v>57</v>
      </c>
      <c r="M35" s="47"/>
      <c r="N35" s="46" t="s">
        <v>58</v>
      </c>
      <c r="O35" s="47"/>
      <c r="P35" s="24" t="s">
        <v>59</v>
      </c>
      <c r="Q35" s="47"/>
      <c r="R35" s="24" t="s">
        <v>60</v>
      </c>
      <c r="S35" s="47"/>
      <c r="T35" s="24" t="s">
        <v>61</v>
      </c>
      <c r="U35" s="23"/>
      <c r="V35" s="25"/>
    </row>
    <row r="36" spans="1:22" ht="15.75" thickBot="1" x14ac:dyDescent="0.3">
      <c r="A36" s="104"/>
      <c r="B36" s="21"/>
      <c r="C36" s="36"/>
      <c r="D36" s="38"/>
      <c r="E36" s="38"/>
      <c r="F36" s="39" t="s">
        <v>62</v>
      </c>
      <c r="G36" s="38"/>
      <c r="H36" s="40">
        <v>5</v>
      </c>
      <c r="I36" s="39"/>
      <c r="J36" s="48">
        <v>8.75</v>
      </c>
      <c r="K36" s="41"/>
      <c r="L36" s="48">
        <v>8.75</v>
      </c>
      <c r="M36" s="41"/>
      <c r="N36" s="48">
        <v>8.75</v>
      </c>
      <c r="O36" s="41"/>
      <c r="P36" s="48">
        <v>8.4</v>
      </c>
      <c r="Q36" s="41"/>
      <c r="R36" s="48">
        <v>8.4</v>
      </c>
      <c r="S36" s="41"/>
      <c r="T36" s="48">
        <v>8.4</v>
      </c>
      <c r="U36" s="38"/>
      <c r="V36" s="49">
        <v>0.02</v>
      </c>
    </row>
    <row r="37" spans="1:22" ht="15.75" thickBot="1" x14ac:dyDescent="0.3">
      <c r="A37" s="16"/>
      <c r="B37" s="16"/>
      <c r="K37" s="43"/>
      <c r="M37" s="43"/>
      <c r="O37" s="43"/>
      <c r="P37" s="18"/>
      <c r="Q37" s="43"/>
      <c r="R37" s="18"/>
      <c r="S37" s="43"/>
      <c r="T37" s="18"/>
      <c r="U37" s="17"/>
      <c r="V37" s="18"/>
    </row>
    <row r="38" spans="1:22" x14ac:dyDescent="0.25">
      <c r="A38" s="102" t="s">
        <v>63</v>
      </c>
      <c r="B38" s="21"/>
      <c r="C38" s="22" t="s">
        <v>64</v>
      </c>
      <c r="D38" s="23"/>
      <c r="E38" s="23"/>
      <c r="F38" s="24"/>
      <c r="G38" s="23"/>
      <c r="H38" s="24"/>
      <c r="I38" s="24"/>
      <c r="J38" s="24" t="s">
        <v>65</v>
      </c>
      <c r="K38" s="50"/>
      <c r="L38" s="24" t="s">
        <v>66</v>
      </c>
      <c r="M38" s="50"/>
      <c r="N38" s="24" t="s">
        <v>67</v>
      </c>
      <c r="O38" s="50"/>
      <c r="P38" s="24" t="s">
        <v>68</v>
      </c>
      <c r="Q38" s="50"/>
      <c r="R38" s="24" t="s">
        <v>69</v>
      </c>
      <c r="S38" s="50"/>
      <c r="T38" s="24" t="s">
        <v>70</v>
      </c>
      <c r="U38" s="23"/>
      <c r="V38" s="25"/>
    </row>
    <row r="39" spans="1:22" ht="15.75" thickBot="1" x14ac:dyDescent="0.3">
      <c r="A39" s="104"/>
      <c r="B39" s="21"/>
      <c r="C39" s="36"/>
      <c r="D39" s="38"/>
      <c r="E39" s="38"/>
      <c r="F39" s="39" t="s">
        <v>62</v>
      </c>
      <c r="G39" s="38"/>
      <c r="H39" s="40">
        <v>0.05</v>
      </c>
      <c r="I39" s="39"/>
      <c r="J39" s="48">
        <v>0.1</v>
      </c>
      <c r="K39" s="41"/>
      <c r="L39" s="48">
        <v>0.1</v>
      </c>
      <c r="M39" s="41"/>
      <c r="N39" s="48">
        <v>0.1</v>
      </c>
      <c r="O39" s="41"/>
      <c r="P39" s="48">
        <v>0.1</v>
      </c>
      <c r="Q39" s="41"/>
      <c r="R39" s="48">
        <v>0.1</v>
      </c>
      <c r="S39" s="41"/>
      <c r="T39" s="48">
        <v>0.1</v>
      </c>
      <c r="U39" s="38"/>
      <c r="V39" s="49"/>
    </row>
    <row r="40" spans="1:22" ht="15.75" thickBot="1" x14ac:dyDescent="0.3">
      <c r="A40" s="16"/>
      <c r="B40" s="16"/>
      <c r="O40" s="18"/>
      <c r="P40" s="18"/>
      <c r="Q40" s="18"/>
      <c r="R40" s="18"/>
      <c r="S40" s="18"/>
      <c r="T40" s="18"/>
      <c r="U40" s="17"/>
    </row>
    <row r="41" spans="1:22" x14ac:dyDescent="0.25">
      <c r="A41" s="102" t="s">
        <v>71</v>
      </c>
      <c r="B41" s="16"/>
      <c r="C41" s="22" t="s">
        <v>72</v>
      </c>
      <c r="D41" s="23"/>
      <c r="E41" s="23"/>
      <c r="F41" s="24"/>
      <c r="G41" s="23"/>
      <c r="H41" s="23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17"/>
    </row>
    <row r="42" spans="1:22" x14ac:dyDescent="0.25">
      <c r="A42" s="103"/>
      <c r="C42" s="26"/>
      <c r="D42" s="17" t="s">
        <v>73</v>
      </c>
      <c r="H42" s="17"/>
      <c r="O42" s="18"/>
      <c r="P42" s="18"/>
      <c r="Q42" s="18"/>
      <c r="R42" s="18"/>
      <c r="S42" s="18"/>
      <c r="T42" s="28"/>
      <c r="U42" s="17"/>
    </row>
    <row r="43" spans="1:22" x14ac:dyDescent="0.25">
      <c r="A43" s="103"/>
      <c r="C43" s="26"/>
      <c r="D43" s="17" t="s">
        <v>74</v>
      </c>
      <c r="H43" s="17"/>
      <c r="O43" s="18"/>
      <c r="P43" s="18"/>
      <c r="Q43" s="18"/>
      <c r="R43" s="18"/>
      <c r="S43" s="18"/>
      <c r="T43" s="28"/>
      <c r="U43" s="17"/>
    </row>
    <row r="44" spans="1:22" x14ac:dyDescent="0.25">
      <c r="A44" s="103"/>
      <c r="C44" s="26"/>
      <c r="H44" s="17"/>
      <c r="O44" s="18"/>
      <c r="P44" s="18"/>
      <c r="Q44" s="18"/>
      <c r="R44" s="18"/>
      <c r="S44" s="18"/>
      <c r="T44" s="28"/>
      <c r="U44" s="17"/>
    </row>
    <row r="45" spans="1:22" ht="24.95" customHeight="1" x14ac:dyDescent="0.25">
      <c r="A45" s="103"/>
      <c r="C45" s="26"/>
      <c r="F45" s="51" t="s">
        <v>75</v>
      </c>
      <c r="H45" s="52">
        <v>2750</v>
      </c>
      <c r="I45" s="53"/>
      <c r="J45" s="54">
        <v>300</v>
      </c>
      <c r="K45" s="55"/>
      <c r="L45" s="54">
        <v>2750</v>
      </c>
      <c r="M45" s="55"/>
      <c r="N45" s="54">
        <v>7500</v>
      </c>
      <c r="O45" s="55"/>
      <c r="P45" s="54">
        <v>12500</v>
      </c>
      <c r="Q45" s="55"/>
      <c r="R45" s="54">
        <v>17500</v>
      </c>
      <c r="S45" s="55"/>
      <c r="T45" s="56">
        <v>25000</v>
      </c>
      <c r="U45" s="17"/>
    </row>
    <row r="46" spans="1:22" x14ac:dyDescent="0.25">
      <c r="A46" s="103"/>
      <c r="C46" s="26"/>
      <c r="F46" s="51" t="s">
        <v>76</v>
      </c>
      <c r="H46" s="52">
        <v>275</v>
      </c>
      <c r="I46" s="53"/>
      <c r="J46" s="54">
        <f>+J45/10</f>
        <v>30</v>
      </c>
      <c r="K46" s="57"/>
      <c r="L46" s="54">
        <f>+L45/10</f>
        <v>275</v>
      </c>
      <c r="M46" s="57"/>
      <c r="N46" s="54">
        <f>+N45/10</f>
        <v>750</v>
      </c>
      <c r="O46" s="57"/>
      <c r="P46" s="54">
        <f>+P45/10</f>
        <v>1250</v>
      </c>
      <c r="Q46" s="57"/>
      <c r="R46" s="54">
        <f>+R45/10</f>
        <v>1750</v>
      </c>
      <c r="S46" s="57"/>
      <c r="T46" s="56">
        <f>+T45/10</f>
        <v>2500</v>
      </c>
      <c r="U46" s="17"/>
    </row>
    <row r="47" spans="1:22" x14ac:dyDescent="0.25">
      <c r="A47" s="103"/>
      <c r="C47" s="58"/>
      <c r="F47" s="51" t="s">
        <v>77</v>
      </c>
      <c r="H47" s="52">
        <v>1375</v>
      </c>
      <c r="I47" s="53"/>
      <c r="J47" s="54">
        <f>+J46*5</f>
        <v>150</v>
      </c>
      <c r="K47" s="59"/>
      <c r="L47" s="54">
        <f>+L46*5</f>
        <v>1375</v>
      </c>
      <c r="M47" s="59"/>
      <c r="N47" s="54">
        <f>+N46*5</f>
        <v>3750</v>
      </c>
      <c r="O47" s="59"/>
      <c r="P47" s="54">
        <f>+P46*5</f>
        <v>6250</v>
      </c>
      <c r="Q47" s="59"/>
      <c r="R47" s="54">
        <f>+R46*5</f>
        <v>8750</v>
      </c>
      <c r="S47" s="59"/>
      <c r="T47" s="56">
        <f>+T46*5</f>
        <v>12500</v>
      </c>
      <c r="U47" s="17"/>
    </row>
    <row r="48" spans="1:22" x14ac:dyDescent="0.25">
      <c r="A48" s="103"/>
      <c r="C48" s="26"/>
      <c r="O48" s="18"/>
      <c r="P48" s="18"/>
      <c r="Q48" s="18"/>
      <c r="R48" s="18"/>
      <c r="S48" s="18"/>
      <c r="T48" s="28"/>
      <c r="U48" s="17"/>
      <c r="V48" s="17"/>
    </row>
    <row r="49" spans="1:22" ht="18.75" x14ac:dyDescent="0.25">
      <c r="A49" s="103"/>
      <c r="C49" s="26"/>
      <c r="D49" s="60" t="s">
        <v>78</v>
      </c>
      <c r="E49" s="61" t="s">
        <v>79</v>
      </c>
      <c r="O49" s="18"/>
      <c r="P49" s="18"/>
      <c r="Q49" s="18"/>
      <c r="R49" s="18"/>
      <c r="S49" s="18"/>
      <c r="T49" s="28"/>
      <c r="U49" s="17"/>
      <c r="V49" s="17"/>
    </row>
    <row r="50" spans="1:22" ht="15.75" thickBot="1" x14ac:dyDescent="0.3">
      <c r="A50" s="103"/>
      <c r="C50" s="26"/>
      <c r="F50" s="61" t="s">
        <v>80</v>
      </c>
      <c r="G50" s="33"/>
      <c r="O50" s="18"/>
      <c r="P50" s="18"/>
      <c r="Q50" s="18"/>
      <c r="R50" s="18"/>
      <c r="S50" s="18"/>
      <c r="T50" s="28"/>
      <c r="U50" s="17"/>
      <c r="V50" s="17"/>
    </row>
    <row r="51" spans="1:22" ht="15.75" x14ac:dyDescent="0.25">
      <c r="A51" s="103"/>
      <c r="C51" s="58"/>
      <c r="J51" s="105" t="s">
        <v>81</v>
      </c>
      <c r="K51" s="106"/>
      <c r="L51" s="106"/>
      <c r="M51" s="106"/>
      <c r="N51" s="106"/>
      <c r="O51" s="106"/>
      <c r="P51" s="106"/>
      <c r="Q51" s="106"/>
      <c r="R51" s="106"/>
      <c r="S51" s="106"/>
      <c r="T51" s="107"/>
      <c r="U51" s="17"/>
      <c r="V51" s="17"/>
    </row>
    <row r="52" spans="1:22" x14ac:dyDescent="0.25">
      <c r="A52" s="103"/>
      <c r="C52" s="58"/>
      <c r="F52" s="20">
        <v>1</v>
      </c>
      <c r="H52" s="62">
        <f t="shared" ref="H52:H63" si="0">(H22*H$45+H$36*H$46+H$39*H$47)</f>
        <v>2818.75</v>
      </c>
      <c r="I52" s="33"/>
      <c r="J52" s="63">
        <f t="shared" ref="J52:J63" si="1">IF(J22=0,"No Bid",IF(J$36="","Complete (B&amp;C)",IF(J$39="","Complete (B&amp;C)",IF(J22="","No Bid",IF(J22=0,"No Bid",(J22*J$45+J$36*J$46+J$39*J$47))))))</f>
        <v>775.5</v>
      </c>
      <c r="K52" s="64"/>
      <c r="L52" s="65">
        <f t="shared" ref="L52:L63" si="2">IF(L22=0,"No Bid",IF(L$36="","Complete (B&amp;C)",IF(L$39="","Complete (B&amp;C)",IF(L22="","No Bid",IF(L22=0,"No Bid",(L22*L$45+L$36*L$46+L$39*L$47))))))</f>
        <v>7108.75</v>
      </c>
      <c r="M52" s="64"/>
      <c r="N52" s="65">
        <f t="shared" ref="N52:N63" si="3">IF(N22=0,"No Bid",IF(N$36="","Complete (B&amp;C)",IF(N$39="","Complete (B&amp;C)",IF(N22="","No Bid",IF(N22=0,"No Bid",(N22*N$45+N$36*N$46+N$39*N$47))))))</f>
        <v>19012.5</v>
      </c>
      <c r="O52" s="64"/>
      <c r="P52" s="65">
        <f t="shared" ref="P52:P63" si="4">IF(P22=0,"No Bid",IF(P$36="","Complete (B&amp;C)",IF(P$39="","Complete (B&amp;C)",IF(P22="","No Bid",IF(P22=0,"No Bid",(P22*P$45+P$36*P$46+P$39*P$47))))))</f>
        <v>31250</v>
      </c>
      <c r="Q52" s="64"/>
      <c r="R52" s="65">
        <f t="shared" ref="R52:R63" si="5">IF(R22=0,"No Bid",IF(R$36="","Complete (B&amp;C)",IF(R$39="","Complete (B&amp;C)",IF(R22="","No Bid",IF(R22=0,"No Bid",(R22*R$45+R$36*R$46+R$39*R$47))))))</f>
        <v>43750</v>
      </c>
      <c r="S52" s="64"/>
      <c r="T52" s="66">
        <f t="shared" ref="T52:T63" si="6">IF(T22=0,"No Bid",IF(T$36="","Complete (B&amp;C)",IF(T$39="","Complete (B&amp;C)",IF(T22="","No Bid",IF(T22=0,"No Bid",(T22*T$45+T$36*T$46+T$39*T$47))))))</f>
        <v>62500</v>
      </c>
      <c r="U52" s="17"/>
    </row>
    <row r="53" spans="1:22" x14ac:dyDescent="0.25">
      <c r="A53" s="103"/>
      <c r="C53" s="58"/>
      <c r="F53" s="20">
        <v>2</v>
      </c>
      <c r="H53" s="62">
        <f t="shared" si="0"/>
        <v>3093.75</v>
      </c>
      <c r="I53" s="33"/>
      <c r="J53" s="63">
        <f t="shared" si="1"/>
        <v>775.5</v>
      </c>
      <c r="K53" s="67"/>
      <c r="L53" s="65">
        <f t="shared" si="2"/>
        <v>7108.75</v>
      </c>
      <c r="M53" s="67"/>
      <c r="N53" s="65">
        <f t="shared" si="3"/>
        <v>19012.5</v>
      </c>
      <c r="O53" s="67"/>
      <c r="P53" s="65">
        <f t="shared" si="4"/>
        <v>31250</v>
      </c>
      <c r="Q53" s="67"/>
      <c r="R53" s="65">
        <f t="shared" si="5"/>
        <v>43750</v>
      </c>
      <c r="S53" s="67"/>
      <c r="T53" s="66">
        <f t="shared" si="6"/>
        <v>62500</v>
      </c>
      <c r="U53" s="17"/>
    </row>
    <row r="54" spans="1:22" x14ac:dyDescent="0.25">
      <c r="A54" s="103"/>
      <c r="C54" s="26"/>
      <c r="F54" s="20">
        <v>3</v>
      </c>
      <c r="H54" s="62">
        <f t="shared" si="0"/>
        <v>3368.75</v>
      </c>
      <c r="I54" s="33"/>
      <c r="J54" s="63">
        <f t="shared" si="1"/>
        <v>775.5</v>
      </c>
      <c r="K54" s="67"/>
      <c r="L54" s="65">
        <f t="shared" si="2"/>
        <v>7108.75</v>
      </c>
      <c r="M54" s="67"/>
      <c r="N54" s="65">
        <f t="shared" si="3"/>
        <v>19012.5</v>
      </c>
      <c r="O54" s="67"/>
      <c r="P54" s="65">
        <f t="shared" si="4"/>
        <v>31250</v>
      </c>
      <c r="Q54" s="67"/>
      <c r="R54" s="65">
        <f t="shared" si="5"/>
        <v>43750</v>
      </c>
      <c r="S54" s="67"/>
      <c r="T54" s="66">
        <f t="shared" si="6"/>
        <v>62500</v>
      </c>
      <c r="U54" s="17"/>
    </row>
    <row r="55" spans="1:22" x14ac:dyDescent="0.25">
      <c r="A55" s="103"/>
      <c r="C55" s="26"/>
      <c r="F55" s="20">
        <v>4</v>
      </c>
      <c r="H55" s="62">
        <f t="shared" si="0"/>
        <v>3643.75</v>
      </c>
      <c r="I55" s="33"/>
      <c r="J55" s="63">
        <f t="shared" si="1"/>
        <v>775.5</v>
      </c>
      <c r="K55" s="67"/>
      <c r="L55" s="65">
        <f t="shared" si="2"/>
        <v>7108.75</v>
      </c>
      <c r="M55" s="67"/>
      <c r="N55" s="65">
        <f t="shared" si="3"/>
        <v>19012.5</v>
      </c>
      <c r="O55" s="67"/>
      <c r="P55" s="65">
        <f t="shared" si="4"/>
        <v>31250</v>
      </c>
      <c r="Q55" s="67"/>
      <c r="R55" s="65">
        <f t="shared" si="5"/>
        <v>43750</v>
      </c>
      <c r="S55" s="67"/>
      <c r="T55" s="66">
        <f t="shared" si="6"/>
        <v>62500</v>
      </c>
      <c r="U55" s="17"/>
    </row>
    <row r="56" spans="1:22" x14ac:dyDescent="0.25">
      <c r="A56" s="103"/>
      <c r="C56" s="26"/>
      <c r="F56" s="20">
        <v>5</v>
      </c>
      <c r="H56" s="68">
        <f t="shared" si="0"/>
        <v>3918.75</v>
      </c>
      <c r="I56" s="33"/>
      <c r="J56" s="63">
        <f t="shared" si="1"/>
        <v>775.5</v>
      </c>
      <c r="K56" s="67"/>
      <c r="L56" s="65">
        <f t="shared" si="2"/>
        <v>7108.75</v>
      </c>
      <c r="M56" s="67"/>
      <c r="N56" s="65">
        <f t="shared" si="3"/>
        <v>19012.5</v>
      </c>
      <c r="O56" s="67"/>
      <c r="P56" s="65">
        <f t="shared" si="4"/>
        <v>31250</v>
      </c>
      <c r="Q56" s="67"/>
      <c r="R56" s="65">
        <f t="shared" si="5"/>
        <v>43750</v>
      </c>
      <c r="S56" s="67"/>
      <c r="T56" s="66">
        <f t="shared" si="6"/>
        <v>62500</v>
      </c>
      <c r="U56" s="17"/>
    </row>
    <row r="57" spans="1:22" x14ac:dyDescent="0.25">
      <c r="A57" s="103"/>
      <c r="B57" s="69"/>
      <c r="C57" s="26"/>
      <c r="F57" s="20">
        <v>6</v>
      </c>
      <c r="H57" s="62">
        <f t="shared" si="0"/>
        <v>4193.75</v>
      </c>
      <c r="I57" s="33"/>
      <c r="J57" s="63">
        <f t="shared" si="1"/>
        <v>775.5</v>
      </c>
      <c r="K57" s="67"/>
      <c r="L57" s="65">
        <f t="shared" si="2"/>
        <v>7108.75</v>
      </c>
      <c r="M57" s="67"/>
      <c r="N57" s="65">
        <f t="shared" si="3"/>
        <v>19012.5</v>
      </c>
      <c r="O57" s="67"/>
      <c r="P57" s="65">
        <f t="shared" si="4"/>
        <v>31250</v>
      </c>
      <c r="Q57" s="67"/>
      <c r="R57" s="65">
        <f t="shared" si="5"/>
        <v>43750</v>
      </c>
      <c r="S57" s="67"/>
      <c r="T57" s="66">
        <f t="shared" si="6"/>
        <v>62500</v>
      </c>
      <c r="U57" s="17"/>
    </row>
    <row r="58" spans="1:22" x14ac:dyDescent="0.25">
      <c r="A58" s="103"/>
      <c r="C58" s="26"/>
      <c r="F58" s="20">
        <v>7</v>
      </c>
      <c r="H58" s="62">
        <f t="shared" si="0"/>
        <v>4468.75</v>
      </c>
      <c r="I58" s="33"/>
      <c r="J58" s="63">
        <f t="shared" si="1"/>
        <v>775.5</v>
      </c>
      <c r="K58" s="67"/>
      <c r="L58" s="65">
        <f t="shared" si="2"/>
        <v>7108.75</v>
      </c>
      <c r="M58" s="67"/>
      <c r="N58" s="65">
        <f t="shared" si="3"/>
        <v>19012.5</v>
      </c>
      <c r="O58" s="67"/>
      <c r="P58" s="65">
        <f t="shared" si="4"/>
        <v>31250</v>
      </c>
      <c r="Q58" s="67"/>
      <c r="R58" s="65">
        <f t="shared" si="5"/>
        <v>43750</v>
      </c>
      <c r="S58" s="67"/>
      <c r="T58" s="66">
        <f t="shared" si="6"/>
        <v>62500</v>
      </c>
      <c r="U58" s="17"/>
    </row>
    <row r="59" spans="1:22" x14ac:dyDescent="0.25">
      <c r="A59" s="103"/>
      <c r="C59" s="26"/>
      <c r="F59" s="20">
        <v>8</v>
      </c>
      <c r="H59" s="62">
        <f t="shared" si="0"/>
        <v>4743.75</v>
      </c>
      <c r="I59" s="33"/>
      <c r="J59" s="63">
        <f t="shared" si="1"/>
        <v>775.5</v>
      </c>
      <c r="K59" s="67"/>
      <c r="L59" s="65">
        <f t="shared" si="2"/>
        <v>7108.75</v>
      </c>
      <c r="M59" s="67"/>
      <c r="N59" s="65">
        <f t="shared" si="3"/>
        <v>19012.5</v>
      </c>
      <c r="O59" s="67"/>
      <c r="P59" s="65">
        <f t="shared" si="4"/>
        <v>31250</v>
      </c>
      <c r="Q59" s="67"/>
      <c r="R59" s="65">
        <f t="shared" si="5"/>
        <v>43750</v>
      </c>
      <c r="S59" s="67"/>
      <c r="T59" s="66">
        <f t="shared" si="6"/>
        <v>62500</v>
      </c>
      <c r="U59" s="17"/>
    </row>
    <row r="60" spans="1:22" x14ac:dyDescent="0.25">
      <c r="A60" s="103"/>
      <c r="C60" s="26"/>
      <c r="F60" s="20">
        <v>9</v>
      </c>
      <c r="H60" s="62">
        <f t="shared" si="0"/>
        <v>5018.75</v>
      </c>
      <c r="I60" s="33"/>
      <c r="J60" s="63">
        <f t="shared" si="1"/>
        <v>775.5</v>
      </c>
      <c r="K60" s="67"/>
      <c r="L60" s="65">
        <f t="shared" si="2"/>
        <v>7108.75</v>
      </c>
      <c r="M60" s="67"/>
      <c r="N60" s="65">
        <f t="shared" si="3"/>
        <v>19012.5</v>
      </c>
      <c r="O60" s="67"/>
      <c r="P60" s="65">
        <f t="shared" si="4"/>
        <v>31250</v>
      </c>
      <c r="Q60" s="67"/>
      <c r="R60" s="65">
        <f t="shared" si="5"/>
        <v>43750</v>
      </c>
      <c r="S60" s="67"/>
      <c r="T60" s="66">
        <f t="shared" si="6"/>
        <v>62500</v>
      </c>
      <c r="U60" s="17"/>
    </row>
    <row r="61" spans="1:22" x14ac:dyDescent="0.25">
      <c r="A61" s="103"/>
      <c r="C61" s="26"/>
      <c r="F61" s="20">
        <v>10</v>
      </c>
      <c r="H61" s="62">
        <f t="shared" si="0"/>
        <v>5293.75</v>
      </c>
      <c r="I61" s="33"/>
      <c r="J61" s="63">
        <f t="shared" si="1"/>
        <v>775.5</v>
      </c>
      <c r="K61" s="67"/>
      <c r="L61" s="65">
        <f t="shared" si="2"/>
        <v>7108.75</v>
      </c>
      <c r="M61" s="67"/>
      <c r="N61" s="65">
        <f t="shared" si="3"/>
        <v>19012.5</v>
      </c>
      <c r="O61" s="67"/>
      <c r="P61" s="65">
        <f t="shared" si="4"/>
        <v>31250</v>
      </c>
      <c r="Q61" s="67"/>
      <c r="R61" s="65">
        <f t="shared" si="5"/>
        <v>43750</v>
      </c>
      <c r="S61" s="67"/>
      <c r="T61" s="66">
        <f t="shared" si="6"/>
        <v>62500</v>
      </c>
      <c r="U61" s="17"/>
    </row>
    <row r="62" spans="1:22" x14ac:dyDescent="0.25">
      <c r="A62" s="103"/>
      <c r="C62" s="26"/>
      <c r="F62" s="20">
        <v>11</v>
      </c>
      <c r="H62" s="62">
        <f t="shared" si="0"/>
        <v>5568.75</v>
      </c>
      <c r="I62" s="33"/>
      <c r="J62" s="63">
        <f t="shared" si="1"/>
        <v>775.5</v>
      </c>
      <c r="K62" s="67"/>
      <c r="L62" s="65">
        <f t="shared" si="2"/>
        <v>7108.75</v>
      </c>
      <c r="M62" s="67"/>
      <c r="N62" s="65">
        <f t="shared" si="3"/>
        <v>19012.5</v>
      </c>
      <c r="O62" s="67"/>
      <c r="P62" s="65">
        <f t="shared" si="4"/>
        <v>31250</v>
      </c>
      <c r="Q62" s="67"/>
      <c r="R62" s="65">
        <f t="shared" si="5"/>
        <v>43750</v>
      </c>
      <c r="S62" s="67"/>
      <c r="T62" s="66">
        <f t="shared" si="6"/>
        <v>62500</v>
      </c>
      <c r="U62" s="17"/>
    </row>
    <row r="63" spans="1:22" ht="15.75" thickBot="1" x14ac:dyDescent="0.3">
      <c r="A63" s="104"/>
      <c r="C63" s="36"/>
      <c r="D63" s="38"/>
      <c r="E63" s="38"/>
      <c r="F63" s="37">
        <v>12</v>
      </c>
      <c r="G63" s="38"/>
      <c r="H63" s="70">
        <f t="shared" si="0"/>
        <v>5843.75</v>
      </c>
      <c r="I63" s="41"/>
      <c r="J63" s="71">
        <f t="shared" si="1"/>
        <v>775.5</v>
      </c>
      <c r="K63" s="72"/>
      <c r="L63" s="73">
        <f t="shared" si="2"/>
        <v>7108.75</v>
      </c>
      <c r="M63" s="72"/>
      <c r="N63" s="73">
        <f t="shared" si="3"/>
        <v>19012.5</v>
      </c>
      <c r="O63" s="72"/>
      <c r="P63" s="73">
        <f t="shared" si="4"/>
        <v>31250</v>
      </c>
      <c r="Q63" s="72"/>
      <c r="R63" s="73">
        <f t="shared" si="5"/>
        <v>43750</v>
      </c>
      <c r="S63" s="72"/>
      <c r="T63" s="74">
        <f t="shared" si="6"/>
        <v>62500</v>
      </c>
      <c r="U63" s="17"/>
    </row>
    <row r="64" spans="1:22" x14ac:dyDescent="0.25">
      <c r="A64" s="75"/>
      <c r="B64" s="75"/>
      <c r="C64" s="76"/>
      <c r="D64" s="76"/>
      <c r="E64" s="76"/>
      <c r="F64" s="77"/>
      <c r="G64" s="76"/>
      <c r="H64" s="77"/>
      <c r="I64" s="77"/>
      <c r="J64" s="77"/>
      <c r="K64" s="77"/>
      <c r="L64" s="77"/>
      <c r="M64" s="77"/>
      <c r="N64" s="77"/>
      <c r="O64" s="76"/>
      <c r="P64" s="76"/>
      <c r="Q64" s="76"/>
      <c r="R64" s="76"/>
      <c r="S64" s="76"/>
      <c r="T64" s="76"/>
      <c r="U64" s="78"/>
      <c r="V64" s="75"/>
    </row>
    <row r="65" spans="1:20" ht="15" customHeight="1" x14ac:dyDescent="0.25">
      <c r="A65" s="97"/>
      <c r="B65" s="16"/>
      <c r="C65" s="29"/>
    </row>
    <row r="66" spans="1:20" x14ac:dyDescent="0.25">
      <c r="A66" s="97"/>
      <c r="O66" s="18"/>
      <c r="P66" s="18"/>
      <c r="R66" s="18"/>
      <c r="S66" s="18"/>
      <c r="T66" s="18"/>
    </row>
    <row r="67" spans="1:20" x14ac:dyDescent="0.25">
      <c r="A67" s="97"/>
      <c r="O67" s="18"/>
      <c r="P67" s="18"/>
      <c r="R67" s="18"/>
      <c r="S67" s="18"/>
      <c r="T67" s="18"/>
    </row>
    <row r="68" spans="1:20" x14ac:dyDescent="0.25">
      <c r="A68" s="97"/>
      <c r="O68" s="18"/>
      <c r="P68" s="18"/>
      <c r="R68" s="18"/>
      <c r="S68" s="18"/>
      <c r="T68" s="18"/>
    </row>
    <row r="69" spans="1:20" x14ac:dyDescent="0.25">
      <c r="A69" s="97"/>
      <c r="O69" s="18"/>
      <c r="P69" s="18"/>
      <c r="R69" s="18"/>
      <c r="S69" s="18"/>
      <c r="T69" s="18"/>
    </row>
    <row r="70" spans="1:20" x14ac:dyDescent="0.25">
      <c r="A70" s="97"/>
      <c r="O70" s="18"/>
      <c r="P70" s="18"/>
      <c r="R70" s="18"/>
      <c r="S70" s="18"/>
      <c r="T70" s="18"/>
    </row>
    <row r="71" spans="1:20" x14ac:dyDescent="0.25">
      <c r="A71" s="97"/>
      <c r="O71" s="18"/>
      <c r="P71" s="18"/>
      <c r="R71" s="18"/>
      <c r="S71" s="18"/>
      <c r="T71" s="18"/>
    </row>
    <row r="72" spans="1:20" x14ac:dyDescent="0.25">
      <c r="F72" s="79"/>
      <c r="G72" s="80"/>
    </row>
    <row r="74" spans="1:20" x14ac:dyDescent="0.25">
      <c r="F74" s="79"/>
      <c r="G74" s="81"/>
    </row>
    <row r="75" spans="1:20" x14ac:dyDescent="0.25">
      <c r="F75" s="79"/>
      <c r="G75" s="81"/>
    </row>
    <row r="76" spans="1:20" x14ac:dyDescent="0.25">
      <c r="F76" s="79"/>
      <c r="G76" s="81"/>
    </row>
  </sheetData>
  <sheetProtection password="8457" sheet="1" selectLockedCells="1"/>
  <mergeCells count="14">
    <mergeCell ref="A65:A71"/>
    <mergeCell ref="V16:V18"/>
    <mergeCell ref="H17:T17"/>
    <mergeCell ref="A19:A33"/>
    <mergeCell ref="A35:A36"/>
    <mergeCell ref="A38:A39"/>
    <mergeCell ref="A41:A63"/>
    <mergeCell ref="J51:T51"/>
    <mergeCell ref="A3:V3"/>
    <mergeCell ref="A1:H1"/>
    <mergeCell ref="J1:R1"/>
    <mergeCell ref="S1:V1"/>
    <mergeCell ref="A2:D2"/>
    <mergeCell ref="E2:V2"/>
  </mergeCells>
  <dataValidations count="1">
    <dataValidation type="decimal" operator="greaterThan" allowBlank="1" showInputMessage="1" showErrorMessage="1" sqref="J36 J39 L39 L36 J22:J33 T36 N39 N36 P36 P39 R39 R36 V39 V36 N22:N33 T39 P22:P33 R22:R33 T22:T33 V22:V33 L22:L33" xr:uid="{1EE53804-F4C1-40FD-B979-FB5A6EFE241C}">
      <formula1>0</formula1>
    </dataValidation>
  </dataValidations>
  <pageMargins left="0.75" right="0.25" top="0.75" bottom="0.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4E745-F159-4FD9-B884-A8BD975B1B8B}">
  <dimension ref="A1:Y75"/>
  <sheetViews>
    <sheetView showGridLines="0" zoomScale="90" zoomScaleNormal="90" workbookViewId="0">
      <selection activeCell="V39" sqref="V39"/>
    </sheetView>
  </sheetViews>
  <sheetFormatPr defaultRowHeight="15" x14ac:dyDescent="0.25"/>
  <cols>
    <col min="1" max="1" width="5.7109375" style="13" customWidth="1"/>
    <col min="2" max="2" width="1.7109375" style="13" customWidth="1"/>
    <col min="3" max="3" width="5.28515625" style="17" customWidth="1"/>
    <col min="4" max="4" width="5.5703125" style="17" customWidth="1"/>
    <col min="5" max="5" width="2.85546875" style="17" customWidth="1"/>
    <col min="6" max="6" width="8.5703125" style="18" customWidth="1"/>
    <col min="7" max="7" width="2.7109375" style="17" customWidth="1"/>
    <col min="8" max="8" width="15.7109375" style="18" customWidth="1"/>
    <col min="9" max="9" width="2.7109375" style="18" customWidth="1"/>
    <col min="10" max="10" width="15.7109375" style="18" customWidth="1"/>
    <col min="11" max="11" width="2.7109375" style="18" customWidth="1"/>
    <col min="12" max="12" width="15.7109375" style="18" customWidth="1"/>
    <col min="13" max="13" width="2.7109375" style="18" customWidth="1"/>
    <col min="14" max="14" width="15.7109375" style="18" customWidth="1"/>
    <col min="15" max="15" width="2.7109375" style="17" customWidth="1"/>
    <col min="16" max="16" width="15.7109375" style="17" customWidth="1"/>
    <col min="17" max="17" width="2.7109375" style="17" customWidth="1"/>
    <col min="18" max="18" width="15.7109375" style="17" customWidth="1"/>
    <col min="19" max="19" width="2.7109375" style="17" customWidth="1"/>
    <col min="20" max="20" width="16.5703125" style="17" customWidth="1"/>
    <col min="21" max="21" width="8.140625" style="13" customWidth="1"/>
    <col min="22" max="22" width="17.85546875" style="13" bestFit="1" customWidth="1"/>
    <col min="23" max="16384" width="9.140625" style="13"/>
  </cols>
  <sheetData>
    <row r="1" spans="1:25" ht="28.5" x14ac:dyDescent="0.25">
      <c r="A1" s="89" t="s">
        <v>82</v>
      </c>
      <c r="B1" s="89"/>
      <c r="C1" s="89"/>
      <c r="D1" s="89"/>
      <c r="E1" s="89"/>
      <c r="F1" s="89"/>
      <c r="G1" s="89"/>
      <c r="H1" s="89"/>
      <c r="I1" s="11"/>
      <c r="J1" s="90" t="str">
        <f>+'[1]Vendor Info'!A1</f>
        <v>850-22  PRICING:  SNOW FENCE  10/13/21</v>
      </c>
      <c r="K1" s="90"/>
      <c r="L1" s="90"/>
      <c r="M1" s="90"/>
      <c r="N1" s="90"/>
      <c r="O1" s="90"/>
      <c r="P1" s="90"/>
      <c r="Q1" s="90"/>
      <c r="R1" s="90"/>
      <c r="S1" s="89" t="s">
        <v>82</v>
      </c>
      <c r="T1" s="89"/>
      <c r="U1" s="89"/>
      <c r="V1" s="89"/>
      <c r="W1" s="12"/>
      <c r="X1" s="12"/>
      <c r="Y1" s="12"/>
    </row>
    <row r="2" spans="1:25" ht="23.25" x14ac:dyDescent="0.35">
      <c r="A2" s="91" t="s">
        <v>25</v>
      </c>
      <c r="B2" s="92"/>
      <c r="C2" s="92"/>
      <c r="D2" s="93"/>
      <c r="E2" s="109" t="b">
        <f>IF('[1]Vendor Info'!B5="ENTER VENDOR NAME HERE","Enter Vendor Name on Vendor Info Tab")</f>
        <v>0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5" ht="15.75" x14ac:dyDescent="0.25">
      <c r="A3" s="108" t="s">
        <v>26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4"/>
      <c r="X3" s="14"/>
      <c r="Y3" s="14"/>
    </row>
    <row r="4" spans="1:25" ht="15.75" x14ac:dyDescent="0.25">
      <c r="A4" s="16" t="s">
        <v>83</v>
      </c>
      <c r="B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5" ht="15.75" x14ac:dyDescent="0.25">
      <c r="C5" s="19" t="s">
        <v>28</v>
      </c>
      <c r="D5" s="20">
        <v>1</v>
      </c>
      <c r="E5" s="13" t="s">
        <v>29</v>
      </c>
      <c r="F5" s="1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5" ht="15.75" x14ac:dyDescent="0.25">
      <c r="C6" s="13"/>
      <c r="D6" s="20">
        <v>2</v>
      </c>
      <c r="E6" s="17" t="s">
        <v>30</v>
      </c>
      <c r="F6" s="1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.75" x14ac:dyDescent="0.25">
      <c r="C7" s="13"/>
      <c r="D7" s="20">
        <v>3</v>
      </c>
      <c r="E7" s="17" t="s">
        <v>31</v>
      </c>
      <c r="F7" s="17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.75" x14ac:dyDescent="0.25">
      <c r="C8" s="13"/>
      <c r="D8" s="20"/>
      <c r="F8" s="17" t="s">
        <v>32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.75" x14ac:dyDescent="0.25">
      <c r="C9" s="13"/>
      <c r="D9" s="20">
        <v>4</v>
      </c>
      <c r="E9" s="17" t="s">
        <v>33</v>
      </c>
      <c r="F9" s="17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x14ac:dyDescent="0.25">
      <c r="C10" s="13"/>
      <c r="D10" s="20"/>
      <c r="F10" s="17" t="s">
        <v>34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x14ac:dyDescent="0.25">
      <c r="C11" s="13"/>
      <c r="D11" s="20">
        <v>5</v>
      </c>
      <c r="E11" s="17" t="s">
        <v>84</v>
      </c>
      <c r="F11" s="17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.75" x14ac:dyDescent="0.25">
      <c r="C12" s="13"/>
      <c r="F12" s="17" t="s">
        <v>36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 x14ac:dyDescent="0.25">
      <c r="C13" s="13"/>
      <c r="D13" s="20">
        <v>6</v>
      </c>
      <c r="E13" s="17" t="s">
        <v>37</v>
      </c>
      <c r="F13" s="17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 x14ac:dyDescent="0.25">
      <c r="C14" s="13"/>
      <c r="D14" s="20"/>
      <c r="F14" s="1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 t="s">
        <v>38</v>
      </c>
      <c r="W14" s="15"/>
      <c r="X14" s="15"/>
      <c r="Y14" s="15"/>
    </row>
    <row r="15" spans="1:25" x14ac:dyDescent="0.25">
      <c r="V15" s="98" t="s">
        <v>39</v>
      </c>
    </row>
    <row r="16" spans="1:25" x14ac:dyDescent="0.25">
      <c r="C16" s="13"/>
      <c r="H16" s="101" t="s">
        <v>40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V16" s="99"/>
      <c r="W16" s="16"/>
    </row>
    <row r="17" spans="1:23" ht="15.75" thickBot="1" x14ac:dyDescent="0.3">
      <c r="C17" s="13"/>
      <c r="J17" s="20" t="s">
        <v>41</v>
      </c>
      <c r="K17" s="20"/>
      <c r="L17" s="20" t="s">
        <v>42</v>
      </c>
      <c r="M17" s="20"/>
      <c r="N17" s="20" t="s">
        <v>43</v>
      </c>
      <c r="O17" s="20"/>
      <c r="P17" s="20" t="s">
        <v>44</v>
      </c>
      <c r="Q17" s="20"/>
      <c r="R17" s="20" t="s">
        <v>45</v>
      </c>
      <c r="S17" s="20"/>
      <c r="T17" s="20" t="s">
        <v>46</v>
      </c>
      <c r="U17" s="17"/>
      <c r="V17" s="100"/>
      <c r="W17" s="16"/>
    </row>
    <row r="18" spans="1:23" ht="15.75" customHeight="1" x14ac:dyDescent="0.25">
      <c r="A18" s="102" t="s">
        <v>47</v>
      </c>
      <c r="B18" s="16"/>
      <c r="C18" s="22" t="s">
        <v>48</v>
      </c>
      <c r="D18" s="23"/>
      <c r="E18" s="23"/>
      <c r="F18" s="24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3"/>
      <c r="V18" s="25"/>
      <c r="W18" s="16"/>
    </row>
    <row r="19" spans="1:23" x14ac:dyDescent="0.25">
      <c r="A19" s="103"/>
      <c r="C19" s="26"/>
      <c r="D19" s="21" t="s">
        <v>49</v>
      </c>
      <c r="F19" s="18" t="s">
        <v>50</v>
      </c>
      <c r="H19" s="27" t="s">
        <v>51</v>
      </c>
      <c r="J19" s="18" t="s">
        <v>41</v>
      </c>
      <c r="L19" s="18" t="s">
        <v>42</v>
      </c>
      <c r="N19" s="18" t="s">
        <v>43</v>
      </c>
      <c r="O19" s="18"/>
      <c r="P19" s="18" t="s">
        <v>44</v>
      </c>
      <c r="Q19" s="18"/>
      <c r="R19" s="18" t="s">
        <v>45</v>
      </c>
      <c r="S19" s="18"/>
      <c r="T19" s="18" t="s">
        <v>52</v>
      </c>
      <c r="U19" s="17"/>
      <c r="V19" s="28"/>
    </row>
    <row r="20" spans="1:23" x14ac:dyDescent="0.25">
      <c r="A20" s="103"/>
      <c r="C20" s="26"/>
      <c r="D20" s="29"/>
      <c r="H20" s="18" t="s">
        <v>42</v>
      </c>
      <c r="O20" s="18"/>
      <c r="P20" s="18"/>
      <c r="U20" s="17"/>
      <c r="V20" s="30"/>
    </row>
    <row r="21" spans="1:23" x14ac:dyDescent="0.25">
      <c r="A21" s="103"/>
      <c r="C21" s="26"/>
      <c r="D21" s="20">
        <v>1</v>
      </c>
      <c r="F21" s="18" t="s">
        <v>53</v>
      </c>
      <c r="H21" s="31">
        <v>0.5</v>
      </c>
      <c r="J21" s="32">
        <v>0.84</v>
      </c>
      <c r="K21" s="33"/>
      <c r="L21" s="32">
        <v>0.84</v>
      </c>
      <c r="M21" s="33"/>
      <c r="N21" s="32">
        <v>0.79</v>
      </c>
      <c r="O21" s="33"/>
      <c r="P21" s="32">
        <v>0.77</v>
      </c>
      <c r="Q21" s="33"/>
      <c r="R21" s="32">
        <v>0.77</v>
      </c>
      <c r="S21" s="33"/>
      <c r="T21" s="32">
        <v>0.77</v>
      </c>
      <c r="U21" s="17"/>
      <c r="V21" s="34">
        <v>0.02</v>
      </c>
    </row>
    <row r="22" spans="1:23" x14ac:dyDescent="0.25">
      <c r="A22" s="103"/>
      <c r="C22" s="26"/>
      <c r="D22" s="20">
        <v>2</v>
      </c>
      <c r="F22" s="18" t="s">
        <v>53</v>
      </c>
      <c r="H22" s="31">
        <v>0.6</v>
      </c>
      <c r="J22" s="32">
        <v>0.84</v>
      </c>
      <c r="K22" s="33"/>
      <c r="L22" s="32">
        <v>0.84</v>
      </c>
      <c r="M22" s="33"/>
      <c r="N22" s="32">
        <v>0.79</v>
      </c>
      <c r="O22" s="33"/>
      <c r="P22" s="32">
        <v>0.77</v>
      </c>
      <c r="Q22" s="33"/>
      <c r="R22" s="32">
        <v>0.77</v>
      </c>
      <c r="S22" s="33"/>
      <c r="T22" s="32">
        <v>0.77</v>
      </c>
      <c r="U22" s="17"/>
      <c r="V22" s="34">
        <v>0.02</v>
      </c>
    </row>
    <row r="23" spans="1:23" x14ac:dyDescent="0.25">
      <c r="A23" s="103"/>
      <c r="C23" s="26"/>
      <c r="D23" s="20">
        <v>3</v>
      </c>
      <c r="F23" s="18" t="s">
        <v>53</v>
      </c>
      <c r="H23" s="31">
        <v>0.7</v>
      </c>
      <c r="J23" s="32">
        <v>0.84</v>
      </c>
      <c r="K23" s="33"/>
      <c r="L23" s="32">
        <v>0.84</v>
      </c>
      <c r="M23" s="33"/>
      <c r="N23" s="32">
        <v>0.79</v>
      </c>
      <c r="O23" s="33"/>
      <c r="P23" s="32">
        <v>0.77</v>
      </c>
      <c r="Q23" s="33"/>
      <c r="R23" s="32">
        <v>0.77</v>
      </c>
      <c r="S23" s="33"/>
      <c r="T23" s="32">
        <v>0.77</v>
      </c>
      <c r="U23" s="17"/>
      <c r="V23" s="34">
        <v>0.02</v>
      </c>
    </row>
    <row r="24" spans="1:23" x14ac:dyDescent="0.25">
      <c r="A24" s="103"/>
      <c r="C24" s="26"/>
      <c r="D24" s="20">
        <v>4</v>
      </c>
      <c r="F24" s="18" t="s">
        <v>53</v>
      </c>
      <c r="H24" s="31">
        <v>0.8</v>
      </c>
      <c r="J24" s="32">
        <v>0.84</v>
      </c>
      <c r="K24" s="33"/>
      <c r="L24" s="32">
        <v>0.84</v>
      </c>
      <c r="M24" s="33"/>
      <c r="N24" s="32">
        <v>0.79</v>
      </c>
      <c r="O24" s="33"/>
      <c r="P24" s="32">
        <v>0.77</v>
      </c>
      <c r="Q24" s="33"/>
      <c r="R24" s="32">
        <v>0.77</v>
      </c>
      <c r="S24" s="33"/>
      <c r="T24" s="32">
        <v>0.77</v>
      </c>
      <c r="U24" s="17"/>
      <c r="V24" s="34">
        <v>0.02</v>
      </c>
    </row>
    <row r="25" spans="1:23" x14ac:dyDescent="0.25">
      <c r="A25" s="103"/>
      <c r="C25" s="26"/>
      <c r="D25" s="20">
        <v>5</v>
      </c>
      <c r="F25" s="18" t="s">
        <v>53</v>
      </c>
      <c r="H25" s="31">
        <v>0.9</v>
      </c>
      <c r="J25" s="32">
        <v>0.84</v>
      </c>
      <c r="K25" s="33"/>
      <c r="L25" s="32">
        <v>0.84</v>
      </c>
      <c r="M25" s="33"/>
      <c r="N25" s="32">
        <v>0.79</v>
      </c>
      <c r="O25" s="33"/>
      <c r="P25" s="32">
        <v>0.77</v>
      </c>
      <c r="Q25" s="33"/>
      <c r="R25" s="32">
        <v>0.77</v>
      </c>
      <c r="S25" s="33"/>
      <c r="T25" s="32">
        <v>0.77</v>
      </c>
      <c r="U25" s="17"/>
      <c r="V25" s="34">
        <v>0.02</v>
      </c>
    </row>
    <row r="26" spans="1:23" x14ac:dyDescent="0.25">
      <c r="A26" s="103"/>
      <c r="C26" s="26"/>
      <c r="D26" s="20">
        <v>6</v>
      </c>
      <c r="F26" s="18" t="s">
        <v>53</v>
      </c>
      <c r="H26" s="31">
        <v>0.9</v>
      </c>
      <c r="J26" s="32">
        <v>0.84</v>
      </c>
      <c r="K26" s="33"/>
      <c r="L26" s="32">
        <v>0.84</v>
      </c>
      <c r="M26" s="33"/>
      <c r="N26" s="32">
        <v>0.79</v>
      </c>
      <c r="O26" s="33"/>
      <c r="P26" s="32">
        <v>0.77</v>
      </c>
      <c r="Q26" s="33"/>
      <c r="R26" s="32">
        <v>0.77</v>
      </c>
      <c r="S26" s="33"/>
      <c r="T26" s="32">
        <v>0.77</v>
      </c>
      <c r="U26" s="17"/>
      <c r="V26" s="34">
        <v>0.02</v>
      </c>
    </row>
    <row r="27" spans="1:23" x14ac:dyDescent="0.25">
      <c r="A27" s="103"/>
      <c r="C27" s="26"/>
      <c r="D27" s="20">
        <v>7</v>
      </c>
      <c r="F27" s="18" t="s">
        <v>53</v>
      </c>
      <c r="H27" s="31">
        <v>0.9</v>
      </c>
      <c r="J27" s="32">
        <v>0.84</v>
      </c>
      <c r="K27" s="33"/>
      <c r="L27" s="32">
        <v>0.84</v>
      </c>
      <c r="M27" s="33"/>
      <c r="N27" s="32">
        <v>0.79</v>
      </c>
      <c r="O27" s="33"/>
      <c r="P27" s="32">
        <v>0.77</v>
      </c>
      <c r="Q27" s="33"/>
      <c r="R27" s="32">
        <v>0.77</v>
      </c>
      <c r="S27" s="33"/>
      <c r="T27" s="32">
        <v>0.77</v>
      </c>
      <c r="U27" s="17"/>
      <c r="V27" s="34">
        <v>0.02</v>
      </c>
    </row>
    <row r="28" spans="1:23" x14ac:dyDescent="0.25">
      <c r="A28" s="103"/>
      <c r="C28" s="26"/>
      <c r="D28" s="20">
        <v>8</v>
      </c>
      <c r="F28" s="18" t="s">
        <v>53</v>
      </c>
      <c r="H28" s="31">
        <v>0.9</v>
      </c>
      <c r="J28" s="32">
        <v>0.84</v>
      </c>
      <c r="K28" s="33"/>
      <c r="L28" s="32">
        <v>0.84</v>
      </c>
      <c r="M28" s="33"/>
      <c r="N28" s="32">
        <v>0.79</v>
      </c>
      <c r="O28" s="33"/>
      <c r="P28" s="32">
        <v>0.77</v>
      </c>
      <c r="Q28" s="33"/>
      <c r="R28" s="32">
        <v>0.77</v>
      </c>
      <c r="S28" s="33"/>
      <c r="T28" s="32">
        <v>0.77</v>
      </c>
      <c r="U28" s="17"/>
      <c r="V28" s="34">
        <v>0.02</v>
      </c>
    </row>
    <row r="29" spans="1:23" x14ac:dyDescent="0.25">
      <c r="A29" s="103"/>
      <c r="C29" s="26"/>
      <c r="D29" s="20">
        <v>9</v>
      </c>
      <c r="F29" s="18" t="s">
        <v>53</v>
      </c>
      <c r="H29" s="31">
        <v>0.9</v>
      </c>
      <c r="J29" s="32">
        <v>0.84</v>
      </c>
      <c r="K29" s="33"/>
      <c r="L29" s="32">
        <v>0.84</v>
      </c>
      <c r="M29" s="33"/>
      <c r="N29" s="32">
        <v>0.79</v>
      </c>
      <c r="O29" s="33"/>
      <c r="P29" s="32">
        <v>0.77</v>
      </c>
      <c r="Q29" s="33"/>
      <c r="R29" s="32">
        <v>0.77</v>
      </c>
      <c r="S29" s="33"/>
      <c r="T29" s="32">
        <v>0.77</v>
      </c>
      <c r="U29" s="17"/>
      <c r="V29" s="34">
        <v>0.02</v>
      </c>
    </row>
    <row r="30" spans="1:23" x14ac:dyDescent="0.25">
      <c r="A30" s="103"/>
      <c r="C30" s="26"/>
      <c r="D30" s="20">
        <v>10</v>
      </c>
      <c r="F30" s="18" t="s">
        <v>53</v>
      </c>
      <c r="H30" s="31">
        <v>0.9</v>
      </c>
      <c r="J30" s="32">
        <v>0.84</v>
      </c>
      <c r="K30" s="33"/>
      <c r="L30" s="32">
        <v>0.84</v>
      </c>
      <c r="M30" s="33"/>
      <c r="N30" s="32">
        <v>0.79</v>
      </c>
      <c r="O30" s="33"/>
      <c r="P30" s="32">
        <v>0.77</v>
      </c>
      <c r="Q30" s="33"/>
      <c r="R30" s="32">
        <v>0.77</v>
      </c>
      <c r="S30" s="33"/>
      <c r="T30" s="32">
        <v>0.77</v>
      </c>
      <c r="U30" s="17"/>
      <c r="V30" s="34">
        <v>0.02</v>
      </c>
    </row>
    <row r="31" spans="1:23" x14ac:dyDescent="0.25">
      <c r="A31" s="103"/>
      <c r="C31" s="26"/>
      <c r="D31" s="20">
        <v>11</v>
      </c>
      <c r="F31" s="18" t="s">
        <v>53</v>
      </c>
      <c r="H31" s="31">
        <v>0.9</v>
      </c>
      <c r="J31" s="32">
        <v>0.84</v>
      </c>
      <c r="K31" s="33"/>
      <c r="L31" s="32">
        <v>0.84</v>
      </c>
      <c r="M31" s="33"/>
      <c r="N31" s="32">
        <v>0.79</v>
      </c>
      <c r="O31" s="33"/>
      <c r="P31" s="32">
        <v>0.77</v>
      </c>
      <c r="Q31" s="33"/>
      <c r="R31" s="32">
        <v>0.77</v>
      </c>
      <c r="S31" s="33"/>
      <c r="T31" s="32">
        <v>0.77</v>
      </c>
      <c r="U31" s="17"/>
      <c r="V31" s="34">
        <v>0.02</v>
      </c>
    </row>
    <row r="32" spans="1:23" ht="15.75" thickBot="1" x14ac:dyDescent="0.3">
      <c r="A32" s="104"/>
      <c r="C32" s="36"/>
      <c r="D32" s="37">
        <v>12</v>
      </c>
      <c r="E32" s="38"/>
      <c r="F32" s="39" t="s">
        <v>53</v>
      </c>
      <c r="G32" s="38"/>
      <c r="H32" s="40">
        <v>0.9</v>
      </c>
      <c r="I32" s="39"/>
      <c r="J32" s="32">
        <v>0.84</v>
      </c>
      <c r="K32" s="41"/>
      <c r="L32" s="32">
        <v>0.84</v>
      </c>
      <c r="M32" s="41"/>
      <c r="N32" s="32">
        <v>0.79</v>
      </c>
      <c r="O32" s="41"/>
      <c r="P32" s="32">
        <v>0.77</v>
      </c>
      <c r="Q32" s="41"/>
      <c r="R32" s="32">
        <v>0.77</v>
      </c>
      <c r="S32" s="41"/>
      <c r="T32" s="32">
        <v>0.77</v>
      </c>
      <c r="U32" s="38"/>
      <c r="V32" s="34">
        <v>0.02</v>
      </c>
    </row>
    <row r="33" spans="1:22" ht="15" customHeight="1" thickBot="1" x14ac:dyDescent="0.3">
      <c r="A33" s="16"/>
      <c r="B33" s="16"/>
      <c r="D33" s="42"/>
      <c r="K33" s="43"/>
      <c r="M33" s="43"/>
      <c r="O33" s="43"/>
      <c r="P33" s="18"/>
      <c r="Q33" s="43"/>
      <c r="R33" s="18"/>
      <c r="S33" s="43"/>
      <c r="T33" s="18"/>
      <c r="U33" s="17"/>
      <c r="V33" s="18"/>
    </row>
    <row r="34" spans="1:22" x14ac:dyDescent="0.25">
      <c r="A34" s="82" t="s">
        <v>54</v>
      </c>
      <c r="B34" s="16"/>
      <c r="C34" s="22" t="s">
        <v>55</v>
      </c>
      <c r="D34" s="23"/>
      <c r="E34" s="23"/>
      <c r="F34" s="24"/>
      <c r="G34" s="23"/>
      <c r="H34" s="24"/>
      <c r="I34" s="24"/>
      <c r="J34" s="44" t="s">
        <v>56</v>
      </c>
      <c r="K34" s="45"/>
      <c r="L34" s="46" t="s">
        <v>57</v>
      </c>
      <c r="M34" s="47"/>
      <c r="N34" s="46" t="s">
        <v>58</v>
      </c>
      <c r="O34" s="47"/>
      <c r="P34" s="24" t="s">
        <v>59</v>
      </c>
      <c r="Q34" s="47"/>
      <c r="R34" s="24" t="s">
        <v>60</v>
      </c>
      <c r="S34" s="47"/>
      <c r="T34" s="24" t="s">
        <v>61</v>
      </c>
      <c r="U34" s="23"/>
      <c r="V34" s="25"/>
    </row>
    <row r="35" spans="1:22" ht="15.75" thickBot="1" x14ac:dyDescent="0.3">
      <c r="A35" s="83"/>
      <c r="C35" s="36"/>
      <c r="D35" s="38"/>
      <c r="E35" s="38"/>
      <c r="F35" s="39" t="s">
        <v>62</v>
      </c>
      <c r="G35" s="38"/>
      <c r="H35" s="40">
        <v>5</v>
      </c>
      <c r="I35" s="39"/>
      <c r="J35" s="48">
        <v>8.75</v>
      </c>
      <c r="K35" s="41"/>
      <c r="L35" s="48">
        <v>8.75</v>
      </c>
      <c r="M35" s="41"/>
      <c r="N35" s="48">
        <v>8.75</v>
      </c>
      <c r="O35" s="41"/>
      <c r="P35" s="48">
        <v>8.4</v>
      </c>
      <c r="Q35" s="41"/>
      <c r="R35" s="48">
        <v>8.4</v>
      </c>
      <c r="S35" s="41"/>
      <c r="T35" s="48">
        <v>8.4</v>
      </c>
      <c r="U35" s="38"/>
      <c r="V35" s="49">
        <v>0.02</v>
      </c>
    </row>
    <row r="36" spans="1:22" ht="15.75" thickBot="1" x14ac:dyDescent="0.3">
      <c r="A36" s="16"/>
      <c r="B36" s="16"/>
      <c r="K36" s="43"/>
      <c r="M36" s="43"/>
      <c r="O36" s="43"/>
      <c r="P36" s="18"/>
      <c r="Q36" s="43"/>
      <c r="R36" s="18"/>
      <c r="S36" s="43"/>
      <c r="T36" s="18"/>
      <c r="U36" s="17"/>
      <c r="V36" s="18"/>
    </row>
    <row r="37" spans="1:22" x14ac:dyDescent="0.25">
      <c r="A37" s="110" t="s">
        <v>63</v>
      </c>
      <c r="B37" s="16"/>
      <c r="C37" s="22" t="s">
        <v>64</v>
      </c>
      <c r="D37" s="23"/>
      <c r="E37" s="23"/>
      <c r="F37" s="24"/>
      <c r="G37" s="23"/>
      <c r="H37" s="24"/>
      <c r="I37" s="24"/>
      <c r="J37" s="24" t="s">
        <v>65</v>
      </c>
      <c r="K37" s="50"/>
      <c r="L37" s="24" t="s">
        <v>66</v>
      </c>
      <c r="M37" s="50"/>
      <c r="N37" s="24" t="s">
        <v>67</v>
      </c>
      <c r="O37" s="50"/>
      <c r="P37" s="24" t="s">
        <v>68</v>
      </c>
      <c r="Q37" s="50"/>
      <c r="R37" s="24" t="s">
        <v>69</v>
      </c>
      <c r="S37" s="50"/>
      <c r="T37" s="24" t="s">
        <v>70</v>
      </c>
      <c r="U37" s="23"/>
      <c r="V37" s="25"/>
    </row>
    <row r="38" spans="1:22" ht="15.75" thickBot="1" x14ac:dyDescent="0.3">
      <c r="A38" s="111"/>
      <c r="C38" s="36"/>
      <c r="D38" s="38"/>
      <c r="E38" s="38"/>
      <c r="F38" s="39" t="s">
        <v>62</v>
      </c>
      <c r="G38" s="38"/>
      <c r="H38" s="40">
        <v>0.05</v>
      </c>
      <c r="I38" s="39"/>
      <c r="J38" s="48">
        <v>0.1</v>
      </c>
      <c r="K38" s="41"/>
      <c r="L38" s="48">
        <v>0.1</v>
      </c>
      <c r="M38" s="41"/>
      <c r="N38" s="48">
        <v>0.1</v>
      </c>
      <c r="O38" s="41"/>
      <c r="P38" s="48">
        <v>0.1</v>
      </c>
      <c r="Q38" s="41"/>
      <c r="R38" s="48">
        <v>0.1</v>
      </c>
      <c r="S38" s="41"/>
      <c r="T38" s="48">
        <v>0.1</v>
      </c>
      <c r="U38" s="38"/>
      <c r="V38" s="49"/>
    </row>
    <row r="39" spans="1:22" ht="15.75" thickBot="1" x14ac:dyDescent="0.3">
      <c r="A39" s="16"/>
      <c r="B39" s="16"/>
      <c r="O39" s="18"/>
      <c r="P39" s="18"/>
      <c r="Q39" s="18"/>
      <c r="R39" s="18"/>
      <c r="S39" s="18"/>
      <c r="T39" s="18"/>
      <c r="U39" s="17"/>
    </row>
    <row r="40" spans="1:22" x14ac:dyDescent="0.25">
      <c r="A40" s="102" t="s">
        <v>71</v>
      </c>
      <c r="B40" s="16"/>
      <c r="C40" s="22" t="s">
        <v>72</v>
      </c>
      <c r="D40" s="23"/>
      <c r="E40" s="23"/>
      <c r="F40" s="24"/>
      <c r="G40" s="23"/>
      <c r="H40" s="23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17"/>
    </row>
    <row r="41" spans="1:22" x14ac:dyDescent="0.25">
      <c r="A41" s="103"/>
      <c r="C41" s="26"/>
      <c r="D41" s="17" t="s">
        <v>73</v>
      </c>
      <c r="H41" s="17"/>
      <c r="O41" s="18"/>
      <c r="P41" s="18"/>
      <c r="Q41" s="18"/>
      <c r="R41" s="18"/>
      <c r="S41" s="18"/>
      <c r="T41" s="28"/>
      <c r="U41" s="17"/>
    </row>
    <row r="42" spans="1:22" x14ac:dyDescent="0.25">
      <c r="A42" s="103"/>
      <c r="C42" s="26"/>
      <c r="D42" s="17" t="s">
        <v>74</v>
      </c>
      <c r="H42" s="17"/>
      <c r="O42" s="18"/>
      <c r="P42" s="18"/>
      <c r="Q42" s="18"/>
      <c r="R42" s="18"/>
      <c r="S42" s="18"/>
      <c r="T42" s="28"/>
      <c r="U42" s="17"/>
    </row>
    <row r="43" spans="1:22" x14ac:dyDescent="0.25">
      <c r="A43" s="103"/>
      <c r="C43" s="26"/>
      <c r="H43" s="17"/>
      <c r="O43" s="18"/>
      <c r="P43" s="18"/>
      <c r="Q43" s="18"/>
      <c r="R43" s="18"/>
      <c r="S43" s="18"/>
      <c r="T43" s="28"/>
      <c r="U43" s="17"/>
    </row>
    <row r="44" spans="1:22" x14ac:dyDescent="0.25">
      <c r="A44" s="103"/>
      <c r="C44" s="26"/>
      <c r="F44" s="51" t="s">
        <v>75</v>
      </c>
      <c r="H44" s="52">
        <v>2750</v>
      </c>
      <c r="I44" s="53"/>
      <c r="J44" s="54">
        <v>300</v>
      </c>
      <c r="K44" s="55"/>
      <c r="L44" s="54">
        <v>2750</v>
      </c>
      <c r="M44" s="55"/>
      <c r="N44" s="54">
        <v>7500</v>
      </c>
      <c r="O44" s="55"/>
      <c r="P44" s="54">
        <v>12500</v>
      </c>
      <c r="Q44" s="55"/>
      <c r="R44" s="54">
        <v>17500</v>
      </c>
      <c r="S44" s="55"/>
      <c r="T44" s="56">
        <v>25000</v>
      </c>
      <c r="U44" s="17"/>
    </row>
    <row r="45" spans="1:22" x14ac:dyDescent="0.25">
      <c r="A45" s="103"/>
      <c r="C45" s="26"/>
      <c r="F45" s="51" t="s">
        <v>76</v>
      </c>
      <c r="H45" s="52">
        <v>275</v>
      </c>
      <c r="I45" s="53"/>
      <c r="J45" s="54">
        <f>+J44/10</f>
        <v>30</v>
      </c>
      <c r="K45" s="57"/>
      <c r="L45" s="54">
        <f>+L44/10</f>
        <v>275</v>
      </c>
      <c r="M45" s="57"/>
      <c r="N45" s="54">
        <f>+N44/10</f>
        <v>750</v>
      </c>
      <c r="O45" s="57"/>
      <c r="P45" s="54">
        <f>+P44/10</f>
        <v>1250</v>
      </c>
      <c r="Q45" s="57"/>
      <c r="R45" s="54">
        <f>+R44/10</f>
        <v>1750</v>
      </c>
      <c r="S45" s="57"/>
      <c r="T45" s="56">
        <f>+T44/10</f>
        <v>2500</v>
      </c>
      <c r="U45" s="17"/>
    </row>
    <row r="46" spans="1:22" ht="12.6" customHeight="1" x14ac:dyDescent="0.25">
      <c r="A46" s="103"/>
      <c r="C46" s="58"/>
      <c r="F46" s="51" t="s">
        <v>77</v>
      </c>
      <c r="H46" s="52">
        <v>1375</v>
      </c>
      <c r="I46" s="53"/>
      <c r="J46" s="54">
        <f>+J45*5</f>
        <v>150</v>
      </c>
      <c r="K46" s="59"/>
      <c r="L46" s="54">
        <f>+L45*5</f>
        <v>1375</v>
      </c>
      <c r="M46" s="59"/>
      <c r="N46" s="54">
        <f>+N45*5</f>
        <v>3750</v>
      </c>
      <c r="O46" s="59"/>
      <c r="P46" s="54">
        <f>+P45*5</f>
        <v>6250</v>
      </c>
      <c r="Q46" s="59"/>
      <c r="R46" s="54">
        <f>+R45*5</f>
        <v>8750</v>
      </c>
      <c r="S46" s="59"/>
      <c r="T46" s="56">
        <f>+T45*5</f>
        <v>12500</v>
      </c>
      <c r="U46" s="17"/>
    </row>
    <row r="47" spans="1:22" x14ac:dyDescent="0.25">
      <c r="A47" s="103"/>
      <c r="C47" s="26"/>
      <c r="O47" s="18"/>
      <c r="P47" s="18"/>
      <c r="Q47" s="18"/>
      <c r="R47" s="18"/>
      <c r="S47" s="18"/>
      <c r="T47" s="28"/>
      <c r="U47" s="17"/>
      <c r="V47" s="17"/>
    </row>
    <row r="48" spans="1:22" ht="18.75" x14ac:dyDescent="0.25">
      <c r="A48" s="103"/>
      <c r="C48" s="26"/>
      <c r="D48" s="60" t="s">
        <v>78</v>
      </c>
      <c r="E48" s="17" t="s">
        <v>79</v>
      </c>
      <c r="O48" s="18"/>
      <c r="P48" s="18"/>
      <c r="Q48" s="18"/>
      <c r="R48" s="18"/>
      <c r="S48" s="18"/>
      <c r="T48" s="28"/>
      <c r="U48" s="17"/>
      <c r="V48" s="17"/>
    </row>
    <row r="49" spans="1:22" ht="15.75" thickBot="1" x14ac:dyDescent="0.3">
      <c r="A49" s="103"/>
      <c r="C49" s="26"/>
      <c r="F49" s="17" t="s">
        <v>80</v>
      </c>
      <c r="G49" s="33"/>
      <c r="O49" s="18"/>
      <c r="P49" s="18"/>
      <c r="Q49" s="18"/>
      <c r="R49" s="18"/>
      <c r="S49" s="18"/>
      <c r="T49" s="28"/>
      <c r="U49" s="17"/>
      <c r="V49" s="17"/>
    </row>
    <row r="50" spans="1:22" ht="15.75" x14ac:dyDescent="0.25">
      <c r="A50" s="103"/>
      <c r="C50" s="58"/>
      <c r="J50" s="105" t="s">
        <v>85</v>
      </c>
      <c r="K50" s="106"/>
      <c r="L50" s="106"/>
      <c r="M50" s="106"/>
      <c r="N50" s="106"/>
      <c r="O50" s="106"/>
      <c r="P50" s="106"/>
      <c r="Q50" s="106"/>
      <c r="R50" s="106"/>
      <c r="S50" s="106"/>
      <c r="T50" s="107"/>
      <c r="U50" s="17"/>
      <c r="V50" s="17"/>
    </row>
    <row r="51" spans="1:22" x14ac:dyDescent="0.25">
      <c r="A51" s="103"/>
      <c r="C51" s="58"/>
      <c r="F51" s="20">
        <v>1</v>
      </c>
      <c r="H51" s="62">
        <f t="shared" ref="H51:H62" si="0">(H21*H$44+H$35*H$45+H$38*H$46)</f>
        <v>2818.75</v>
      </c>
      <c r="I51" s="33"/>
      <c r="J51" s="63">
        <f t="shared" ref="J51:J62" si="1">IF(J21=0,"No Bid",IF(J$35="","Complete (B&amp;C)",IF(J$38="","Complete (B&amp;C)",IF(J21="","No Bid",IF(J21=0,"No Bid",(J21*J$44+J$35*J$45+J$38*J$46))))))</f>
        <v>529.5</v>
      </c>
      <c r="K51" s="64"/>
      <c r="L51" s="65">
        <f t="shared" ref="L51:L62" si="2">IF(L21=0,"No Bid",IF(L$35="","Complete (B&amp;C)",IF(L$38="","Complete (B&amp;C)",IF(L21="","No Bid",IF(L21=0,"No Bid",(L21*L$44+L$35*L$45+L$38*L$46))))))</f>
        <v>4853.75</v>
      </c>
      <c r="M51" s="64"/>
      <c r="N51" s="65">
        <f t="shared" ref="N51:N62" si="3">IF(N21=0,"No Bid",IF(N$35="","Complete (B&amp;C)",IF(N$38="","Complete (B&amp;C)",IF(N21="","No Bid",IF(N21=0,"No Bid",(N21*N$44+N$35*N$45+N$38*N$46))))))</f>
        <v>12862.5</v>
      </c>
      <c r="O51" s="64"/>
      <c r="P51" s="65">
        <f t="shared" ref="P51:P62" si="4">IF(P21=0,"No Bid",IF(P$35="","Complete (B&amp;C)",IF(P$38="","Complete (B&amp;C)",IF(P21="","No Bid",IF(P21=0,"No Bid",(P21*P$44+P$35*P$45+P$38*P$46))))))</f>
        <v>20750</v>
      </c>
      <c r="Q51" s="64"/>
      <c r="R51" s="65">
        <f t="shared" ref="R51:R62" si="5">IF(R21=0,"No Bid",IF(R$35="","Complete (B&amp;C)",IF(R$38="","Complete (B&amp;C)",IF(R21="","No Bid",IF(R21=0,"No Bid",(R21*R$44+R$35*R$45+R$38*R$46))))))</f>
        <v>29050</v>
      </c>
      <c r="S51" s="64"/>
      <c r="T51" s="66">
        <f t="shared" ref="T51:T62" si="6">IF(T21=0,"No Bid",IF(T$35="","Complete (B&amp;C)",IF(T$38="","Complete (B&amp;C)",IF(T21="","No Bid",IF(T21=0,"No Bid",(T21*T$44+T$35*T$45+T$38*T$46))))))</f>
        <v>41500</v>
      </c>
      <c r="U51" s="17"/>
    </row>
    <row r="52" spans="1:22" x14ac:dyDescent="0.25">
      <c r="A52" s="103"/>
      <c r="C52" s="58"/>
      <c r="F52" s="20">
        <v>2</v>
      </c>
      <c r="H52" s="62">
        <f t="shared" si="0"/>
        <v>3093.75</v>
      </c>
      <c r="I52" s="33"/>
      <c r="J52" s="63">
        <f t="shared" si="1"/>
        <v>529.5</v>
      </c>
      <c r="K52" s="67"/>
      <c r="L52" s="65">
        <f t="shared" si="2"/>
        <v>4853.75</v>
      </c>
      <c r="M52" s="67"/>
      <c r="N52" s="65">
        <f t="shared" si="3"/>
        <v>12862.5</v>
      </c>
      <c r="O52" s="67"/>
      <c r="P52" s="65">
        <f t="shared" si="4"/>
        <v>20750</v>
      </c>
      <c r="Q52" s="67"/>
      <c r="R52" s="65">
        <f t="shared" si="5"/>
        <v>29050</v>
      </c>
      <c r="S52" s="67"/>
      <c r="T52" s="66">
        <f t="shared" si="6"/>
        <v>41500</v>
      </c>
      <c r="U52" s="17"/>
    </row>
    <row r="53" spans="1:22" x14ac:dyDescent="0.25">
      <c r="A53" s="103"/>
      <c r="C53" s="26"/>
      <c r="F53" s="20">
        <v>3</v>
      </c>
      <c r="H53" s="62">
        <f t="shared" si="0"/>
        <v>3368.75</v>
      </c>
      <c r="I53" s="33"/>
      <c r="J53" s="63">
        <f t="shared" si="1"/>
        <v>529.5</v>
      </c>
      <c r="K53" s="67"/>
      <c r="L53" s="65">
        <f t="shared" si="2"/>
        <v>4853.75</v>
      </c>
      <c r="M53" s="67"/>
      <c r="N53" s="65">
        <f t="shared" si="3"/>
        <v>12862.5</v>
      </c>
      <c r="O53" s="67"/>
      <c r="P53" s="65">
        <f t="shared" si="4"/>
        <v>20750</v>
      </c>
      <c r="Q53" s="67"/>
      <c r="R53" s="65">
        <f t="shared" si="5"/>
        <v>29050</v>
      </c>
      <c r="S53" s="67"/>
      <c r="T53" s="66">
        <f t="shared" si="6"/>
        <v>41500</v>
      </c>
      <c r="U53" s="17"/>
    </row>
    <row r="54" spans="1:22" x14ac:dyDescent="0.25">
      <c r="A54" s="103"/>
      <c r="C54" s="26"/>
      <c r="F54" s="20">
        <v>4</v>
      </c>
      <c r="H54" s="62">
        <f t="shared" si="0"/>
        <v>3643.75</v>
      </c>
      <c r="I54" s="33"/>
      <c r="J54" s="63">
        <f t="shared" si="1"/>
        <v>529.5</v>
      </c>
      <c r="K54" s="67"/>
      <c r="L54" s="65">
        <f t="shared" si="2"/>
        <v>4853.75</v>
      </c>
      <c r="M54" s="67"/>
      <c r="N54" s="65">
        <f t="shared" si="3"/>
        <v>12862.5</v>
      </c>
      <c r="O54" s="67"/>
      <c r="P54" s="65">
        <f t="shared" si="4"/>
        <v>20750</v>
      </c>
      <c r="Q54" s="67"/>
      <c r="R54" s="65">
        <f t="shared" si="5"/>
        <v>29050</v>
      </c>
      <c r="S54" s="67"/>
      <c r="T54" s="66">
        <f t="shared" si="6"/>
        <v>41500</v>
      </c>
      <c r="U54" s="17"/>
    </row>
    <row r="55" spans="1:22" x14ac:dyDescent="0.25">
      <c r="A55" s="103"/>
      <c r="C55" s="26"/>
      <c r="F55" s="20">
        <v>5</v>
      </c>
      <c r="H55" s="62">
        <f t="shared" si="0"/>
        <v>3918.75</v>
      </c>
      <c r="I55" s="33"/>
      <c r="J55" s="63">
        <f t="shared" si="1"/>
        <v>529.5</v>
      </c>
      <c r="K55" s="67"/>
      <c r="L55" s="65">
        <f t="shared" si="2"/>
        <v>4853.75</v>
      </c>
      <c r="M55" s="67"/>
      <c r="N55" s="65">
        <f t="shared" si="3"/>
        <v>12862.5</v>
      </c>
      <c r="O55" s="67"/>
      <c r="P55" s="65">
        <f t="shared" si="4"/>
        <v>20750</v>
      </c>
      <c r="Q55" s="67"/>
      <c r="R55" s="65">
        <f t="shared" si="5"/>
        <v>29050</v>
      </c>
      <c r="S55" s="67"/>
      <c r="T55" s="66">
        <f t="shared" si="6"/>
        <v>41500</v>
      </c>
      <c r="U55" s="17"/>
    </row>
    <row r="56" spans="1:22" x14ac:dyDescent="0.25">
      <c r="A56" s="103"/>
      <c r="C56" s="26"/>
      <c r="F56" s="20">
        <v>6</v>
      </c>
      <c r="G56" s="84"/>
      <c r="H56" s="62">
        <f t="shared" si="0"/>
        <v>3918.75</v>
      </c>
      <c r="I56" s="33"/>
      <c r="J56" s="63">
        <f t="shared" si="1"/>
        <v>529.5</v>
      </c>
      <c r="K56" s="67"/>
      <c r="L56" s="65">
        <f t="shared" si="2"/>
        <v>4853.75</v>
      </c>
      <c r="M56" s="67"/>
      <c r="N56" s="65">
        <f t="shared" si="3"/>
        <v>12862.5</v>
      </c>
      <c r="O56" s="67"/>
      <c r="P56" s="65">
        <f t="shared" si="4"/>
        <v>20750</v>
      </c>
      <c r="Q56" s="67"/>
      <c r="R56" s="65">
        <f t="shared" si="5"/>
        <v>29050</v>
      </c>
      <c r="S56" s="67"/>
      <c r="T56" s="66">
        <f t="shared" si="6"/>
        <v>41500</v>
      </c>
      <c r="U56" s="17"/>
    </row>
    <row r="57" spans="1:22" x14ac:dyDescent="0.25">
      <c r="A57" s="103"/>
      <c r="C57" s="26"/>
      <c r="F57" s="20">
        <v>7</v>
      </c>
      <c r="H57" s="62">
        <f t="shared" si="0"/>
        <v>3918.75</v>
      </c>
      <c r="I57" s="33"/>
      <c r="J57" s="63">
        <f t="shared" si="1"/>
        <v>529.5</v>
      </c>
      <c r="K57" s="67"/>
      <c r="L57" s="65">
        <f t="shared" si="2"/>
        <v>4853.75</v>
      </c>
      <c r="M57" s="67"/>
      <c r="N57" s="65">
        <f t="shared" si="3"/>
        <v>12862.5</v>
      </c>
      <c r="O57" s="67"/>
      <c r="P57" s="65">
        <f t="shared" si="4"/>
        <v>20750</v>
      </c>
      <c r="Q57" s="67"/>
      <c r="R57" s="65">
        <f t="shared" si="5"/>
        <v>29050</v>
      </c>
      <c r="S57" s="67"/>
      <c r="T57" s="66">
        <f t="shared" si="6"/>
        <v>41500</v>
      </c>
      <c r="U57" s="17"/>
    </row>
    <row r="58" spans="1:22" x14ac:dyDescent="0.25">
      <c r="A58" s="103"/>
      <c r="C58" s="26"/>
      <c r="F58" s="20">
        <v>8</v>
      </c>
      <c r="H58" s="62">
        <f t="shared" si="0"/>
        <v>3918.75</v>
      </c>
      <c r="I58" s="33"/>
      <c r="J58" s="63">
        <f t="shared" si="1"/>
        <v>529.5</v>
      </c>
      <c r="K58" s="67"/>
      <c r="L58" s="65">
        <f t="shared" si="2"/>
        <v>4853.75</v>
      </c>
      <c r="M58" s="67"/>
      <c r="N58" s="65">
        <f t="shared" si="3"/>
        <v>12862.5</v>
      </c>
      <c r="O58" s="67"/>
      <c r="P58" s="65">
        <f t="shared" si="4"/>
        <v>20750</v>
      </c>
      <c r="Q58" s="67"/>
      <c r="R58" s="65">
        <f t="shared" si="5"/>
        <v>29050</v>
      </c>
      <c r="S58" s="67"/>
      <c r="T58" s="66">
        <f t="shared" si="6"/>
        <v>41500</v>
      </c>
      <c r="U58" s="17"/>
    </row>
    <row r="59" spans="1:22" x14ac:dyDescent="0.25">
      <c r="A59" s="103"/>
      <c r="C59" s="26"/>
      <c r="F59" s="20">
        <v>9</v>
      </c>
      <c r="H59" s="62">
        <f t="shared" si="0"/>
        <v>3918.75</v>
      </c>
      <c r="I59" s="33"/>
      <c r="J59" s="63">
        <f t="shared" si="1"/>
        <v>529.5</v>
      </c>
      <c r="K59" s="67"/>
      <c r="L59" s="65">
        <f t="shared" si="2"/>
        <v>4853.75</v>
      </c>
      <c r="M59" s="67"/>
      <c r="N59" s="65">
        <f t="shared" si="3"/>
        <v>12862.5</v>
      </c>
      <c r="O59" s="67"/>
      <c r="P59" s="65">
        <f t="shared" si="4"/>
        <v>20750</v>
      </c>
      <c r="Q59" s="67"/>
      <c r="R59" s="65">
        <f t="shared" si="5"/>
        <v>29050</v>
      </c>
      <c r="S59" s="67"/>
      <c r="T59" s="66">
        <f t="shared" si="6"/>
        <v>41500</v>
      </c>
      <c r="U59" s="17"/>
    </row>
    <row r="60" spans="1:22" x14ac:dyDescent="0.25">
      <c r="A60" s="103"/>
      <c r="C60" s="26"/>
      <c r="F60" s="20">
        <v>10</v>
      </c>
      <c r="H60" s="62">
        <f t="shared" si="0"/>
        <v>3918.75</v>
      </c>
      <c r="I60" s="33"/>
      <c r="J60" s="63">
        <f t="shared" si="1"/>
        <v>529.5</v>
      </c>
      <c r="K60" s="67"/>
      <c r="L60" s="65">
        <f t="shared" si="2"/>
        <v>4853.75</v>
      </c>
      <c r="M60" s="67"/>
      <c r="N60" s="65">
        <f t="shared" si="3"/>
        <v>12862.5</v>
      </c>
      <c r="O60" s="67"/>
      <c r="P60" s="65">
        <f t="shared" si="4"/>
        <v>20750</v>
      </c>
      <c r="Q60" s="67"/>
      <c r="R60" s="65">
        <f t="shared" si="5"/>
        <v>29050</v>
      </c>
      <c r="S60" s="67"/>
      <c r="T60" s="66">
        <f t="shared" si="6"/>
        <v>41500</v>
      </c>
      <c r="U60" s="17"/>
    </row>
    <row r="61" spans="1:22" x14ac:dyDescent="0.25">
      <c r="A61" s="103"/>
      <c r="C61" s="26"/>
      <c r="F61" s="20">
        <v>11</v>
      </c>
      <c r="H61" s="62">
        <f t="shared" si="0"/>
        <v>3918.75</v>
      </c>
      <c r="I61" s="33"/>
      <c r="J61" s="63">
        <f t="shared" si="1"/>
        <v>529.5</v>
      </c>
      <c r="K61" s="67"/>
      <c r="L61" s="65">
        <f t="shared" si="2"/>
        <v>4853.75</v>
      </c>
      <c r="M61" s="67"/>
      <c r="N61" s="65">
        <f t="shared" si="3"/>
        <v>12862.5</v>
      </c>
      <c r="O61" s="67"/>
      <c r="P61" s="65">
        <f t="shared" si="4"/>
        <v>20750</v>
      </c>
      <c r="Q61" s="67"/>
      <c r="R61" s="65">
        <f t="shared" si="5"/>
        <v>29050</v>
      </c>
      <c r="S61" s="67"/>
      <c r="T61" s="66">
        <f t="shared" si="6"/>
        <v>41500</v>
      </c>
      <c r="U61" s="17"/>
    </row>
    <row r="62" spans="1:22" ht="15.75" thickBot="1" x14ac:dyDescent="0.3">
      <c r="A62" s="104"/>
      <c r="C62" s="36"/>
      <c r="D62" s="38"/>
      <c r="E62" s="38"/>
      <c r="F62" s="37">
        <v>12</v>
      </c>
      <c r="G62" s="38"/>
      <c r="H62" s="70">
        <f t="shared" si="0"/>
        <v>3918.75</v>
      </c>
      <c r="I62" s="41"/>
      <c r="J62" s="71">
        <f t="shared" si="1"/>
        <v>529.5</v>
      </c>
      <c r="K62" s="72"/>
      <c r="L62" s="73">
        <f t="shared" si="2"/>
        <v>4853.75</v>
      </c>
      <c r="M62" s="72"/>
      <c r="N62" s="73">
        <f t="shared" si="3"/>
        <v>12862.5</v>
      </c>
      <c r="O62" s="72"/>
      <c r="P62" s="73">
        <f t="shared" si="4"/>
        <v>20750</v>
      </c>
      <c r="Q62" s="72"/>
      <c r="R62" s="73">
        <f t="shared" si="5"/>
        <v>29050</v>
      </c>
      <c r="S62" s="72"/>
      <c r="T62" s="74">
        <f t="shared" si="6"/>
        <v>41500</v>
      </c>
      <c r="U62" s="17"/>
    </row>
    <row r="63" spans="1:22" x14ac:dyDescent="0.25">
      <c r="A63" s="75"/>
      <c r="B63" s="75"/>
      <c r="C63" s="76"/>
      <c r="D63" s="76"/>
      <c r="E63" s="76"/>
      <c r="F63" s="77"/>
      <c r="G63" s="76"/>
      <c r="H63" s="77"/>
      <c r="I63" s="77"/>
      <c r="J63" s="77"/>
      <c r="K63" s="77"/>
      <c r="L63" s="77"/>
      <c r="M63" s="77"/>
      <c r="N63" s="77"/>
      <c r="O63" s="76"/>
      <c r="P63" s="76"/>
      <c r="Q63" s="76"/>
      <c r="R63" s="76"/>
      <c r="S63" s="76"/>
      <c r="T63" s="76"/>
      <c r="U63" s="78"/>
      <c r="V63" s="75"/>
    </row>
    <row r="64" spans="1:22" ht="15" customHeight="1" x14ac:dyDescent="0.25">
      <c r="A64" s="97"/>
      <c r="B64" s="16"/>
      <c r="C64" s="29"/>
    </row>
    <row r="65" spans="1:20" x14ac:dyDescent="0.25">
      <c r="A65" s="97"/>
      <c r="O65" s="18"/>
      <c r="P65" s="18"/>
      <c r="R65" s="18"/>
      <c r="S65" s="18"/>
      <c r="T65" s="18"/>
    </row>
    <row r="66" spans="1:20" x14ac:dyDescent="0.25">
      <c r="A66" s="97"/>
      <c r="O66" s="18"/>
      <c r="P66" s="18"/>
      <c r="R66" s="18"/>
      <c r="S66" s="18"/>
      <c r="T66" s="18"/>
    </row>
    <row r="67" spans="1:20" x14ac:dyDescent="0.25">
      <c r="A67" s="97"/>
      <c r="O67" s="18"/>
      <c r="P67" s="18"/>
      <c r="R67" s="18"/>
      <c r="S67" s="18"/>
      <c r="T67" s="18"/>
    </row>
    <row r="68" spans="1:20" x14ac:dyDescent="0.25">
      <c r="A68" s="97"/>
      <c r="O68" s="18"/>
      <c r="P68" s="18"/>
      <c r="R68" s="18"/>
      <c r="S68" s="18"/>
      <c r="T68" s="18"/>
    </row>
    <row r="69" spans="1:20" x14ac:dyDescent="0.25">
      <c r="A69" s="97"/>
      <c r="O69" s="18"/>
      <c r="P69" s="18"/>
      <c r="R69" s="18"/>
      <c r="S69" s="18"/>
      <c r="T69" s="18"/>
    </row>
    <row r="70" spans="1:20" x14ac:dyDescent="0.25">
      <c r="A70" s="97"/>
      <c r="O70" s="18"/>
      <c r="P70" s="18"/>
      <c r="R70" s="18"/>
      <c r="S70" s="18"/>
      <c r="T70" s="18"/>
    </row>
    <row r="71" spans="1:20" x14ac:dyDescent="0.25">
      <c r="F71" s="79"/>
      <c r="G71" s="80"/>
    </row>
    <row r="73" spans="1:20" x14ac:dyDescent="0.25">
      <c r="F73" s="79"/>
      <c r="G73" s="81"/>
    </row>
    <row r="74" spans="1:20" x14ac:dyDescent="0.25">
      <c r="F74" s="79"/>
      <c r="G74" s="81"/>
    </row>
    <row r="75" spans="1:20" x14ac:dyDescent="0.25">
      <c r="F75" s="79"/>
      <c r="G75" s="81"/>
    </row>
  </sheetData>
  <sheetProtection password="8457" sheet="1" selectLockedCells="1"/>
  <mergeCells count="13">
    <mergeCell ref="A64:A70"/>
    <mergeCell ref="V15:V17"/>
    <mergeCell ref="H16:T16"/>
    <mergeCell ref="A18:A32"/>
    <mergeCell ref="A37:A38"/>
    <mergeCell ref="A40:A62"/>
    <mergeCell ref="J50:T50"/>
    <mergeCell ref="A3:V3"/>
    <mergeCell ref="A1:H1"/>
    <mergeCell ref="J1:R1"/>
    <mergeCell ref="S1:V1"/>
    <mergeCell ref="A2:D2"/>
    <mergeCell ref="E2:V2"/>
  </mergeCells>
  <dataValidations count="1">
    <dataValidation type="decimal" operator="greaterThan" allowBlank="1" showInputMessage="1" showErrorMessage="1" sqref="J21:J32 N21:N32 P21:P32 R21:R32 T21:T32 V21:V32 J35 J38 L38 L35 N35 N38 P38 P35 R35 R38 T38 T35 V38 V35 L21:L32" xr:uid="{3738F27F-1404-43FE-A9DF-17B2CC26114D}">
      <formula1>0</formula1>
    </dataValidation>
  </dataValidations>
  <pageMargins left="0.7" right="0.7" top="0.75" bottom="0.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1A1015-A0BD-4176-9D3B-1255D9196D7A}"/>
</file>

<file path=customXml/itemProps2.xml><?xml version="1.0" encoding="utf-8"?>
<ds:datastoreItem xmlns:ds="http://schemas.openxmlformats.org/officeDocument/2006/customXml" ds:itemID="{B9B7D9D8-EF34-4722-967B-F1908773238B}"/>
</file>

<file path=customXml/itemProps3.xml><?xml version="1.0" encoding="utf-8"?>
<ds:datastoreItem xmlns:ds="http://schemas.openxmlformats.org/officeDocument/2006/customXml" ds:itemID="{60AAB913-3914-4DC2-8A29-F857C668D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Vendors</vt:lpstr>
      <vt:lpstr>TYPE 1 - WOODEN SNOW FENCE</vt:lpstr>
      <vt:lpstr>TYPE 2 - PLASTIC SNOW FENCE</vt:lpstr>
      <vt:lpstr>'TYPE 1 - WOODEN SNOW FENCE'!Print_Area</vt:lpstr>
      <vt:lpstr>'TYPE 2 - PLASTIC SNOW FENCE'!Print_Area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Nicholas Krafft</cp:lastModifiedBy>
  <cp:lastPrinted>2007-08-08T19:51:24Z</cp:lastPrinted>
  <dcterms:created xsi:type="dcterms:W3CDTF">2007-08-02T15:38:38Z</dcterms:created>
  <dcterms:modified xsi:type="dcterms:W3CDTF">2021-11-18T13:24:49Z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