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embeddings/oleObject2.bin" ContentType="application/vnd.openxmlformats-officedocument.oleObject"/>
  <Override PartName="/xl/embeddings/oleObject1.bin" ContentType="application/vnd.openxmlformats-officedocument.oleObject"/>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edaniel\"/>
    </mc:Choice>
  </mc:AlternateContent>
  <bookViews>
    <workbookView xWindow="0" yWindow="0" windowWidth="28800" windowHeight="12330" tabRatio="861" activeTab="3"/>
  </bookViews>
  <sheets>
    <sheet name="Menu" sheetId="48" r:id="rId1"/>
    <sheet name="Position Descriptions" sheetId="47" r:id="rId2"/>
    <sheet name="NCMTool" sheetId="44" r:id="rId3"/>
    <sheet name="Example" sheetId="46" r:id="rId4"/>
  </sheets>
  <definedNames>
    <definedName name="position_descriptions">'Position Descriptions'!$A:$A</definedName>
    <definedName name="_xlnm.Print_Area" localSheetId="2">NCMTool!$A$2:$F$24</definedName>
    <definedName name="_xlnm.Print_Titles" localSheetId="2">NCMTool!$2:$3</definedName>
    <definedName name="X_VAL" localSheetId="3">#REF!</definedName>
    <definedName name="X_VAL" localSheetId="0">#REF!</definedName>
    <definedName name="X_VAL" localSheetId="1">#REF!</definedName>
    <definedName name="X_VAL">#REF!</definedName>
    <definedName name="Y_VAL" localSheetId="3">#REF!</definedName>
    <definedName name="Y_VAL" localSheetId="0">#REF!</definedName>
    <definedName name="Y_VAL" localSheetId="1">#REF!</definedName>
    <definedName name="Y_VAL">#REF!</definedName>
    <definedName name="YVAL">#REF!</definedName>
  </definedNames>
  <calcPr calcId="171027"/>
</workbook>
</file>

<file path=xl/calcChain.xml><?xml version="1.0" encoding="utf-8"?>
<calcChain xmlns="http://schemas.openxmlformats.org/spreadsheetml/2006/main">
  <c r="B20" i="44" l="1"/>
  <c r="C16" i="44"/>
  <c r="E16" i="44" s="1"/>
  <c r="C15" i="44"/>
  <c r="E15" i="44" s="1"/>
  <c r="C14" i="44"/>
  <c r="E14" i="44" s="1"/>
  <c r="C13" i="44"/>
  <c r="E13" i="44" s="1"/>
  <c r="C12" i="44"/>
  <c r="E12" i="44" s="1"/>
  <c r="C11" i="44"/>
  <c r="E11" i="44" s="1"/>
  <c r="C10" i="44"/>
  <c r="E10" i="44" s="1"/>
  <c r="C9" i="44"/>
  <c r="E9" i="44" s="1"/>
  <c r="C8" i="44"/>
  <c r="E8" i="44" s="1"/>
  <c r="B17" i="44"/>
  <c r="H19" i="46" l="1"/>
  <c r="G19" i="46" l="1"/>
  <c r="E19" i="46"/>
  <c r="D19" i="46"/>
  <c r="C19" i="46"/>
  <c r="B19" i="46"/>
  <c r="F18" i="46"/>
  <c r="I18" i="46" s="1"/>
  <c r="K18" i="46" s="1"/>
  <c r="L18" i="46" s="1"/>
  <c r="F17" i="46"/>
  <c r="F16" i="46"/>
  <c r="I16" i="46" s="1"/>
  <c r="F15" i="46"/>
  <c r="F14" i="46"/>
  <c r="I14" i="46" s="1"/>
  <c r="F13" i="46"/>
  <c r="I13" i="46" s="1"/>
  <c r="I17" i="46" l="1"/>
  <c r="K17" i="46" s="1"/>
  <c r="L17" i="46" s="1"/>
  <c r="I15" i="46"/>
  <c r="K15" i="46" s="1"/>
  <c r="L15" i="46" s="1"/>
  <c r="K16" i="46"/>
  <c r="L16" i="46" s="1"/>
  <c r="K14" i="46"/>
  <c r="L14" i="46" s="1"/>
  <c r="I19" i="46"/>
  <c r="F19" i="46"/>
  <c r="F13" i="44" l="1"/>
  <c r="F8" i="44"/>
  <c r="F12" i="44"/>
  <c r="F16" i="44"/>
  <c r="F14" i="44"/>
  <c r="F11" i="44"/>
  <c r="F15" i="44"/>
  <c r="F10" i="44"/>
  <c r="J19" i="46" l="1"/>
  <c r="K13" i="46" l="1"/>
  <c r="F9" i="44"/>
  <c r="F17" i="44" s="1"/>
  <c r="B18" i="44" l="1"/>
  <c r="B19" i="44"/>
  <c r="L13" i="46"/>
  <c r="L19" i="46" s="1"/>
  <c r="K19" i="46"/>
</calcChain>
</file>

<file path=xl/sharedStrings.xml><?xml version="1.0" encoding="utf-8"?>
<sst xmlns="http://schemas.openxmlformats.org/spreadsheetml/2006/main" count="73" uniqueCount="64">
  <si>
    <t>Position</t>
  </si>
  <si>
    <t>Salary</t>
  </si>
  <si>
    <t>Bonus</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</si>
  <si>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</si>
  <si>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</si>
  <si>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</si>
  <si>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</si>
  <si>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</si>
  <si>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</si>
  <si>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</si>
  <si>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</si>
  <si>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</si>
  <si>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Director of Business Development</t>
  </si>
  <si>
    <t>●</t>
  </si>
  <si>
    <t>Position Descriptions</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</si>
  <si>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</si>
  <si>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</si>
  <si>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</si>
  <si>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</si>
  <si>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</si>
  <si>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</si>
  <si>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</si>
  <si>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</si>
  <si>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Human Resource Director</t>
  </si>
  <si>
    <t xml:space="preserve">Statutory Compensation Cap Effective 6/24/2014: </t>
  </si>
  <si>
    <t>Company name</t>
  </si>
  <si>
    <t>Firm X</t>
  </si>
  <si>
    <t>Date prepared</t>
  </si>
  <si>
    <t>For costs incurred during fiscal year ended</t>
  </si>
  <si>
    <t>Gross revenue from engineering consulting services</t>
  </si>
  <si>
    <t>(revenue applicable to general engineering, and related, services)</t>
  </si>
  <si>
    <t>(Steps 1 &amp; 2)</t>
  </si>
  <si>
    <t>(Step 1)</t>
  </si>
  <si>
    <t>(Step 3)</t>
  </si>
  <si>
    <t>(Step 4)</t>
  </si>
  <si>
    <t>(Step 5)</t>
  </si>
  <si>
    <t>Position 
(Match to NCM 
Job Descriptions)</t>
  </si>
  <si>
    <t>Deferred Compensation</t>
  </si>
  <si>
    <t>Other Compensation</t>
  </si>
  <si>
    <t>Total Compensation</t>
  </si>
  <si>
    <t>Compensation Subject to Reasonable-ness Test</t>
  </si>
  <si>
    <t>NCM Amount</t>
  </si>
  <si>
    <t>Adjustment: Amount in Excess of NCM</t>
  </si>
  <si>
    <t>Total Required Adjustment</t>
  </si>
  <si>
    <t>Chief Executive Officer</t>
  </si>
  <si>
    <t xml:space="preserve">  TOTALS</t>
  </si>
  <si>
    <t>I hereby certify that, to the best of my knowledge, this schedule is complete and accurate:</t>
  </si>
  <si>
    <t>Name and Title (printed or typed)</t>
  </si>
  <si>
    <t>Signature</t>
  </si>
  <si>
    <t>Date</t>
  </si>
  <si>
    <t>(Note: This schedule should be certified by a Company officer/executive.)</t>
  </si>
  <si>
    <t xml:space="preserve"> Adjustment for Unallowable Activities</t>
  </si>
  <si>
    <t>Adjustment for Unallowable Forms of Compensation</t>
  </si>
  <si>
    <t>2018 National Compensation Matrix - Main Menu</t>
  </si>
  <si>
    <t>National Compensation Matrix Tool - 2018</t>
  </si>
  <si>
    <t>Slope</t>
  </si>
  <si>
    <t>Intercept</t>
  </si>
  <si>
    <t>Instructions: Double click here to access the embedded PDF file.</t>
  </si>
  <si>
    <t>Q&amp;As: Double click here to access the embedded PDF file.</t>
  </si>
  <si>
    <t>Example</t>
  </si>
  <si>
    <t>http://downloads.transportation.org/Copy%20of%20Sample%20NCM%20Compliance%20Worksheet.xlsm</t>
  </si>
  <si>
    <t>The above sample sheet is included for illustrative purposes only. A more robust, editable version of this worksheet is available on the AASHTO website (see link below):</t>
  </si>
  <si>
    <t>Figure 1: Sample NCM Compliance Schedule</t>
  </si>
  <si>
    <t>The sample sheet provided below is included for illustrative purposes only. A more robust, editable version of this worksheet is available on the AASHTO website (see link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</si>
</sst>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0.0%"/>
    <numFmt numFmtId="166" formatCode="@*."/>
    <numFmt numFmtId="167" formatCode="_([$$-409]* #,##0_);_([$$-409]* \(#,##0\);_([$$-409]* &quot;-&quot;??_);_(@_)"/>
    <numFmt numFmtId="168" formatCode="[$$-409]#,##0_);\([$$-409]#,##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0"/>
      <name val="Calibri"/>
      <family val="2"/>
      <scheme val="minor"/>
    </font>
    <font>
      <sz val="9"/>
      <color theme="0"/>
      <name val="Calibri"/>
      <family val="2"/>
      <scheme val="minor"/>
    </font>
    <font>
      <sz val="9"/>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b/>
      <u/>
      <sz val="14"/>
      <color theme="6" tint="-0.499984740745262"/>
      <name val="Calibri"/>
      <family val="2"/>
      <scheme val="minor"/>
    </font>
    <font>
      <b/>
      <sz val="16"/>
      <color theme="1"/>
      <name val="Calibri"/>
      <family val="2"/>
      <scheme val="minor"/>
    </font>
    <font>
      <u val="singleAccounting"/>
      <sz val="11"/>
      <color theme="1"/>
      <name val="Calibri"/>
      <family val="2"/>
      <scheme val="minor"/>
    </font>
    <font>
      <u val="doubleAccounting"/>
      <sz val="11"/>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74">
    <xf numFmtId="0" fontId="0" fillId="0" borderId="0" xfId="0"/>
    <xf numFmtId="0" fontId="0" fillId="0" borderId="0" xfId="0"/>
    <xf numFmtId="0" fontId="0" fillId="3" borderId="0" xfId="0" applyFill="1"/>
    <xf numFmtId="0" fontId="5" fillId="4" borderId="2" xfId="0" applyFont="1" applyFill="1" applyBorder="1"/>
    <xf numFmtId="0" fontId="0" fillId="6" borderId="7" xfId="0" applyFill="1" applyBorder="1"/>
    <xf numFmtId="0" fontId="0" fillId="6" borderId="8" xfId="0" applyFill="1" applyBorder="1"/>
    <xf numFmtId="0" fontId="9" fillId="6" borderId="9" xfId="0" applyFont="1" applyFill="1" applyBorder="1" applyAlignment="1">
      <alignment horizontal="right"/>
    </xf>
    <xf numFmtId="0" fontId="0" fillId="6" borderId="11" xfId="0" applyFill="1" applyBorder="1"/>
    <xf numFmtId="0" fontId="0" fillId="6" borderId="12" xfId="0" applyFill="1" applyBorder="1"/>
    <xf numFmtId="0" fontId="11" fillId="6" borderId="10" xfId="4" applyFont="1" applyFill="1" applyBorder="1" applyProtection="1">
      <protection locked="0"/>
    </xf>
    <xf numFmtId="164" fontId="8" fillId="5" borderId="13" xfId="1" applyNumberFormat="1" applyFont="1" applyFill="1" applyBorder="1" applyAlignment="1" applyProtection="1">
      <protection locked="0"/>
    </xf>
    <xf numFmtId="164" fontId="7" fillId="3" borderId="0" xfId="1" applyNumberFormat="1" applyFont="1" applyFill="1" applyProtection="1"/>
    <xf numFmtId="0" fontId="7" fillId="3" borderId="0" xfId="0" applyFont="1" applyFill="1" applyProtection="1"/>
    <xf numFmtId="0" fontId="5" fillId="4" borderId="0" xfId="0" applyFont="1" applyFill="1" applyProtection="1"/>
    <xf numFmtId="0" fontId="0" fillId="2" borderId="1" xfId="0" applyFill="1" applyBorder="1" applyProtection="1"/>
    <xf numFmtId="0" fontId="2" fillId="2" borderId="1" xfId="0" applyFont="1" applyFill="1" applyBorder="1" applyProtection="1"/>
    <xf numFmtId="0" fontId="0" fillId="6" borderId="0" xfId="0" applyFill="1" applyProtection="1"/>
    <xf numFmtId="0" fontId="8" fillId="6" borderId="0" xfId="0" applyFont="1" applyFill="1" applyAlignment="1" applyProtection="1">
      <alignment horizontal="right"/>
    </xf>
    <xf numFmtId="164" fontId="8" fillId="6" borderId="0" xfId="1" applyNumberFormat="1" applyFont="1" applyFill="1" applyBorder="1" applyAlignment="1" applyProtection="1"/>
    <xf numFmtId="9" fontId="2" fillId="6" borderId="0" xfId="2" applyFont="1" applyFill="1" applyBorder="1" applyAlignment="1" applyProtection="1">
      <alignment horizontal="center"/>
    </xf>
    <xf numFmtId="0" fontId="2" fillId="5" borderId="5" xfId="0" applyFont="1" applyFill="1" applyBorder="1" applyProtection="1"/>
    <xf numFmtId="0" fontId="2" fillId="5" borderId="3" xfId="0" applyFont="1" applyFill="1" applyBorder="1" applyAlignment="1" applyProtection="1">
      <alignment horizontal="center"/>
    </xf>
    <xf numFmtId="0" fontId="2" fillId="5" borderId="3" xfId="0" quotePrefix="1" applyFont="1" applyFill="1" applyBorder="1" applyAlignment="1" applyProtection="1">
      <alignment horizontal="center"/>
    </xf>
    <xf numFmtId="0" fontId="2" fillId="5" borderId="6" xfId="0" applyFont="1" applyFill="1" applyBorder="1" applyAlignment="1" applyProtection="1">
      <alignment horizontal="center"/>
    </xf>
    <xf numFmtId="0" fontId="2" fillId="6" borderId="0" xfId="0" quotePrefix="1" applyFont="1" applyFill="1" applyProtection="1"/>
    <xf numFmtId="0" fontId="2" fillId="6" borderId="0" xfId="0" applyFont="1" applyFill="1" applyProtection="1"/>
    <xf numFmtId="0" fontId="0" fillId="6" borderId="0" xfId="0" applyFill="1" applyAlignment="1" applyProtection="1">
      <alignment vertical="center"/>
    </xf>
    <xf numFmtId="0" fontId="0" fillId="6" borderId="4" xfId="0" applyFill="1" applyBorder="1" applyAlignment="1" applyProtection="1">
      <alignment vertical="center"/>
    </xf>
    <xf numFmtId="164" fontId="1" fillId="6" borderId="4" xfId="1" applyNumberFormat="1" applyFont="1" applyFill="1" applyBorder="1" applyAlignment="1" applyProtection="1">
      <alignment horizontal="center"/>
    </xf>
    <xf numFmtId="164" fontId="0" fillId="6" borderId="4" xfId="1" applyNumberFormat="1" applyFont="1" applyFill="1" applyBorder="1" applyAlignment="1" applyProtection="1">
      <alignment horizontal="center" vertical="center"/>
    </xf>
    <xf numFmtId="164" fontId="8" fillId="7" borderId="4" xfId="1" applyNumberFormat="1" applyFont="1" applyFill="1" applyBorder="1" applyAlignment="1" applyProtection="1">
      <alignment horizontal="center" vertical="center"/>
    </xf>
    <xf numFmtId="0" fontId="3" fillId="6" borderId="0" xfId="0" applyFont="1" applyFill="1" applyAlignment="1" applyProtection="1">
      <alignment vertical="center"/>
    </xf>
    <xf numFmtId="164" fontId="0" fillId="6" borderId="0" xfId="1" applyNumberFormat="1" applyFont="1" applyFill="1" applyAlignment="1" applyProtection="1">
      <alignment vertical="center"/>
    </xf>
    <xf numFmtId="165" fontId="0" fillId="6" borderId="0" xfId="2" applyNumberFormat="1" applyFont="1" applyFill="1" applyAlignment="1" applyProtection="1">
      <alignment vertical="center"/>
    </xf>
    <xf numFmtId="0" fontId="3" fillId="6" borderId="0" xfId="0" applyFont="1" applyFill="1" applyProtection="1"/>
    <xf numFmtId="164" fontId="0" fillId="6" borderId="0" xfId="1" applyNumberFormat="1" applyFont="1" applyFill="1" applyProtection="1"/>
    <xf numFmtId="165" fontId="0" fillId="6" borderId="0" xfId="2" applyNumberFormat="1" applyFont="1" applyFill="1" applyProtection="1"/>
    <xf numFmtId="0" fontId="2" fillId="6" borderId="0" xfId="0" applyFont="1" applyFill="1" applyAlignment="1" applyProtection="1">
      <alignment horizontal="right"/>
    </xf>
    <xf numFmtId="164" fontId="2" fillId="6" borderId="4" xfId="1" applyNumberFormat="1" applyFont="1" applyFill="1" applyBorder="1" applyProtection="1"/>
    <xf numFmtId="164" fontId="15" fillId="6" borderId="0" xfId="1" applyNumberFormat="1" applyFont="1" applyFill="1" applyProtection="1"/>
    <xf numFmtId="43" fontId="0" fillId="6" borderId="0" xfId="0" applyNumberFormat="1" applyFill="1" applyProtection="1"/>
    <xf numFmtId="0" fontId="0" fillId="0" borderId="0" xfId="0" applyProtection="1"/>
    <xf numFmtId="0" fontId="8"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center" vertical="center" wrapText="1"/>
    </xf>
    <xf numFmtId="0" fontId="7" fillId="0" borderId="0" xfId="0" applyFont="1" applyAlignment="1" applyProtection="1">
      <alignment horizontal="center" vertical="center" wrapText="1"/>
    </xf>
    <xf numFmtId="167" fontId="0" fillId="6" borderId="0" xfId="0" applyNumberFormat="1" applyFill="1" applyProtection="1"/>
    <xf numFmtId="167" fontId="0" fillId="0" borderId="0" xfId="0" applyNumberFormat="1" applyProtection="1"/>
    <xf numFmtId="41" fontId="0" fillId="6" borderId="0" xfId="0" applyNumberFormat="1" applyFill="1" applyProtection="1"/>
    <xf numFmtId="41" fontId="0" fillId="0" borderId="0" xfId="0" applyNumberFormat="1" applyProtection="1"/>
    <xf numFmtId="41" fontId="13" fillId="6" borderId="0" xfId="0" applyNumberFormat="1" applyFont="1" applyFill="1" applyProtection="1"/>
    <xf numFmtId="41" fontId="13" fillId="0" borderId="0" xfId="0" applyNumberFormat="1" applyFont="1" applyProtection="1"/>
    <xf numFmtId="167" fontId="14" fillId="0" borderId="0" xfId="0" applyNumberFormat="1" applyFont="1" applyProtection="1"/>
    <xf numFmtId="0" fontId="2" fillId="0" borderId="0" xfId="0" applyFont="1" applyProtection="1"/>
    <xf numFmtId="0" fontId="0" fillId="8" borderId="0" xfId="0" applyFill="1" applyProtection="1"/>
    <xf numFmtId="0" fontId="0" fillId="8" borderId="1" xfId="0" applyFill="1" applyBorder="1" applyProtection="1"/>
    <xf numFmtId="0" fontId="0" fillId="0" borderId="0" xfId="0" applyFont="1" applyProtection="1"/>
    <xf numFmtId="0" fontId="6" fillId="3" borderId="0" xfId="4" applyFont="1" applyFill="1" applyAlignment="1" applyProtection="1">
      <alignment horizontal="left"/>
      <protection locked="0"/>
    </xf>
    <xf numFmtId="0" fontId="10" fillId="0" borderId="0" xfId="4" applyAlignment="1" applyProtection="1">
      <alignment horizontal="left"/>
      <protection locked="0"/>
    </xf>
    <xf numFmtId="166" fontId="0" fillId="0" borderId="0" xfId="0" applyNumberFormat="1" applyAlignment="1" applyProtection="1">
      <alignment horizontal="left"/>
    </xf>
    <xf numFmtId="166" fontId="0" fillId="0" borderId="10" xfId="0" applyNumberFormat="1" applyBorder="1" applyAlignment="1" applyProtection="1">
      <alignment horizontal="left"/>
    </xf>
    <xf numFmtId="14" fontId="0" fillId="6" borderId="14" xfId="0" applyNumberFormat="1" applyFill="1" applyBorder="1" applyAlignment="1" applyProtection="1">
      <alignment horizontal="center"/>
    </xf>
    <xf numFmtId="14" fontId="0" fillId="6" borderId="15" xfId="0" applyNumberFormat="1" applyFill="1" applyBorder="1" applyAlignment="1" applyProtection="1">
      <alignment horizontal="center"/>
    </xf>
    <xf numFmtId="14" fontId="0" fillId="6" borderId="16" xfId="0" applyNumberFormat="1" applyFill="1" applyBorder="1" applyAlignment="1" applyProtection="1">
      <alignment horizontal="center"/>
    </xf>
    <xf numFmtId="0" fontId="12" fillId="0" borderId="0" xfId="0" applyFont="1" applyAlignment="1" applyProtection="1">
      <alignment horizontal="center"/>
    </xf>
    <xf numFmtId="167" fontId="0" fillId="6" borderId="14" xfId="0" applyNumberFormat="1" applyFill="1" applyBorder="1" applyAlignment="1" applyProtection="1">
      <alignment horizontal="center"/>
    </xf>
    <xf numFmtId="167" fontId="0" fillId="6" borderId="15" xfId="0" applyNumberFormat="1" applyFill="1" applyBorder="1" applyAlignment="1" applyProtection="1">
      <alignment horizontal="center"/>
    </xf>
    <xf numFmtId="167" fontId="0" fillId="6" borderId="16" xfId="0" applyNumberFormat="1" applyFill="1" applyBorder="1" applyAlignment="1" applyProtection="1">
      <alignment horizontal="center"/>
    </xf>
    <xf numFmtId="166" fontId="0" fillId="0" borderId="0" xfId="0" applyNumberFormat="1" applyAlignment="1" applyProtection="1">
      <alignment horizontal="center"/>
    </xf>
    <xf numFmtId="166" fontId="0" fillId="0" borderId="10" xfId="0" applyNumberFormat="1" applyBorder="1" applyAlignment="1" applyProtection="1">
      <alignment horizontal="center"/>
    </xf>
    <xf numFmtId="168" fontId="0" fillId="6" borderId="14" xfId="0" applyNumberFormat="1" applyFill="1" applyBorder="1" applyAlignment="1" applyProtection="1">
      <alignment horizontal="center"/>
    </xf>
    <xf numFmtId="168" fontId="0" fillId="6" borderId="15" xfId="0" applyNumberFormat="1" applyFill="1" applyBorder="1" applyAlignment="1" applyProtection="1">
      <alignment horizontal="center"/>
    </xf>
    <xf numFmtId="168" fontId="0" fillId="6" borderId="16" xfId="0" applyNumberFormat="1" applyFill="1" applyBorder="1" applyAlignment="1" applyProtection="1">
      <alignment horizontal="center"/>
    </xf>
    <xf numFmtId="0" fontId="0" fillId="0" borderId="0" xfId="0" applyAlignment="1" applyProtection="1">
      <alignment horizontal="center"/>
    </xf>
  </cellXfs>
  <cellStyles count="5">
    <cellStyle name="Comma" xfId="1" builtinId="3"/>
    <cellStyle name="Hyperlink" xfId="4" builtinId="8"/>
    <cellStyle name="Normal" xfId="0" builtinId="0"/>
    <cellStyle name="Normal 2" xfId="3"/>
    <cellStyle name="Percent" xfId="2" builtinId="5"/>
  </cellStyles>
  <dxfs count="7">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6</xdr:row>
          <xdr:rowOff>19050</xdr:rowOff>
        </xdr:from>
        <xdr:to>
          <xdr:col>2</xdr:col>
          <xdr:colOff>5010150</xdr:colOff>
          <xdr:row>7</xdr:row>
          <xdr:rowOff>38100</xdr:rowOff>
        </xdr:to>
        <xdr:sp macro="" textlink="">
          <xdr:nvSpPr>
            <xdr:cNvPr id="26625" name="Object 1" hidden="1">
              <a:extLst>
                <a:ext uri="{63B3BB69-23CF-44E3-9099-C40C66FF867C}">
                  <a14:compatExt spid="_x0000_s26625"/>
                </a:ext>
                <a:ext uri="{FF2B5EF4-FFF2-40B4-BE49-F238E27FC236}">
                  <a16:creationId xmlns:a16="http://schemas.microsoft.com/office/drawing/2014/main" xmlns=""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19050</xdr:rowOff>
        </xdr:from>
        <xdr:to>
          <xdr:col>2</xdr:col>
          <xdr:colOff>5000625</xdr:colOff>
          <xdr:row>5</xdr:row>
          <xdr:rowOff>38100</xdr:rowOff>
        </xdr:to>
        <xdr:sp macro="" textlink="">
          <xdr:nvSpPr>
            <xdr:cNvPr id="26626" name="Object 2" hidden="1">
              <a:extLst>
                <a:ext uri="{63B3BB69-23CF-44E3-9099-C40C66FF867C}">
                  <a14:compatExt spid="_x0000_s26626"/>
                </a:ext>
                <a:ext uri="{FF2B5EF4-FFF2-40B4-BE49-F238E27FC236}">
                  <a16:creationId xmlns:a16="http://schemas.microsoft.com/office/drawing/2014/main" xmlns="" id="{00000000-0008-0000-0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5240" y="45720"/>
          <a:ext cx="9693910" cy="1096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p>
        <a:p>
          <a:pPr lvl="0"/>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Director of Business Development</a:t>
          </a:r>
          <a:r>
            <a:rPr lang="en-US" sz="1100">
              <a:solidFill>
                <a:schemeClr val="dk1"/>
              </a:solidFill>
              <a:effectLst/>
              <a:latin typeface="+mn-lt"/>
              <a:ea typeface="+mn-ea"/>
              <a:cs typeface="+mn-cs"/>
            </a:rPr>
            <a:t>. The Director of Business Development is the top Sales and Marketing Executive in the company. This position is responsible for planning, developing, and managing the overall marketing and sales functions. This position develops sales and marketing plans, strategies, objectives, policies, and work procedures in accordance with broad corporate marketing objectives. This position would typically report to the COO/EVP or CEO. The Director of Business Development may also be called Marketing Director, Sales Director, VP of Marketing or similar titles.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downloads.transportation.org/Copy%20of%20Sample%20NCM%20Compliance%20Worksheet.xlsm" TargetMode="External"/><Relationship Id="rId1" Type="http://schemas.openxmlformats.org/officeDocument/2006/relationships/hyperlink" Target="http://downloads.transportation.org/Copy%20of%20Sample%20NCM%20Compliance%20Worksheet.xls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C9"/>
  <sheetViews>
    <sheetView workbookViewId="0">
      <selection activeCell="C4" sqref="C4"/>
    </sheetView>
  </sheetViews>
  <sheetFormatPr defaultColWidth="8.85546875" defaultRowHeight="15" x14ac:dyDescent="0.25"/>
  <cols>
    <col min="1" max="2" width="4" style="2" customWidth="1"/>
    <col min="3" max="3" width="70.5703125" style="2" customWidth="1"/>
    <col min="4" max="16384" width="8.85546875" style="2"/>
  </cols>
  <sheetData>
    <row r="1" spans="1:3" s="3" customFormat="1" ht="24" thickBot="1" x14ac:dyDescent="0.4">
      <c r="A1" s="3" t="s">
        <v>53</v>
      </c>
    </row>
    <row r="2" spans="1:3" ht="15.75" thickBot="1" x14ac:dyDescent="0.3"/>
    <row r="3" spans="1:3" x14ac:dyDescent="0.25">
      <c r="B3" s="4"/>
      <c r="C3" s="5"/>
    </row>
    <row r="4" spans="1:3" ht="18.75" x14ac:dyDescent="0.3">
      <c r="B4" s="6" t="s">
        <v>13</v>
      </c>
      <c r="C4" s="9" t="s">
        <v>15</v>
      </c>
    </row>
    <row r="5" spans="1:3" ht="18.75" x14ac:dyDescent="0.3">
      <c r="B5" s="6" t="s">
        <v>13</v>
      </c>
      <c r="C5" s="9" t="s">
        <v>57</v>
      </c>
    </row>
    <row r="6" spans="1:3" ht="18.75" x14ac:dyDescent="0.3">
      <c r="B6" s="6" t="s">
        <v>13</v>
      </c>
      <c r="C6" s="9" t="s">
        <v>14</v>
      </c>
    </row>
    <row r="7" spans="1:3" ht="18.75" x14ac:dyDescent="0.3">
      <c r="B7" s="6" t="s">
        <v>13</v>
      </c>
      <c r="C7" s="9" t="s">
        <v>58</v>
      </c>
    </row>
    <row r="8" spans="1:3" ht="18.75" x14ac:dyDescent="0.3">
      <c r="B8" s="6" t="s">
        <v>13</v>
      </c>
      <c r="C8" s="9" t="s">
        <v>59</v>
      </c>
    </row>
    <row r="9" spans="1:3" ht="15.75" thickBot="1" x14ac:dyDescent="0.3">
      <c r="B9" s="7"/>
      <c r="C9" s="8"/>
    </row>
  </sheetData>
  <sheetProtection algorithmName="SHA-512" hashValue="WqYbTlWm2EKpWeq0NQ9/rYg7+zmhcBKuNMogmTlFw2PCeOVIOczwsZ63QUZ2HoIeKDRkLYDaTPxG6L5/QGXmlw==" saltValue="/UYE5V9XLZ3ccTJK/Ey7ug==" spinCount="100000" sheet="1" selectLockedCells="1"/>
  <hyperlinks>
    <hyperlink ref="C8" location="Example!A1" display="Example"/>
    <hyperlink ref="C6" location="'Position Descriptions'!A1" display="Position Descriptions"/>
    <hyperlink ref="C4" location="NCMTool!A1" display="National Compensation Matrix Tool"/>
  </hyperlinks>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11" dvAspect="DVASPECT_ICON" shapeId="26625" r:id="rId4">
          <objectPr defaultSize="0" autoPict="0" r:id="rId5">
            <anchor moveWithCells="1">
              <from>
                <xdr:col>1</xdr:col>
                <xdr:colOff>285750</xdr:colOff>
                <xdr:row>6</xdr:row>
                <xdr:rowOff>19050</xdr:rowOff>
              </from>
              <to>
                <xdr:col>2</xdr:col>
                <xdr:colOff>5010150</xdr:colOff>
                <xdr:row>7</xdr:row>
                <xdr:rowOff>38100</xdr:rowOff>
              </to>
            </anchor>
          </objectPr>
        </oleObject>
      </mc:Choice>
      <mc:Fallback>
        <oleObject progId="AcroExch.Document.11" dvAspect="DVASPECT_ICON" shapeId="26625" r:id="rId4"/>
      </mc:Fallback>
    </mc:AlternateContent>
    <mc:AlternateContent xmlns:mc="http://schemas.openxmlformats.org/markup-compatibility/2006">
      <mc:Choice Requires="x14">
        <oleObject progId="AcroExch.Document.11" dvAspect="DVASPECT_ICON" shapeId="26626" r:id="rId6">
          <objectPr defaultSize="0" autoPict="0" r:id="rId5">
            <anchor moveWithCells="1">
              <from>
                <xdr:col>2</xdr:col>
                <xdr:colOff>9525</xdr:colOff>
                <xdr:row>4</xdr:row>
                <xdr:rowOff>19050</xdr:rowOff>
              </from>
              <to>
                <xdr:col>2</xdr:col>
                <xdr:colOff>5000625</xdr:colOff>
                <xdr:row>5</xdr:row>
                <xdr:rowOff>38100</xdr:rowOff>
              </to>
            </anchor>
          </objectPr>
        </oleObject>
      </mc:Choice>
      <mc:Fallback>
        <oleObject progId="AcroExch.Document.11" dvAspect="DVASPECT_ICON" shapeId="2662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
  <sheetViews>
    <sheetView showGridLines="0" zoomScaleNormal="100" workbookViewId="0"/>
  </sheetViews>
  <sheetFormatPr defaultColWidth="8.85546875" defaultRowHeight="15" x14ac:dyDescent="0.25"/>
  <cols>
    <col min="1" max="16384" width="8.85546875" style="1"/>
  </cols>
  <sheetData/>
  <sheetProtection password="85EC" sheet="1" selectLockedCells="1" selectUnlockedCells="1"/>
  <pageMargins left="0.7" right="0.7" top="0.75" bottom="0.75" header="0.3" footer="0.3"/>
  <pageSetup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499984740745262"/>
    <pageSetUpPr fitToPage="1"/>
  </sheetPr>
  <dimension ref="A1:K41"/>
  <sheetViews>
    <sheetView workbookViewId="0">
      <pane ySplit="3" topLeftCell="A4" activePane="bottomLeft" state="frozenSplit"/>
      <selection pane="bottomLeft" activeCell="C6" sqref="C6"/>
    </sheetView>
  </sheetViews>
  <sheetFormatPr defaultColWidth="8.85546875" defaultRowHeight="15" x14ac:dyDescent="0.25"/>
  <cols>
    <col min="1" max="1" width="2.85546875" style="16" customWidth="1"/>
    <col min="2" max="2" width="63.28515625" style="16" customWidth="1"/>
    <col min="3" max="4" width="22.7109375" style="16" customWidth="1"/>
    <col min="5" max="5" width="22.85546875" style="16" bestFit="1" customWidth="1"/>
    <col min="6" max="6" width="2.85546875" style="16" customWidth="1"/>
    <col min="7" max="7" width="9.7109375" style="16" hidden="1" customWidth="1"/>
    <col min="8" max="8" width="10.42578125" style="16" hidden="1" customWidth="1"/>
    <col min="9" max="10" width="9.7109375" style="16" customWidth="1"/>
    <col min="11" max="11" width="11" style="16" bestFit="1" customWidth="1"/>
    <col min="12" max="16384" width="8.85546875" style="16"/>
  </cols>
  <sheetData>
    <row r="1" spans="1:10" s="12" customFormat="1" ht="12" x14ac:dyDescent="0.2">
      <c r="A1" s="57" t="s">
        <v>6</v>
      </c>
      <c r="B1" s="57"/>
      <c r="C1" s="11"/>
      <c r="D1" s="11"/>
      <c r="E1" s="11"/>
    </row>
    <row r="2" spans="1:10" s="13" customFormat="1" ht="23.25" x14ac:dyDescent="0.35">
      <c r="A2" s="13" t="s">
        <v>54</v>
      </c>
    </row>
    <row r="3" spans="1:10" s="14" customFormat="1" x14ac:dyDescent="0.25">
      <c r="B3" s="15" t="s">
        <v>16</v>
      </c>
    </row>
    <row r="4" spans="1:10" ht="15.75" thickBot="1" x14ac:dyDescent="0.3"/>
    <row r="5" spans="1:10" ht="19.5" thickBot="1" x14ac:dyDescent="0.35">
      <c r="B5" s="17" t="s">
        <v>20</v>
      </c>
      <c r="C5" s="10">
        <v>5000000</v>
      </c>
      <c r="D5" s="18"/>
    </row>
    <row r="6" spans="1:10" x14ac:dyDescent="0.25">
      <c r="G6" s="19"/>
      <c r="H6" s="19"/>
      <c r="I6" s="19"/>
      <c r="J6" s="19"/>
    </row>
    <row r="7" spans="1:10" x14ac:dyDescent="0.25">
      <c r="B7" s="20" t="s">
        <v>0</v>
      </c>
      <c r="C7" s="21" t="s">
        <v>18</v>
      </c>
      <c r="D7" s="22" t="s">
        <v>17</v>
      </c>
      <c r="E7" s="23" t="s">
        <v>19</v>
      </c>
      <c r="G7" s="24" t="s">
        <v>55</v>
      </c>
      <c r="H7" s="25" t="s">
        <v>56</v>
      </c>
    </row>
    <row r="8" spans="1:10" s="26" customFormat="1" ht="24.75" customHeight="1" x14ac:dyDescent="0.25">
      <c r="B8" s="27" t="s">
        <v>7</v>
      </c>
      <c r="C8" s="28">
        <f>IF(C5&lt;5000000, "", LN(IF($C$5&lt;$C$23, $C$23, IF($C$5&gt;$C$24, $C$24, $C$5)))*G8+H8)</f>
        <v>134476.42259984638</v>
      </c>
      <c r="D8" s="29">
        <v>23459.378805545432</v>
      </c>
      <c r="E8" s="30">
        <f>IF(C5&lt;5000000, "See Footnote", C8+D8)</f>
        <v>157935.8014053918</v>
      </c>
      <c r="F8" s="31">
        <f t="shared" ref="F8:F16" si="0">IF(E8&gt;$C$22, 1, 0)</f>
        <v>0</v>
      </c>
      <c r="G8" s="32">
        <v>71590.166705858283</v>
      </c>
      <c r="H8" s="32">
        <v>-969798.20982524694</v>
      </c>
      <c r="I8" s="32"/>
      <c r="J8" s="33"/>
    </row>
    <row r="9" spans="1:10" s="26" customFormat="1" ht="24.75" customHeight="1" x14ac:dyDescent="0.25">
      <c r="B9" s="27" t="s">
        <v>8</v>
      </c>
      <c r="C9" s="28">
        <f t="shared" ref="C9:C16" si="1">LN(IF($C$5&lt;$C$23, $C$23, IF($C$5&gt;$C$24, $C$24, $C$5)))*G9+H9</f>
        <v>274380.95028686314</v>
      </c>
      <c r="D9" s="29">
        <v>64670.4881704617</v>
      </c>
      <c r="E9" s="30">
        <f t="shared" ref="E9:E16" si="2">C9+D9</f>
        <v>339051.43845732487</v>
      </c>
      <c r="F9" s="31">
        <f t="shared" si="0"/>
        <v>0</v>
      </c>
      <c r="G9" s="32">
        <v>125970.7723652916</v>
      </c>
      <c r="H9" s="32">
        <v>-1668711.7222240434</v>
      </c>
      <c r="I9" s="32"/>
      <c r="J9" s="33"/>
    </row>
    <row r="10" spans="1:10" s="26" customFormat="1" ht="24.75" customHeight="1" x14ac:dyDescent="0.25">
      <c r="B10" s="27" t="s">
        <v>9</v>
      </c>
      <c r="C10" s="28">
        <f t="shared" si="1"/>
        <v>200472.02907819045</v>
      </c>
      <c r="D10" s="29">
        <v>29431.188996549277</v>
      </c>
      <c r="E10" s="30">
        <f t="shared" si="2"/>
        <v>229903.21807473974</v>
      </c>
      <c r="F10" s="31">
        <f t="shared" si="0"/>
        <v>0</v>
      </c>
      <c r="G10" s="32">
        <v>61912.407635915064</v>
      </c>
      <c r="H10" s="32">
        <v>-754523.66838409833</v>
      </c>
      <c r="I10" s="32"/>
      <c r="J10" s="33"/>
    </row>
    <row r="11" spans="1:10" s="26" customFormat="1" ht="24.75" customHeight="1" x14ac:dyDescent="0.25">
      <c r="B11" s="27" t="s">
        <v>10</v>
      </c>
      <c r="C11" s="28">
        <f t="shared" si="1"/>
        <v>203408.02116748306</v>
      </c>
      <c r="D11" s="29">
        <v>27183.308620108091</v>
      </c>
      <c r="E11" s="30">
        <f t="shared" si="2"/>
        <v>230591.32978759115</v>
      </c>
      <c r="F11" s="31">
        <f t="shared" si="0"/>
        <v>0</v>
      </c>
      <c r="G11" s="32">
        <v>44244.438843425429</v>
      </c>
      <c r="H11" s="32">
        <v>-479060.16809404641</v>
      </c>
      <c r="I11" s="32"/>
      <c r="J11" s="33"/>
    </row>
    <row r="12" spans="1:10" s="26" customFormat="1" ht="24.75" customHeight="1" x14ac:dyDescent="0.25">
      <c r="B12" s="27" t="s">
        <v>5</v>
      </c>
      <c r="C12" s="28">
        <f t="shared" si="1"/>
        <v>174935.73396584578</v>
      </c>
      <c r="D12" s="29">
        <v>29075.542477565818</v>
      </c>
      <c r="E12" s="30">
        <f t="shared" si="2"/>
        <v>204011.2764434116</v>
      </c>
      <c r="F12" s="31">
        <f t="shared" si="0"/>
        <v>0</v>
      </c>
      <c r="G12" s="32">
        <v>39300.034461791947</v>
      </c>
      <c r="H12" s="32">
        <v>-431265.27249217534</v>
      </c>
      <c r="I12" s="32"/>
      <c r="J12" s="33"/>
    </row>
    <row r="13" spans="1:10" s="26" customFormat="1" ht="24.75" customHeight="1" x14ac:dyDescent="0.25">
      <c r="B13" s="27" t="s">
        <v>3</v>
      </c>
      <c r="C13" s="28">
        <f t="shared" si="1"/>
        <v>157260.10892407352</v>
      </c>
      <c r="D13" s="29">
        <v>36189.155673652764</v>
      </c>
      <c r="E13" s="30">
        <f t="shared" si="2"/>
        <v>193449.26459772629</v>
      </c>
      <c r="F13" s="31">
        <f t="shared" si="0"/>
        <v>0</v>
      </c>
      <c r="G13" s="32">
        <v>66107.911663482679</v>
      </c>
      <c r="H13" s="32">
        <v>-862451.02197079454</v>
      </c>
      <c r="I13" s="32"/>
      <c r="J13" s="33"/>
    </row>
    <row r="14" spans="1:10" s="26" customFormat="1" ht="24.75" customHeight="1" x14ac:dyDescent="0.25">
      <c r="B14" s="27" t="s">
        <v>11</v>
      </c>
      <c r="C14" s="28">
        <f t="shared" si="1"/>
        <v>190900.07870329099</v>
      </c>
      <c r="D14" s="29">
        <v>9715.5783536633317</v>
      </c>
      <c r="E14" s="30">
        <f t="shared" si="2"/>
        <v>200615.65705695431</v>
      </c>
      <c r="F14" s="31">
        <f t="shared" si="0"/>
        <v>0</v>
      </c>
      <c r="G14" s="32">
        <v>24582.758390351129</v>
      </c>
      <c r="H14" s="32">
        <v>-188287.7027281285</v>
      </c>
      <c r="I14" s="32"/>
      <c r="J14" s="33"/>
    </row>
    <row r="15" spans="1:10" s="26" customFormat="1" ht="24.75" customHeight="1" x14ac:dyDescent="0.25">
      <c r="B15" s="27" t="s">
        <v>4</v>
      </c>
      <c r="C15" s="28">
        <f t="shared" si="1"/>
        <v>105342.12378173758</v>
      </c>
      <c r="D15" s="29">
        <v>21921.49713471104</v>
      </c>
      <c r="E15" s="30">
        <f t="shared" si="2"/>
        <v>127263.62091644862</v>
      </c>
      <c r="F15" s="31">
        <f t="shared" si="0"/>
        <v>0</v>
      </c>
      <c r="G15" s="32">
        <v>29512.994589299909</v>
      </c>
      <c r="H15" s="32">
        <v>-349894.29696535959</v>
      </c>
      <c r="I15" s="32"/>
      <c r="J15" s="33"/>
    </row>
    <row r="16" spans="1:10" s="26" customFormat="1" ht="24.75" customHeight="1" x14ac:dyDescent="0.25">
      <c r="B16" s="27" t="s">
        <v>12</v>
      </c>
      <c r="C16" s="28">
        <f t="shared" si="1"/>
        <v>175546.9152573492</v>
      </c>
      <c r="D16" s="29">
        <v>37210.266998019775</v>
      </c>
      <c r="E16" s="30">
        <f t="shared" si="2"/>
        <v>212757.18225536897</v>
      </c>
      <c r="F16" s="31">
        <f t="shared" si="0"/>
        <v>0</v>
      </c>
      <c r="G16" s="32">
        <v>37182.572883914494</v>
      </c>
      <c r="H16" s="32">
        <v>-397992.35547386372</v>
      </c>
      <c r="I16" s="32"/>
      <c r="J16" s="33"/>
    </row>
    <row r="17" spans="2:11" x14ac:dyDescent="0.25">
      <c r="B17" s="16" t="str">
        <f>IF(C5&lt;C23, "* The NCM has a gross revenue floor of $1.5M.  Formulaic results are shown for $1.5M.", IF(C5&gt;C24, "* The NCM has a gross revenue ceiling of $500M.  Formulaic results are shown for $500M", ""))</f>
        <v/>
      </c>
      <c r="F17" s="34">
        <f>SUM(F8:F16)</f>
        <v>0</v>
      </c>
    </row>
    <row r="18" spans="2:11" x14ac:dyDescent="0.25">
      <c r="B18" s="16" t="str">
        <f>IF(F17&gt;0, "** Contracts executed on or after 6/24/2014 are subject to the new statutory cap of $487,000, and are limited to this amount.  ", "")</f>
        <v/>
      </c>
      <c r="G18" s="24"/>
    </row>
    <row r="19" spans="2:11" x14ac:dyDescent="0.25">
      <c r="B19" s="16" t="str">
        <f>IF(F17&gt;0, "      Contracts executed before 6/24/2014 are subject to NCM limits as shown on this page.", "")</f>
        <v/>
      </c>
      <c r="G19" s="35"/>
      <c r="H19" s="35"/>
      <c r="I19" s="35"/>
      <c r="J19" s="36"/>
    </row>
    <row r="20" spans="2:11" x14ac:dyDescent="0.25">
      <c r="B20" s="16" t="str">
        <f>IF(C5&lt;5000000, "*** Compensation benchmarking for the Chairman (non-CEO) position is unavailable at Gross Revenue values below $5MM", "")</f>
        <v/>
      </c>
      <c r="G20" s="35"/>
      <c r="H20" s="35"/>
      <c r="I20" s="35"/>
      <c r="J20" s="36"/>
    </row>
    <row r="21" spans="2:11" x14ac:dyDescent="0.25">
      <c r="G21" s="35"/>
      <c r="H21" s="35"/>
      <c r="I21" s="35"/>
      <c r="J21" s="36"/>
    </row>
    <row r="22" spans="2:11" x14ac:dyDescent="0.25">
      <c r="B22" s="37" t="s">
        <v>24</v>
      </c>
      <c r="C22" s="38">
        <v>487000</v>
      </c>
      <c r="D22" s="35"/>
      <c r="E22" s="35"/>
      <c r="G22" s="35"/>
      <c r="H22" s="35"/>
      <c r="I22" s="35"/>
      <c r="J22" s="36"/>
    </row>
    <row r="23" spans="2:11" x14ac:dyDescent="0.25">
      <c r="B23" s="37" t="s">
        <v>21</v>
      </c>
      <c r="C23" s="38">
        <v>1500000</v>
      </c>
      <c r="D23" s="39"/>
      <c r="E23" s="35"/>
      <c r="G23" s="35"/>
      <c r="H23" s="35"/>
      <c r="I23" s="35"/>
      <c r="J23" s="36"/>
    </row>
    <row r="24" spans="2:11" x14ac:dyDescent="0.25">
      <c r="B24" s="37" t="s">
        <v>22</v>
      </c>
      <c r="C24" s="38">
        <v>500000000</v>
      </c>
      <c r="D24" s="35"/>
      <c r="E24" s="35"/>
      <c r="G24" s="35"/>
      <c r="H24" s="35"/>
      <c r="I24" s="35"/>
      <c r="J24" s="36"/>
    </row>
    <row r="25" spans="2:11" x14ac:dyDescent="0.25">
      <c r="D25" s="35"/>
      <c r="E25" s="35"/>
      <c r="G25" s="35"/>
      <c r="H25" s="35"/>
      <c r="I25" s="35"/>
      <c r="J25" s="36"/>
    </row>
    <row r="26" spans="2:11" x14ac:dyDescent="0.25">
      <c r="D26" s="35"/>
      <c r="E26" s="35"/>
      <c r="G26" s="35"/>
      <c r="H26" s="35"/>
      <c r="I26" s="35"/>
      <c r="J26" s="36"/>
    </row>
    <row r="27" spans="2:11" x14ac:dyDescent="0.25">
      <c r="D27" s="35"/>
      <c r="E27" s="35"/>
      <c r="G27" s="35"/>
      <c r="H27" s="35"/>
      <c r="I27" s="35"/>
      <c r="J27" s="36"/>
    </row>
    <row r="28" spans="2:11" x14ac:dyDescent="0.25">
      <c r="D28" s="35"/>
      <c r="E28" s="35"/>
      <c r="G28" s="35"/>
      <c r="H28" s="35"/>
      <c r="I28" s="35"/>
      <c r="J28" s="36"/>
    </row>
    <row r="29" spans="2:11" x14ac:dyDescent="0.25">
      <c r="D29" s="35"/>
      <c r="E29" s="35"/>
    </row>
    <row r="30" spans="2:11" x14ac:dyDescent="0.25">
      <c r="D30" s="35"/>
      <c r="E30" s="35"/>
      <c r="G30" s="24"/>
    </row>
    <row r="31" spans="2:11" x14ac:dyDescent="0.25">
      <c r="G31" s="35"/>
      <c r="H31" s="35"/>
      <c r="I31" s="35"/>
      <c r="J31" s="36"/>
    </row>
    <row r="32" spans="2:11" x14ac:dyDescent="0.25">
      <c r="G32" s="35"/>
      <c r="H32" s="35"/>
      <c r="I32" s="35"/>
      <c r="J32" s="36"/>
      <c r="K32" s="40"/>
    </row>
    <row r="33" spans="4:10" x14ac:dyDescent="0.25">
      <c r="D33" s="35"/>
      <c r="E33" s="35"/>
      <c r="G33" s="35"/>
      <c r="H33" s="35"/>
      <c r="I33" s="35"/>
      <c r="J33" s="36"/>
    </row>
    <row r="34" spans="4:10" x14ac:dyDescent="0.25">
      <c r="D34" s="35"/>
      <c r="E34" s="35"/>
      <c r="G34" s="35"/>
      <c r="H34" s="35"/>
      <c r="I34" s="35"/>
      <c r="J34" s="36"/>
    </row>
    <row r="35" spans="4:10" x14ac:dyDescent="0.25">
      <c r="D35" s="35"/>
      <c r="E35" s="35"/>
      <c r="G35" s="35"/>
      <c r="H35" s="35"/>
      <c r="I35" s="35"/>
      <c r="J35" s="36"/>
    </row>
    <row r="36" spans="4:10" x14ac:dyDescent="0.25">
      <c r="D36" s="35"/>
      <c r="E36" s="35"/>
      <c r="G36" s="35"/>
      <c r="H36" s="35"/>
      <c r="I36" s="35"/>
      <c r="J36" s="36"/>
    </row>
    <row r="37" spans="4:10" x14ac:dyDescent="0.25">
      <c r="D37" s="35"/>
      <c r="E37" s="35"/>
      <c r="G37" s="35"/>
      <c r="H37" s="35"/>
      <c r="I37" s="35"/>
      <c r="J37" s="36"/>
    </row>
    <row r="38" spans="4:10" x14ac:dyDescent="0.25">
      <c r="D38" s="35"/>
      <c r="E38" s="35"/>
      <c r="G38" s="35"/>
      <c r="H38" s="35"/>
      <c r="I38" s="35"/>
      <c r="J38" s="36"/>
    </row>
    <row r="39" spans="4:10" x14ac:dyDescent="0.25">
      <c r="D39" s="35"/>
      <c r="E39" s="35"/>
      <c r="G39" s="35"/>
      <c r="H39" s="35"/>
      <c r="I39" s="35"/>
      <c r="J39" s="36"/>
    </row>
    <row r="40" spans="4:10" x14ac:dyDescent="0.25">
      <c r="D40" s="35"/>
      <c r="E40" s="35"/>
    </row>
    <row r="41" spans="4:10" x14ac:dyDescent="0.25">
      <c r="D41" s="35"/>
      <c r="E41" s="35"/>
    </row>
  </sheetData>
  <sheetProtection algorithmName="SHA-512" hashValue="RLiMobj9a+drkMV1SkAJdsdbZPRvMGhMdjzb+kNOmPVe65BsofAIs1NlBGVuAMEe1GAotYqf6kOfMPZiOT1rIQ==" saltValue="JCf4bUyKT6lKCzcY4lbRRg==" spinCount="100000" sheet="1" objects="1" scenarios="1"/>
  <mergeCells count="1">
    <mergeCell ref="A1:B1"/>
  </mergeCells>
  <conditionalFormatting sqref="C22 B18:E19">
    <cfRule type="expression" dxfId="6" priority="9">
      <formula>$F$17&gt;0</formula>
    </cfRule>
  </conditionalFormatting>
  <conditionalFormatting sqref="C23">
    <cfRule type="expression" dxfId="5" priority="5">
      <formula>$C$5&lt;$C$23</formula>
    </cfRule>
  </conditionalFormatting>
  <conditionalFormatting sqref="C24">
    <cfRule type="expression" dxfId="4" priority="4">
      <formula>$C$5&gt;$C$24</formula>
    </cfRule>
  </conditionalFormatting>
  <conditionalFormatting sqref="B17:E17">
    <cfRule type="expression" dxfId="3" priority="417">
      <formula>$C$5&gt;$C$24</formula>
    </cfRule>
    <cfRule type="expression" dxfId="2" priority="418">
      <formula>$C$5&lt;$C$23</formula>
    </cfRule>
  </conditionalFormatting>
  <conditionalFormatting sqref="E8:E16">
    <cfRule type="cellIs" dxfId="1" priority="3" operator="greaterThan">
      <formula>$C$22</formula>
    </cfRule>
  </conditionalFormatting>
  <conditionalFormatting sqref="B20:E20">
    <cfRule type="expression" dxfId="0" priority="1" stopIfTrue="1">
      <formula>$C$5&lt;5000000</formula>
    </cfRule>
  </conditionalFormatting>
  <hyperlinks>
    <hyperlink ref="A1" location="Menu!A1" display="&lt;&lt;&lt; Back to Menu"/>
  </hyperlink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3"/>
  <sheetViews>
    <sheetView tabSelected="1" workbookViewId="0">
      <selection activeCell="J16" sqref="J16"/>
    </sheetView>
  </sheetViews>
  <sheetFormatPr defaultRowHeight="15" x14ac:dyDescent="0.25"/>
  <cols>
    <col min="1" max="1" width="22.140625" style="1" bestFit="1" customWidth="1"/>
    <col min="2" max="6" width="13.7109375" style="1" customWidth="1"/>
    <col min="7" max="8" width="14.85546875" style="1" customWidth="1"/>
    <col min="9" max="9" width="13.28515625" style="1" customWidth="1"/>
    <col min="10" max="10" width="12.28515625" style="1" customWidth="1"/>
    <col min="11" max="11" width="12.140625" style="1" customWidth="1"/>
    <col min="12" max="12" width="11.5703125" style="1" customWidth="1"/>
    <col min="13" max="257" width="8.85546875" style="1"/>
    <col min="258" max="258" width="22.140625" style="1" bestFit="1" customWidth="1"/>
    <col min="259" max="263" width="13.7109375" style="1" customWidth="1"/>
    <col min="264" max="264" width="14.85546875" style="1" customWidth="1"/>
    <col min="265" max="265" width="13.28515625" style="1" customWidth="1"/>
    <col min="266" max="266" width="12.28515625" style="1" customWidth="1"/>
    <col min="267" max="267" width="12.140625" style="1" customWidth="1"/>
    <col min="268" max="268" width="11.5703125" style="1" customWidth="1"/>
    <col min="269" max="513" width="8.85546875" style="1"/>
    <col min="514" max="514" width="22.140625" style="1" bestFit="1" customWidth="1"/>
    <col min="515" max="519" width="13.7109375" style="1" customWidth="1"/>
    <col min="520" max="520" width="14.85546875" style="1" customWidth="1"/>
    <col min="521" max="521" width="13.28515625" style="1" customWidth="1"/>
    <col min="522" max="522" width="12.28515625" style="1" customWidth="1"/>
    <col min="523" max="523" width="12.140625" style="1" customWidth="1"/>
    <col min="524" max="524" width="11.5703125" style="1" customWidth="1"/>
    <col min="525" max="769" width="8.85546875" style="1"/>
    <col min="770" max="770" width="22.140625" style="1" bestFit="1" customWidth="1"/>
    <col min="771" max="775" width="13.7109375" style="1" customWidth="1"/>
    <col min="776" max="776" width="14.85546875" style="1" customWidth="1"/>
    <col min="777" max="777" width="13.28515625" style="1" customWidth="1"/>
    <col min="778" max="778" width="12.28515625" style="1" customWidth="1"/>
    <col min="779" max="779" width="12.140625" style="1" customWidth="1"/>
    <col min="780" max="780" width="11.5703125" style="1" customWidth="1"/>
    <col min="781" max="1025" width="8.85546875" style="1"/>
    <col min="1026" max="1026" width="22.140625" style="1" bestFit="1" customWidth="1"/>
    <col min="1027" max="1031" width="13.7109375" style="1" customWidth="1"/>
    <col min="1032" max="1032" width="14.85546875" style="1" customWidth="1"/>
    <col min="1033" max="1033" width="13.28515625" style="1" customWidth="1"/>
    <col min="1034" max="1034" width="12.28515625" style="1" customWidth="1"/>
    <col min="1035" max="1035" width="12.140625" style="1" customWidth="1"/>
    <col min="1036" max="1036" width="11.5703125" style="1" customWidth="1"/>
    <col min="1037" max="1281" width="8.85546875" style="1"/>
    <col min="1282" max="1282" width="22.140625" style="1" bestFit="1" customWidth="1"/>
    <col min="1283" max="1287" width="13.7109375" style="1" customWidth="1"/>
    <col min="1288" max="1288" width="14.85546875" style="1" customWidth="1"/>
    <col min="1289" max="1289" width="13.28515625" style="1" customWidth="1"/>
    <col min="1290" max="1290" width="12.28515625" style="1" customWidth="1"/>
    <col min="1291" max="1291" width="12.140625" style="1" customWidth="1"/>
    <col min="1292" max="1292" width="11.5703125" style="1" customWidth="1"/>
    <col min="1293" max="1537" width="8.85546875" style="1"/>
    <col min="1538" max="1538" width="22.140625" style="1" bestFit="1" customWidth="1"/>
    <col min="1539" max="1543" width="13.7109375" style="1" customWidth="1"/>
    <col min="1544" max="1544" width="14.85546875" style="1" customWidth="1"/>
    <col min="1545" max="1545" width="13.28515625" style="1" customWidth="1"/>
    <col min="1546" max="1546" width="12.28515625" style="1" customWidth="1"/>
    <col min="1547" max="1547" width="12.140625" style="1" customWidth="1"/>
    <col min="1548" max="1548" width="11.5703125" style="1" customWidth="1"/>
    <col min="1549" max="1793" width="8.85546875" style="1"/>
    <col min="1794" max="1794" width="22.140625" style="1" bestFit="1" customWidth="1"/>
    <col min="1795" max="1799" width="13.7109375" style="1" customWidth="1"/>
    <col min="1800" max="1800" width="14.85546875" style="1" customWidth="1"/>
    <col min="1801" max="1801" width="13.28515625" style="1" customWidth="1"/>
    <col min="1802" max="1802" width="12.28515625" style="1" customWidth="1"/>
    <col min="1803" max="1803" width="12.140625" style="1" customWidth="1"/>
    <col min="1804" max="1804" width="11.5703125" style="1" customWidth="1"/>
    <col min="1805" max="2049" width="8.85546875" style="1"/>
    <col min="2050" max="2050" width="22.140625" style="1" bestFit="1" customWidth="1"/>
    <col min="2051" max="2055" width="13.7109375" style="1" customWidth="1"/>
    <col min="2056" max="2056" width="14.85546875" style="1" customWidth="1"/>
    <col min="2057" max="2057" width="13.28515625" style="1" customWidth="1"/>
    <col min="2058" max="2058" width="12.28515625" style="1" customWidth="1"/>
    <col min="2059" max="2059" width="12.140625" style="1" customWidth="1"/>
    <col min="2060" max="2060" width="11.5703125" style="1" customWidth="1"/>
    <col min="2061" max="2305" width="8.85546875" style="1"/>
    <col min="2306" max="2306" width="22.140625" style="1" bestFit="1" customWidth="1"/>
    <col min="2307" max="2311" width="13.7109375" style="1" customWidth="1"/>
    <col min="2312" max="2312" width="14.85546875" style="1" customWidth="1"/>
    <col min="2313" max="2313" width="13.28515625" style="1" customWidth="1"/>
    <col min="2314" max="2314" width="12.28515625" style="1" customWidth="1"/>
    <col min="2315" max="2315" width="12.140625" style="1" customWidth="1"/>
    <col min="2316" max="2316" width="11.5703125" style="1" customWidth="1"/>
    <col min="2317" max="2561" width="8.85546875" style="1"/>
    <col min="2562" max="2562" width="22.140625" style="1" bestFit="1" customWidth="1"/>
    <col min="2563" max="2567" width="13.7109375" style="1" customWidth="1"/>
    <col min="2568" max="2568" width="14.85546875" style="1" customWidth="1"/>
    <col min="2569" max="2569" width="13.28515625" style="1" customWidth="1"/>
    <col min="2570" max="2570" width="12.28515625" style="1" customWidth="1"/>
    <col min="2571" max="2571" width="12.140625" style="1" customWidth="1"/>
    <col min="2572" max="2572" width="11.5703125" style="1" customWidth="1"/>
    <col min="2573" max="2817" width="8.85546875" style="1"/>
    <col min="2818" max="2818" width="22.140625" style="1" bestFit="1" customWidth="1"/>
    <col min="2819" max="2823" width="13.7109375" style="1" customWidth="1"/>
    <col min="2824" max="2824" width="14.85546875" style="1" customWidth="1"/>
    <col min="2825" max="2825" width="13.28515625" style="1" customWidth="1"/>
    <col min="2826" max="2826" width="12.28515625" style="1" customWidth="1"/>
    <col min="2827" max="2827" width="12.140625" style="1" customWidth="1"/>
    <col min="2828" max="2828" width="11.5703125" style="1" customWidth="1"/>
    <col min="2829" max="3073" width="8.85546875" style="1"/>
    <col min="3074" max="3074" width="22.140625" style="1" bestFit="1" customWidth="1"/>
    <col min="3075" max="3079" width="13.7109375" style="1" customWidth="1"/>
    <col min="3080" max="3080" width="14.85546875" style="1" customWidth="1"/>
    <col min="3081" max="3081" width="13.28515625" style="1" customWidth="1"/>
    <col min="3082" max="3082" width="12.28515625" style="1" customWidth="1"/>
    <col min="3083" max="3083" width="12.140625" style="1" customWidth="1"/>
    <col min="3084" max="3084" width="11.5703125" style="1" customWidth="1"/>
    <col min="3085" max="3329" width="8.85546875" style="1"/>
    <col min="3330" max="3330" width="22.140625" style="1" bestFit="1" customWidth="1"/>
    <col min="3331" max="3335" width="13.7109375" style="1" customWidth="1"/>
    <col min="3336" max="3336" width="14.85546875" style="1" customWidth="1"/>
    <col min="3337" max="3337" width="13.28515625" style="1" customWidth="1"/>
    <col min="3338" max="3338" width="12.28515625" style="1" customWidth="1"/>
    <col min="3339" max="3339" width="12.140625" style="1" customWidth="1"/>
    <col min="3340" max="3340" width="11.5703125" style="1" customWidth="1"/>
    <col min="3341" max="3585" width="8.85546875" style="1"/>
    <col min="3586" max="3586" width="22.140625" style="1" bestFit="1" customWidth="1"/>
    <col min="3587" max="3591" width="13.7109375" style="1" customWidth="1"/>
    <col min="3592" max="3592" width="14.85546875" style="1" customWidth="1"/>
    <col min="3593" max="3593" width="13.28515625" style="1" customWidth="1"/>
    <col min="3594" max="3594" width="12.28515625" style="1" customWidth="1"/>
    <col min="3595" max="3595" width="12.140625" style="1" customWidth="1"/>
    <col min="3596" max="3596" width="11.5703125" style="1" customWidth="1"/>
    <col min="3597" max="3841" width="8.85546875" style="1"/>
    <col min="3842" max="3842" width="22.140625" style="1" bestFit="1" customWidth="1"/>
    <col min="3843" max="3847" width="13.7109375" style="1" customWidth="1"/>
    <col min="3848" max="3848" width="14.85546875" style="1" customWidth="1"/>
    <col min="3849" max="3849" width="13.28515625" style="1" customWidth="1"/>
    <col min="3850" max="3850" width="12.28515625" style="1" customWidth="1"/>
    <col min="3851" max="3851" width="12.140625" style="1" customWidth="1"/>
    <col min="3852" max="3852" width="11.5703125" style="1" customWidth="1"/>
    <col min="3853" max="4097" width="8.85546875" style="1"/>
    <col min="4098" max="4098" width="22.140625" style="1" bestFit="1" customWidth="1"/>
    <col min="4099" max="4103" width="13.7109375" style="1" customWidth="1"/>
    <col min="4104" max="4104" width="14.85546875" style="1" customWidth="1"/>
    <col min="4105" max="4105" width="13.28515625" style="1" customWidth="1"/>
    <col min="4106" max="4106" width="12.28515625" style="1" customWidth="1"/>
    <col min="4107" max="4107" width="12.140625" style="1" customWidth="1"/>
    <col min="4108" max="4108" width="11.5703125" style="1" customWidth="1"/>
    <col min="4109" max="4353" width="8.85546875" style="1"/>
    <col min="4354" max="4354" width="22.140625" style="1" bestFit="1" customWidth="1"/>
    <col min="4355" max="4359" width="13.7109375" style="1" customWidth="1"/>
    <col min="4360" max="4360" width="14.85546875" style="1" customWidth="1"/>
    <col min="4361" max="4361" width="13.28515625" style="1" customWidth="1"/>
    <col min="4362" max="4362" width="12.28515625" style="1" customWidth="1"/>
    <col min="4363" max="4363" width="12.140625" style="1" customWidth="1"/>
    <col min="4364" max="4364" width="11.5703125" style="1" customWidth="1"/>
    <col min="4365" max="4609" width="8.85546875" style="1"/>
    <col min="4610" max="4610" width="22.140625" style="1" bestFit="1" customWidth="1"/>
    <col min="4611" max="4615" width="13.7109375" style="1" customWidth="1"/>
    <col min="4616" max="4616" width="14.85546875" style="1" customWidth="1"/>
    <col min="4617" max="4617" width="13.28515625" style="1" customWidth="1"/>
    <col min="4618" max="4618" width="12.28515625" style="1" customWidth="1"/>
    <col min="4619" max="4619" width="12.140625" style="1" customWidth="1"/>
    <col min="4620" max="4620" width="11.5703125" style="1" customWidth="1"/>
    <col min="4621" max="4865" width="8.85546875" style="1"/>
    <col min="4866" max="4866" width="22.140625" style="1" bestFit="1" customWidth="1"/>
    <col min="4867" max="4871" width="13.7109375" style="1" customWidth="1"/>
    <col min="4872" max="4872" width="14.85546875" style="1" customWidth="1"/>
    <col min="4873" max="4873" width="13.28515625" style="1" customWidth="1"/>
    <col min="4874" max="4874" width="12.28515625" style="1" customWidth="1"/>
    <col min="4875" max="4875" width="12.140625" style="1" customWidth="1"/>
    <col min="4876" max="4876" width="11.5703125" style="1" customWidth="1"/>
    <col min="4877" max="5121" width="8.85546875" style="1"/>
    <col min="5122" max="5122" width="22.140625" style="1" bestFit="1" customWidth="1"/>
    <col min="5123" max="5127" width="13.7109375" style="1" customWidth="1"/>
    <col min="5128" max="5128" width="14.85546875" style="1" customWidth="1"/>
    <col min="5129" max="5129" width="13.28515625" style="1" customWidth="1"/>
    <col min="5130" max="5130" width="12.28515625" style="1" customWidth="1"/>
    <col min="5131" max="5131" width="12.140625" style="1" customWidth="1"/>
    <col min="5132" max="5132" width="11.5703125" style="1" customWidth="1"/>
    <col min="5133" max="5377" width="8.85546875" style="1"/>
    <col min="5378" max="5378" width="22.140625" style="1" bestFit="1" customWidth="1"/>
    <col min="5379" max="5383" width="13.7109375" style="1" customWidth="1"/>
    <col min="5384" max="5384" width="14.85546875" style="1" customWidth="1"/>
    <col min="5385" max="5385" width="13.28515625" style="1" customWidth="1"/>
    <col min="5386" max="5386" width="12.28515625" style="1" customWidth="1"/>
    <col min="5387" max="5387" width="12.140625" style="1" customWidth="1"/>
    <col min="5388" max="5388" width="11.5703125" style="1" customWidth="1"/>
    <col min="5389" max="5633" width="8.85546875" style="1"/>
    <col min="5634" max="5634" width="22.140625" style="1" bestFit="1" customWidth="1"/>
    <col min="5635" max="5639" width="13.7109375" style="1" customWidth="1"/>
    <col min="5640" max="5640" width="14.85546875" style="1" customWidth="1"/>
    <col min="5641" max="5641" width="13.28515625" style="1" customWidth="1"/>
    <col min="5642" max="5642" width="12.28515625" style="1" customWidth="1"/>
    <col min="5643" max="5643" width="12.140625" style="1" customWidth="1"/>
    <col min="5644" max="5644" width="11.5703125" style="1" customWidth="1"/>
    <col min="5645" max="5889" width="8.85546875" style="1"/>
    <col min="5890" max="5890" width="22.140625" style="1" bestFit="1" customWidth="1"/>
    <col min="5891" max="5895" width="13.7109375" style="1" customWidth="1"/>
    <col min="5896" max="5896" width="14.85546875" style="1" customWidth="1"/>
    <col min="5897" max="5897" width="13.28515625" style="1" customWidth="1"/>
    <col min="5898" max="5898" width="12.28515625" style="1" customWidth="1"/>
    <col min="5899" max="5899" width="12.140625" style="1" customWidth="1"/>
    <col min="5900" max="5900" width="11.5703125" style="1" customWidth="1"/>
    <col min="5901" max="6145" width="8.85546875" style="1"/>
    <col min="6146" max="6146" width="22.140625" style="1" bestFit="1" customWidth="1"/>
    <col min="6147" max="6151" width="13.7109375" style="1" customWidth="1"/>
    <col min="6152" max="6152" width="14.85546875" style="1" customWidth="1"/>
    <col min="6153" max="6153" width="13.28515625" style="1" customWidth="1"/>
    <col min="6154" max="6154" width="12.28515625" style="1" customWidth="1"/>
    <col min="6155" max="6155" width="12.140625" style="1" customWidth="1"/>
    <col min="6156" max="6156" width="11.5703125" style="1" customWidth="1"/>
    <col min="6157" max="6401" width="8.85546875" style="1"/>
    <col min="6402" max="6402" width="22.140625" style="1" bestFit="1" customWidth="1"/>
    <col min="6403" max="6407" width="13.7109375" style="1" customWidth="1"/>
    <col min="6408" max="6408" width="14.85546875" style="1" customWidth="1"/>
    <col min="6409" max="6409" width="13.28515625" style="1" customWidth="1"/>
    <col min="6410" max="6410" width="12.28515625" style="1" customWidth="1"/>
    <col min="6411" max="6411" width="12.140625" style="1" customWidth="1"/>
    <col min="6412" max="6412" width="11.5703125" style="1" customWidth="1"/>
    <col min="6413" max="6657" width="8.85546875" style="1"/>
    <col min="6658" max="6658" width="22.140625" style="1" bestFit="1" customWidth="1"/>
    <col min="6659" max="6663" width="13.7109375" style="1" customWidth="1"/>
    <col min="6664" max="6664" width="14.85546875" style="1" customWidth="1"/>
    <col min="6665" max="6665" width="13.28515625" style="1" customWidth="1"/>
    <col min="6666" max="6666" width="12.28515625" style="1" customWidth="1"/>
    <col min="6667" max="6667" width="12.140625" style="1" customWidth="1"/>
    <col min="6668" max="6668" width="11.5703125" style="1" customWidth="1"/>
    <col min="6669" max="6913" width="8.85546875" style="1"/>
    <col min="6914" max="6914" width="22.140625" style="1" bestFit="1" customWidth="1"/>
    <col min="6915" max="6919" width="13.7109375" style="1" customWidth="1"/>
    <col min="6920" max="6920" width="14.85546875" style="1" customWidth="1"/>
    <col min="6921" max="6921" width="13.28515625" style="1" customWidth="1"/>
    <col min="6922" max="6922" width="12.28515625" style="1" customWidth="1"/>
    <col min="6923" max="6923" width="12.140625" style="1" customWidth="1"/>
    <col min="6924" max="6924" width="11.5703125" style="1" customWidth="1"/>
    <col min="6925" max="7169" width="8.85546875" style="1"/>
    <col min="7170" max="7170" width="22.140625" style="1" bestFit="1" customWidth="1"/>
    <col min="7171" max="7175" width="13.7109375" style="1" customWidth="1"/>
    <col min="7176" max="7176" width="14.85546875" style="1" customWidth="1"/>
    <col min="7177" max="7177" width="13.28515625" style="1" customWidth="1"/>
    <col min="7178" max="7178" width="12.28515625" style="1" customWidth="1"/>
    <col min="7179" max="7179" width="12.140625" style="1" customWidth="1"/>
    <col min="7180" max="7180" width="11.5703125" style="1" customWidth="1"/>
    <col min="7181" max="7425" width="8.85546875" style="1"/>
    <col min="7426" max="7426" width="22.140625" style="1" bestFit="1" customWidth="1"/>
    <col min="7427" max="7431" width="13.7109375" style="1" customWidth="1"/>
    <col min="7432" max="7432" width="14.85546875" style="1" customWidth="1"/>
    <col min="7433" max="7433" width="13.28515625" style="1" customWidth="1"/>
    <col min="7434" max="7434" width="12.28515625" style="1" customWidth="1"/>
    <col min="7435" max="7435" width="12.140625" style="1" customWidth="1"/>
    <col min="7436" max="7436" width="11.5703125" style="1" customWidth="1"/>
    <col min="7437" max="7681" width="8.85546875" style="1"/>
    <col min="7682" max="7682" width="22.140625" style="1" bestFit="1" customWidth="1"/>
    <col min="7683" max="7687" width="13.7109375" style="1" customWidth="1"/>
    <col min="7688" max="7688" width="14.85546875" style="1" customWidth="1"/>
    <col min="7689" max="7689" width="13.28515625" style="1" customWidth="1"/>
    <col min="7690" max="7690" width="12.28515625" style="1" customWidth="1"/>
    <col min="7691" max="7691" width="12.140625" style="1" customWidth="1"/>
    <col min="7692" max="7692" width="11.5703125" style="1" customWidth="1"/>
    <col min="7693" max="7937" width="8.85546875" style="1"/>
    <col min="7938" max="7938" width="22.140625" style="1" bestFit="1" customWidth="1"/>
    <col min="7939" max="7943" width="13.7109375" style="1" customWidth="1"/>
    <col min="7944" max="7944" width="14.85546875" style="1" customWidth="1"/>
    <col min="7945" max="7945" width="13.28515625" style="1" customWidth="1"/>
    <col min="7946" max="7946" width="12.28515625" style="1" customWidth="1"/>
    <col min="7947" max="7947" width="12.140625" style="1" customWidth="1"/>
    <col min="7948" max="7948" width="11.5703125" style="1" customWidth="1"/>
    <col min="7949" max="8193" width="8.85546875" style="1"/>
    <col min="8194" max="8194" width="22.140625" style="1" bestFit="1" customWidth="1"/>
    <col min="8195" max="8199" width="13.7109375" style="1" customWidth="1"/>
    <col min="8200" max="8200" width="14.85546875" style="1" customWidth="1"/>
    <col min="8201" max="8201" width="13.28515625" style="1" customWidth="1"/>
    <col min="8202" max="8202" width="12.28515625" style="1" customWidth="1"/>
    <col min="8203" max="8203" width="12.140625" style="1" customWidth="1"/>
    <col min="8204" max="8204" width="11.5703125" style="1" customWidth="1"/>
    <col min="8205" max="8449" width="8.85546875" style="1"/>
    <col min="8450" max="8450" width="22.140625" style="1" bestFit="1" customWidth="1"/>
    <col min="8451" max="8455" width="13.7109375" style="1" customWidth="1"/>
    <col min="8456" max="8456" width="14.85546875" style="1" customWidth="1"/>
    <col min="8457" max="8457" width="13.28515625" style="1" customWidth="1"/>
    <col min="8458" max="8458" width="12.28515625" style="1" customWidth="1"/>
    <col min="8459" max="8459" width="12.140625" style="1" customWidth="1"/>
    <col min="8460" max="8460" width="11.5703125" style="1" customWidth="1"/>
    <col min="8461" max="8705" width="8.85546875" style="1"/>
    <col min="8706" max="8706" width="22.140625" style="1" bestFit="1" customWidth="1"/>
    <col min="8707" max="8711" width="13.7109375" style="1" customWidth="1"/>
    <col min="8712" max="8712" width="14.85546875" style="1" customWidth="1"/>
    <col min="8713" max="8713" width="13.28515625" style="1" customWidth="1"/>
    <col min="8714" max="8714" width="12.28515625" style="1" customWidth="1"/>
    <col min="8715" max="8715" width="12.140625" style="1" customWidth="1"/>
    <col min="8716" max="8716" width="11.5703125" style="1" customWidth="1"/>
    <col min="8717" max="8961" width="8.85546875" style="1"/>
    <col min="8962" max="8962" width="22.140625" style="1" bestFit="1" customWidth="1"/>
    <col min="8963" max="8967" width="13.7109375" style="1" customWidth="1"/>
    <col min="8968" max="8968" width="14.85546875" style="1" customWidth="1"/>
    <col min="8969" max="8969" width="13.28515625" style="1" customWidth="1"/>
    <col min="8970" max="8970" width="12.28515625" style="1" customWidth="1"/>
    <col min="8971" max="8971" width="12.140625" style="1" customWidth="1"/>
    <col min="8972" max="8972" width="11.5703125" style="1" customWidth="1"/>
    <col min="8973" max="9217" width="8.85546875" style="1"/>
    <col min="9218" max="9218" width="22.140625" style="1" bestFit="1" customWidth="1"/>
    <col min="9219" max="9223" width="13.7109375" style="1" customWidth="1"/>
    <col min="9224" max="9224" width="14.85546875" style="1" customWidth="1"/>
    <col min="9225" max="9225" width="13.28515625" style="1" customWidth="1"/>
    <col min="9226" max="9226" width="12.28515625" style="1" customWidth="1"/>
    <col min="9227" max="9227" width="12.140625" style="1" customWidth="1"/>
    <col min="9228" max="9228" width="11.5703125" style="1" customWidth="1"/>
    <col min="9229" max="9473" width="8.85546875" style="1"/>
    <col min="9474" max="9474" width="22.140625" style="1" bestFit="1" customWidth="1"/>
    <col min="9475" max="9479" width="13.7109375" style="1" customWidth="1"/>
    <col min="9480" max="9480" width="14.85546875" style="1" customWidth="1"/>
    <col min="9481" max="9481" width="13.28515625" style="1" customWidth="1"/>
    <col min="9482" max="9482" width="12.28515625" style="1" customWidth="1"/>
    <col min="9483" max="9483" width="12.140625" style="1" customWidth="1"/>
    <col min="9484" max="9484" width="11.5703125" style="1" customWidth="1"/>
    <col min="9485" max="9729" width="8.85546875" style="1"/>
    <col min="9730" max="9730" width="22.140625" style="1" bestFit="1" customWidth="1"/>
    <col min="9731" max="9735" width="13.7109375" style="1" customWidth="1"/>
    <col min="9736" max="9736" width="14.85546875" style="1" customWidth="1"/>
    <col min="9737" max="9737" width="13.28515625" style="1" customWidth="1"/>
    <col min="9738" max="9738" width="12.28515625" style="1" customWidth="1"/>
    <col min="9739" max="9739" width="12.140625" style="1" customWidth="1"/>
    <col min="9740" max="9740" width="11.5703125" style="1" customWidth="1"/>
    <col min="9741" max="9985" width="8.85546875" style="1"/>
    <col min="9986" max="9986" width="22.140625" style="1" bestFit="1" customWidth="1"/>
    <col min="9987" max="9991" width="13.7109375" style="1" customWidth="1"/>
    <col min="9992" max="9992" width="14.85546875" style="1" customWidth="1"/>
    <col min="9993" max="9993" width="13.28515625" style="1" customWidth="1"/>
    <col min="9994" max="9994" width="12.28515625" style="1" customWidth="1"/>
    <col min="9995" max="9995" width="12.140625" style="1" customWidth="1"/>
    <col min="9996" max="9996" width="11.5703125" style="1" customWidth="1"/>
    <col min="9997" max="10241" width="8.85546875" style="1"/>
    <col min="10242" max="10242" width="22.140625" style="1" bestFit="1" customWidth="1"/>
    <col min="10243" max="10247" width="13.7109375" style="1" customWidth="1"/>
    <col min="10248" max="10248" width="14.85546875" style="1" customWidth="1"/>
    <col min="10249" max="10249" width="13.28515625" style="1" customWidth="1"/>
    <col min="10250" max="10250" width="12.28515625" style="1" customWidth="1"/>
    <col min="10251" max="10251" width="12.140625" style="1" customWidth="1"/>
    <col min="10252" max="10252" width="11.5703125" style="1" customWidth="1"/>
    <col min="10253" max="10497" width="8.85546875" style="1"/>
    <col min="10498" max="10498" width="22.140625" style="1" bestFit="1" customWidth="1"/>
    <col min="10499" max="10503" width="13.7109375" style="1" customWidth="1"/>
    <col min="10504" max="10504" width="14.85546875" style="1" customWidth="1"/>
    <col min="10505" max="10505" width="13.28515625" style="1" customWidth="1"/>
    <col min="10506" max="10506" width="12.28515625" style="1" customWidth="1"/>
    <col min="10507" max="10507" width="12.140625" style="1" customWidth="1"/>
    <col min="10508" max="10508" width="11.5703125" style="1" customWidth="1"/>
    <col min="10509" max="10753" width="8.85546875" style="1"/>
    <col min="10754" max="10754" width="22.140625" style="1" bestFit="1" customWidth="1"/>
    <col min="10755" max="10759" width="13.7109375" style="1" customWidth="1"/>
    <col min="10760" max="10760" width="14.85546875" style="1" customWidth="1"/>
    <col min="10761" max="10761" width="13.28515625" style="1" customWidth="1"/>
    <col min="10762" max="10762" width="12.28515625" style="1" customWidth="1"/>
    <col min="10763" max="10763" width="12.140625" style="1" customWidth="1"/>
    <col min="10764" max="10764" width="11.5703125" style="1" customWidth="1"/>
    <col min="10765" max="11009" width="8.85546875" style="1"/>
    <col min="11010" max="11010" width="22.140625" style="1" bestFit="1" customWidth="1"/>
    <col min="11011" max="11015" width="13.7109375" style="1" customWidth="1"/>
    <col min="11016" max="11016" width="14.85546875" style="1" customWidth="1"/>
    <col min="11017" max="11017" width="13.28515625" style="1" customWidth="1"/>
    <col min="11018" max="11018" width="12.28515625" style="1" customWidth="1"/>
    <col min="11019" max="11019" width="12.140625" style="1" customWidth="1"/>
    <col min="11020" max="11020" width="11.5703125" style="1" customWidth="1"/>
    <col min="11021" max="11265" width="8.85546875" style="1"/>
    <col min="11266" max="11266" width="22.140625" style="1" bestFit="1" customWidth="1"/>
    <col min="11267" max="11271" width="13.7109375" style="1" customWidth="1"/>
    <col min="11272" max="11272" width="14.85546875" style="1" customWidth="1"/>
    <col min="11273" max="11273" width="13.28515625" style="1" customWidth="1"/>
    <col min="11274" max="11274" width="12.28515625" style="1" customWidth="1"/>
    <col min="11275" max="11275" width="12.140625" style="1" customWidth="1"/>
    <col min="11276" max="11276" width="11.5703125" style="1" customWidth="1"/>
    <col min="11277" max="11521" width="8.85546875" style="1"/>
    <col min="11522" max="11522" width="22.140625" style="1" bestFit="1" customWidth="1"/>
    <col min="11523" max="11527" width="13.7109375" style="1" customWidth="1"/>
    <col min="11528" max="11528" width="14.85546875" style="1" customWidth="1"/>
    <col min="11529" max="11529" width="13.28515625" style="1" customWidth="1"/>
    <col min="11530" max="11530" width="12.28515625" style="1" customWidth="1"/>
    <col min="11531" max="11531" width="12.140625" style="1" customWidth="1"/>
    <col min="11532" max="11532" width="11.5703125" style="1" customWidth="1"/>
    <col min="11533" max="11777" width="8.85546875" style="1"/>
    <col min="11778" max="11778" width="22.140625" style="1" bestFit="1" customWidth="1"/>
    <col min="11779" max="11783" width="13.7109375" style="1" customWidth="1"/>
    <col min="11784" max="11784" width="14.85546875" style="1" customWidth="1"/>
    <col min="11785" max="11785" width="13.28515625" style="1" customWidth="1"/>
    <col min="11786" max="11786" width="12.28515625" style="1" customWidth="1"/>
    <col min="11787" max="11787" width="12.140625" style="1" customWidth="1"/>
    <col min="11788" max="11788" width="11.5703125" style="1" customWidth="1"/>
    <col min="11789" max="12033" width="8.85546875" style="1"/>
    <col min="12034" max="12034" width="22.140625" style="1" bestFit="1" customWidth="1"/>
    <col min="12035" max="12039" width="13.7109375" style="1" customWidth="1"/>
    <col min="12040" max="12040" width="14.85546875" style="1" customWidth="1"/>
    <col min="12041" max="12041" width="13.28515625" style="1" customWidth="1"/>
    <col min="12042" max="12042" width="12.28515625" style="1" customWidth="1"/>
    <col min="12043" max="12043" width="12.140625" style="1" customWidth="1"/>
    <col min="12044" max="12044" width="11.5703125" style="1" customWidth="1"/>
    <col min="12045" max="12289" width="8.85546875" style="1"/>
    <col min="12290" max="12290" width="22.140625" style="1" bestFit="1" customWidth="1"/>
    <col min="12291" max="12295" width="13.7109375" style="1" customWidth="1"/>
    <col min="12296" max="12296" width="14.85546875" style="1" customWidth="1"/>
    <col min="12297" max="12297" width="13.28515625" style="1" customWidth="1"/>
    <col min="12298" max="12298" width="12.28515625" style="1" customWidth="1"/>
    <col min="12299" max="12299" width="12.140625" style="1" customWidth="1"/>
    <col min="12300" max="12300" width="11.5703125" style="1" customWidth="1"/>
    <col min="12301" max="12545" width="8.85546875" style="1"/>
    <col min="12546" max="12546" width="22.140625" style="1" bestFit="1" customWidth="1"/>
    <col min="12547" max="12551" width="13.7109375" style="1" customWidth="1"/>
    <col min="12552" max="12552" width="14.85546875" style="1" customWidth="1"/>
    <col min="12553" max="12553" width="13.28515625" style="1" customWidth="1"/>
    <col min="12554" max="12554" width="12.28515625" style="1" customWidth="1"/>
    <col min="12555" max="12555" width="12.140625" style="1" customWidth="1"/>
    <col min="12556" max="12556" width="11.5703125" style="1" customWidth="1"/>
    <col min="12557" max="12801" width="8.85546875" style="1"/>
    <col min="12802" max="12802" width="22.140625" style="1" bestFit="1" customWidth="1"/>
    <col min="12803" max="12807" width="13.7109375" style="1" customWidth="1"/>
    <col min="12808" max="12808" width="14.85546875" style="1" customWidth="1"/>
    <col min="12809" max="12809" width="13.28515625" style="1" customWidth="1"/>
    <col min="12810" max="12810" width="12.28515625" style="1" customWidth="1"/>
    <col min="12811" max="12811" width="12.140625" style="1" customWidth="1"/>
    <col min="12812" max="12812" width="11.5703125" style="1" customWidth="1"/>
    <col min="12813" max="13057" width="8.85546875" style="1"/>
    <col min="13058" max="13058" width="22.140625" style="1" bestFit="1" customWidth="1"/>
    <col min="13059" max="13063" width="13.7109375" style="1" customWidth="1"/>
    <col min="13064" max="13064" width="14.85546875" style="1" customWidth="1"/>
    <col min="13065" max="13065" width="13.28515625" style="1" customWidth="1"/>
    <col min="13066" max="13066" width="12.28515625" style="1" customWidth="1"/>
    <col min="13067" max="13067" width="12.140625" style="1" customWidth="1"/>
    <col min="13068" max="13068" width="11.5703125" style="1" customWidth="1"/>
    <col min="13069" max="13313" width="8.85546875" style="1"/>
    <col min="13314" max="13314" width="22.140625" style="1" bestFit="1" customWidth="1"/>
    <col min="13315" max="13319" width="13.7109375" style="1" customWidth="1"/>
    <col min="13320" max="13320" width="14.85546875" style="1" customWidth="1"/>
    <col min="13321" max="13321" width="13.28515625" style="1" customWidth="1"/>
    <col min="13322" max="13322" width="12.28515625" style="1" customWidth="1"/>
    <col min="13323" max="13323" width="12.140625" style="1" customWidth="1"/>
    <col min="13324" max="13324" width="11.5703125" style="1" customWidth="1"/>
    <col min="13325" max="13569" width="8.85546875" style="1"/>
    <col min="13570" max="13570" width="22.140625" style="1" bestFit="1" customWidth="1"/>
    <col min="13571" max="13575" width="13.7109375" style="1" customWidth="1"/>
    <col min="13576" max="13576" width="14.85546875" style="1" customWidth="1"/>
    <col min="13577" max="13577" width="13.28515625" style="1" customWidth="1"/>
    <col min="13578" max="13578" width="12.28515625" style="1" customWidth="1"/>
    <col min="13579" max="13579" width="12.140625" style="1" customWidth="1"/>
    <col min="13580" max="13580" width="11.5703125" style="1" customWidth="1"/>
    <col min="13581" max="13825" width="8.85546875" style="1"/>
    <col min="13826" max="13826" width="22.140625" style="1" bestFit="1" customWidth="1"/>
    <col min="13827" max="13831" width="13.7109375" style="1" customWidth="1"/>
    <col min="13832" max="13832" width="14.85546875" style="1" customWidth="1"/>
    <col min="13833" max="13833" width="13.28515625" style="1" customWidth="1"/>
    <col min="13834" max="13834" width="12.28515625" style="1" customWidth="1"/>
    <col min="13835" max="13835" width="12.140625" style="1" customWidth="1"/>
    <col min="13836" max="13836" width="11.5703125" style="1" customWidth="1"/>
    <col min="13837" max="14081" width="8.85546875" style="1"/>
    <col min="14082" max="14082" width="22.140625" style="1" bestFit="1" customWidth="1"/>
    <col min="14083" max="14087" width="13.7109375" style="1" customWidth="1"/>
    <col min="14088" max="14088" width="14.85546875" style="1" customWidth="1"/>
    <col min="14089" max="14089" width="13.28515625" style="1" customWidth="1"/>
    <col min="14090" max="14090" width="12.28515625" style="1" customWidth="1"/>
    <col min="14091" max="14091" width="12.140625" style="1" customWidth="1"/>
    <col min="14092" max="14092" width="11.5703125" style="1" customWidth="1"/>
    <col min="14093" max="14337" width="8.85546875" style="1"/>
    <col min="14338" max="14338" width="22.140625" style="1" bestFit="1" customWidth="1"/>
    <col min="14339" max="14343" width="13.7109375" style="1" customWidth="1"/>
    <col min="14344" max="14344" width="14.85546875" style="1" customWidth="1"/>
    <col min="14345" max="14345" width="13.28515625" style="1" customWidth="1"/>
    <col min="14346" max="14346" width="12.28515625" style="1" customWidth="1"/>
    <col min="14347" max="14347" width="12.140625" style="1" customWidth="1"/>
    <col min="14348" max="14348" width="11.5703125" style="1" customWidth="1"/>
    <col min="14349" max="14593" width="8.85546875" style="1"/>
    <col min="14594" max="14594" width="22.140625" style="1" bestFit="1" customWidth="1"/>
    <col min="14595" max="14599" width="13.7109375" style="1" customWidth="1"/>
    <col min="14600" max="14600" width="14.85546875" style="1" customWidth="1"/>
    <col min="14601" max="14601" width="13.28515625" style="1" customWidth="1"/>
    <col min="14602" max="14602" width="12.28515625" style="1" customWidth="1"/>
    <col min="14603" max="14603" width="12.140625" style="1" customWidth="1"/>
    <col min="14604" max="14604" width="11.5703125" style="1" customWidth="1"/>
    <col min="14605" max="14849" width="8.85546875" style="1"/>
    <col min="14850" max="14850" width="22.140625" style="1" bestFit="1" customWidth="1"/>
    <col min="14851" max="14855" width="13.7109375" style="1" customWidth="1"/>
    <col min="14856" max="14856" width="14.85546875" style="1" customWidth="1"/>
    <col min="14857" max="14857" width="13.28515625" style="1" customWidth="1"/>
    <col min="14858" max="14858" width="12.28515625" style="1" customWidth="1"/>
    <col min="14859" max="14859" width="12.140625" style="1" customWidth="1"/>
    <col min="14860" max="14860" width="11.5703125" style="1" customWidth="1"/>
    <col min="14861" max="15105" width="8.85546875" style="1"/>
    <col min="15106" max="15106" width="22.140625" style="1" bestFit="1" customWidth="1"/>
    <col min="15107" max="15111" width="13.7109375" style="1" customWidth="1"/>
    <col min="15112" max="15112" width="14.85546875" style="1" customWidth="1"/>
    <col min="15113" max="15113" width="13.28515625" style="1" customWidth="1"/>
    <col min="15114" max="15114" width="12.28515625" style="1" customWidth="1"/>
    <col min="15115" max="15115" width="12.140625" style="1" customWidth="1"/>
    <col min="15116" max="15116" width="11.5703125" style="1" customWidth="1"/>
    <col min="15117" max="15361" width="8.85546875" style="1"/>
    <col min="15362" max="15362" width="22.140625" style="1" bestFit="1" customWidth="1"/>
    <col min="15363" max="15367" width="13.7109375" style="1" customWidth="1"/>
    <col min="15368" max="15368" width="14.85546875" style="1" customWidth="1"/>
    <col min="15369" max="15369" width="13.28515625" style="1" customWidth="1"/>
    <col min="15370" max="15370" width="12.28515625" style="1" customWidth="1"/>
    <col min="15371" max="15371" width="12.140625" style="1" customWidth="1"/>
    <col min="15372" max="15372" width="11.5703125" style="1" customWidth="1"/>
    <col min="15373" max="15617" width="8.85546875" style="1"/>
    <col min="15618" max="15618" width="22.140625" style="1" bestFit="1" customWidth="1"/>
    <col min="15619" max="15623" width="13.7109375" style="1" customWidth="1"/>
    <col min="15624" max="15624" width="14.85546875" style="1" customWidth="1"/>
    <col min="15625" max="15625" width="13.28515625" style="1" customWidth="1"/>
    <col min="15626" max="15626" width="12.28515625" style="1" customWidth="1"/>
    <col min="15627" max="15627" width="12.140625" style="1" customWidth="1"/>
    <col min="15628" max="15628" width="11.5703125" style="1" customWidth="1"/>
    <col min="15629" max="15873" width="8.85546875" style="1"/>
    <col min="15874" max="15874" width="22.140625" style="1" bestFit="1" customWidth="1"/>
    <col min="15875" max="15879" width="13.7109375" style="1" customWidth="1"/>
    <col min="15880" max="15880" width="14.85546875" style="1" customWidth="1"/>
    <col min="15881" max="15881" width="13.28515625" style="1" customWidth="1"/>
    <col min="15882" max="15882" width="12.28515625" style="1" customWidth="1"/>
    <col min="15883" max="15883" width="12.140625" style="1" customWidth="1"/>
    <col min="15884" max="15884" width="11.5703125" style="1" customWidth="1"/>
    <col min="15885" max="16129" width="8.85546875" style="1"/>
    <col min="16130" max="16130" width="22.140625" style="1" bestFit="1" customWidth="1"/>
    <col min="16131" max="16135" width="13.7109375" style="1" customWidth="1"/>
    <col min="16136" max="16136" width="14.85546875" style="1" customWidth="1"/>
    <col min="16137" max="16137" width="13.28515625" style="1" customWidth="1"/>
    <col min="16138" max="16138" width="12.28515625" style="1" customWidth="1"/>
    <col min="16139" max="16139" width="12.140625" style="1" customWidth="1"/>
    <col min="16140" max="16140" width="11.5703125" style="1" customWidth="1"/>
    <col min="16141" max="16384" width="8.85546875" style="1"/>
  </cols>
  <sheetData>
    <row r="1" spans="1:12" x14ac:dyDescent="0.25">
      <c r="A1" s="41" t="s">
        <v>63</v>
      </c>
      <c r="B1" s="41"/>
      <c r="C1" s="41"/>
      <c r="D1" s="41"/>
      <c r="E1" s="41"/>
      <c r="F1" s="41"/>
      <c r="G1" s="41"/>
      <c r="H1" s="41"/>
      <c r="I1" s="41"/>
      <c r="J1" s="41"/>
      <c r="K1" s="41"/>
      <c r="L1" s="41"/>
    </row>
    <row r="2" spans="1:12" x14ac:dyDescent="0.25">
      <c r="A2" s="58" t="s">
        <v>60</v>
      </c>
      <c r="B2" s="58"/>
      <c r="C2" s="58"/>
      <c r="D2" s="58"/>
      <c r="E2" s="58"/>
      <c r="F2" s="58"/>
      <c r="G2" s="58"/>
      <c r="H2" s="58"/>
      <c r="I2" s="58"/>
      <c r="J2" s="58"/>
      <c r="K2" s="58"/>
      <c r="L2" s="58"/>
    </row>
    <row r="3" spans="1:12" ht="29.45" customHeight="1" x14ac:dyDescent="0.35">
      <c r="A3" s="64" t="s">
        <v>62</v>
      </c>
      <c r="B3" s="64"/>
      <c r="C3" s="64"/>
      <c r="D3" s="64"/>
      <c r="E3" s="64"/>
      <c r="F3" s="64"/>
      <c r="G3" s="64"/>
      <c r="H3" s="64"/>
      <c r="I3" s="64"/>
      <c r="J3" s="64"/>
      <c r="K3" s="64"/>
      <c r="L3" s="64"/>
    </row>
    <row r="4" spans="1:12" ht="19.5" thickBot="1" x14ac:dyDescent="0.35">
      <c r="A4" s="42"/>
      <c r="B4" s="42"/>
      <c r="C4" s="42"/>
      <c r="D4" s="42"/>
      <c r="E4" s="42"/>
      <c r="F4" s="42"/>
      <c r="G4" s="42"/>
      <c r="H4" s="42"/>
      <c r="I4" s="42"/>
      <c r="J4" s="42"/>
      <c r="K4" s="42"/>
      <c r="L4" s="42"/>
    </row>
    <row r="5" spans="1:12" ht="15.75" thickBot="1" x14ac:dyDescent="0.3">
      <c r="A5" s="59" t="s">
        <v>25</v>
      </c>
      <c r="B5" s="59"/>
      <c r="C5" s="60"/>
      <c r="D5" s="65" t="s">
        <v>26</v>
      </c>
      <c r="E5" s="66"/>
      <c r="F5" s="67"/>
      <c r="G5" s="41"/>
      <c r="H5" s="41"/>
      <c r="I5" s="41"/>
      <c r="J5" s="41"/>
      <c r="K5" s="41"/>
      <c r="L5" s="41"/>
    </row>
    <row r="6" spans="1:12" ht="15.75" thickBot="1" x14ac:dyDescent="0.3">
      <c r="A6" s="68" t="s">
        <v>27</v>
      </c>
      <c r="B6" s="68"/>
      <c r="C6" s="69"/>
      <c r="D6" s="61">
        <v>43160</v>
      </c>
      <c r="E6" s="62"/>
      <c r="F6" s="63"/>
      <c r="G6" s="41"/>
      <c r="H6" s="41"/>
      <c r="I6" s="41"/>
      <c r="J6" s="41"/>
      <c r="K6" s="41"/>
      <c r="L6" s="41"/>
    </row>
    <row r="7" spans="1:12" ht="15.75" thickBot="1" x14ac:dyDescent="0.3">
      <c r="A7" s="59" t="s">
        <v>28</v>
      </c>
      <c r="B7" s="59"/>
      <c r="C7" s="60"/>
      <c r="D7" s="61">
        <v>43100</v>
      </c>
      <c r="E7" s="62"/>
      <c r="F7" s="63"/>
      <c r="G7" s="41"/>
      <c r="H7" s="41"/>
      <c r="I7" s="41"/>
      <c r="J7" s="41"/>
      <c r="K7" s="41"/>
      <c r="L7" s="41"/>
    </row>
    <row r="8" spans="1:12" ht="15.75" thickBot="1" x14ac:dyDescent="0.3">
      <c r="A8" s="59" t="s">
        <v>29</v>
      </c>
      <c r="B8" s="59"/>
      <c r="C8" s="60"/>
      <c r="D8" s="70">
        <v>5000000</v>
      </c>
      <c r="E8" s="71"/>
      <c r="F8" s="72"/>
      <c r="G8" s="41" t="s">
        <v>30</v>
      </c>
      <c r="H8" s="41"/>
      <c r="I8" s="41"/>
      <c r="J8" s="41"/>
      <c r="K8" s="41"/>
      <c r="L8" s="41"/>
    </row>
    <row r="9" spans="1:12" ht="22.35" customHeight="1" x14ac:dyDescent="0.25">
      <c r="A9" s="41"/>
      <c r="B9" s="41"/>
      <c r="C9" s="41"/>
      <c r="D9" s="41"/>
      <c r="E9" s="41"/>
      <c r="F9" s="41"/>
      <c r="G9" s="41"/>
      <c r="H9" s="41"/>
      <c r="I9" s="41"/>
      <c r="J9" s="41"/>
      <c r="K9" s="41"/>
      <c r="L9" s="41"/>
    </row>
    <row r="10" spans="1:12" x14ac:dyDescent="0.25">
      <c r="A10" s="43" t="s">
        <v>31</v>
      </c>
      <c r="B10" s="73" t="s">
        <v>32</v>
      </c>
      <c r="C10" s="73"/>
      <c r="D10" s="73"/>
      <c r="E10" s="73"/>
      <c r="F10" s="73"/>
      <c r="G10" s="73" t="s">
        <v>33</v>
      </c>
      <c r="H10" s="73"/>
      <c r="I10" s="73"/>
      <c r="J10" s="43" t="s">
        <v>34</v>
      </c>
      <c r="K10" s="73" t="s">
        <v>35</v>
      </c>
      <c r="L10" s="73"/>
    </row>
    <row r="11" spans="1:12" x14ac:dyDescent="0.25">
      <c r="A11" s="43"/>
      <c r="B11" s="43"/>
      <c r="C11" s="43"/>
      <c r="D11" s="43"/>
      <c r="E11" s="43"/>
      <c r="F11" s="43"/>
      <c r="G11" s="43"/>
      <c r="H11" s="43"/>
      <c r="I11" s="43"/>
      <c r="J11" s="43"/>
      <c r="K11" s="43"/>
      <c r="L11" s="43"/>
    </row>
    <row r="12" spans="1:12" ht="66.75" customHeight="1" x14ac:dyDescent="0.25">
      <c r="A12" s="44" t="s">
        <v>36</v>
      </c>
      <c r="B12" s="44" t="s">
        <v>1</v>
      </c>
      <c r="C12" s="44" t="s">
        <v>2</v>
      </c>
      <c r="D12" s="44" t="s">
        <v>37</v>
      </c>
      <c r="E12" s="44" t="s">
        <v>38</v>
      </c>
      <c r="F12" s="44" t="s">
        <v>39</v>
      </c>
      <c r="G12" s="45" t="s">
        <v>51</v>
      </c>
      <c r="H12" s="45" t="s">
        <v>52</v>
      </c>
      <c r="I12" s="44" t="s">
        <v>40</v>
      </c>
      <c r="J12" s="44" t="s">
        <v>41</v>
      </c>
      <c r="K12" s="44" t="s">
        <v>42</v>
      </c>
      <c r="L12" s="44" t="s">
        <v>43</v>
      </c>
    </row>
    <row r="13" spans="1:12" x14ac:dyDescent="0.25">
      <c r="A13" s="41" t="s">
        <v>44</v>
      </c>
      <c r="B13" s="46">
        <v>255000</v>
      </c>
      <c r="C13" s="46">
        <v>55000</v>
      </c>
      <c r="D13" s="46">
        <v>32000</v>
      </c>
      <c r="E13" s="46">
        <v>23000</v>
      </c>
      <c r="F13" s="47">
        <f t="shared" ref="F13:F18" si="0">SUM(B13:E13)</f>
        <v>365000</v>
      </c>
      <c r="G13" s="46">
        <v>-18000</v>
      </c>
      <c r="H13" s="46">
        <v>-500</v>
      </c>
      <c r="I13" s="47">
        <f>SUM(F13:H13)</f>
        <v>346500</v>
      </c>
      <c r="J13" s="46">
        <v>339051.43845732487</v>
      </c>
      <c r="K13" s="47">
        <f t="shared" ref="K13:K18" si="1">IF(I13&gt;J13,J13-I13,0)</f>
        <v>-7448.5615426751319</v>
      </c>
      <c r="L13" s="47">
        <f>K13+G13+H13</f>
        <v>-25948.561542675132</v>
      </c>
    </row>
    <row r="14" spans="1:12" x14ac:dyDescent="0.25">
      <c r="A14" s="41" t="s">
        <v>3</v>
      </c>
      <c r="B14" s="48">
        <v>204000</v>
      </c>
      <c r="C14" s="48">
        <v>22000</v>
      </c>
      <c r="D14" s="48">
        <v>18000</v>
      </c>
      <c r="E14" s="48">
        <v>28000</v>
      </c>
      <c r="F14" s="49">
        <f t="shared" si="0"/>
        <v>272000</v>
      </c>
      <c r="G14" s="48">
        <v>-17000</v>
      </c>
      <c r="H14" s="48">
        <v>-500</v>
      </c>
      <c r="I14" s="49">
        <f t="shared" ref="I14:I18" si="2">SUM(F14:H14)</f>
        <v>254500</v>
      </c>
      <c r="J14" s="48">
        <v>193449.26459772629</v>
      </c>
      <c r="K14" s="49">
        <f t="shared" si="1"/>
        <v>-61050.735402273713</v>
      </c>
      <c r="L14" s="49">
        <f t="shared" ref="L14:L18" si="3">K14+G14+H14</f>
        <v>-78550.735402273713</v>
      </c>
    </row>
    <row r="15" spans="1:12" x14ac:dyDescent="0.25">
      <c r="A15" s="41" t="s">
        <v>10</v>
      </c>
      <c r="B15" s="48">
        <v>195840</v>
      </c>
      <c r="C15" s="48">
        <v>29376</v>
      </c>
      <c r="D15" s="48">
        <v>17000</v>
      </c>
      <c r="E15" s="48">
        <v>2584</v>
      </c>
      <c r="F15" s="49">
        <f t="shared" si="0"/>
        <v>244800</v>
      </c>
      <c r="G15" s="48">
        <v>-10000</v>
      </c>
      <c r="H15" s="48">
        <v>-500</v>
      </c>
      <c r="I15" s="49">
        <f t="shared" si="2"/>
        <v>234300</v>
      </c>
      <c r="J15" s="48">
        <v>230591.32978759115</v>
      </c>
      <c r="K15" s="49">
        <f t="shared" si="1"/>
        <v>-3708.6702124088479</v>
      </c>
      <c r="L15" s="49">
        <f t="shared" si="3"/>
        <v>-14208.670212408848</v>
      </c>
    </row>
    <row r="16" spans="1:12" x14ac:dyDescent="0.25">
      <c r="A16" s="41" t="s">
        <v>5</v>
      </c>
      <c r="B16" s="48">
        <v>146250</v>
      </c>
      <c r="C16" s="48">
        <v>35100</v>
      </c>
      <c r="D16" s="48">
        <v>12000</v>
      </c>
      <c r="E16" s="48">
        <v>1650</v>
      </c>
      <c r="F16" s="49">
        <f t="shared" si="0"/>
        <v>195000</v>
      </c>
      <c r="G16" s="48">
        <v>-6900</v>
      </c>
      <c r="H16" s="48">
        <v>-200</v>
      </c>
      <c r="I16" s="49">
        <f t="shared" si="2"/>
        <v>187900</v>
      </c>
      <c r="J16" s="48">
        <v>204011.2764434116</v>
      </c>
      <c r="K16" s="49">
        <f t="shared" si="1"/>
        <v>0</v>
      </c>
      <c r="L16" s="49">
        <f t="shared" si="3"/>
        <v>-7100</v>
      </c>
    </row>
    <row r="17" spans="1:12" x14ac:dyDescent="0.25">
      <c r="A17" s="41" t="s">
        <v>5</v>
      </c>
      <c r="B17" s="48">
        <v>146250</v>
      </c>
      <c r="C17" s="48">
        <v>38500</v>
      </c>
      <c r="D17" s="48">
        <v>9000</v>
      </c>
      <c r="E17" s="48">
        <v>1250</v>
      </c>
      <c r="F17" s="49">
        <f t="shared" si="0"/>
        <v>195000</v>
      </c>
      <c r="G17" s="48">
        <v>-6900</v>
      </c>
      <c r="H17" s="48">
        <v>-200</v>
      </c>
      <c r="I17" s="49">
        <f t="shared" si="2"/>
        <v>187900</v>
      </c>
      <c r="J17" s="48">
        <v>204011.2764434116</v>
      </c>
      <c r="K17" s="49">
        <f t="shared" si="1"/>
        <v>0</v>
      </c>
      <c r="L17" s="49">
        <f t="shared" si="3"/>
        <v>-7100</v>
      </c>
    </row>
    <row r="18" spans="1:12" ht="17.25" x14ac:dyDescent="0.4">
      <c r="A18" s="41" t="s">
        <v>23</v>
      </c>
      <c r="B18" s="50">
        <v>165000</v>
      </c>
      <c r="C18" s="50">
        <v>8000</v>
      </c>
      <c r="D18" s="50">
        <v>10000</v>
      </c>
      <c r="E18" s="50">
        <v>5000</v>
      </c>
      <c r="F18" s="51">
        <f t="shared" si="0"/>
        <v>188000</v>
      </c>
      <c r="G18" s="50">
        <v>-8400</v>
      </c>
      <c r="H18" s="50">
        <v>-100</v>
      </c>
      <c r="I18" s="51">
        <f t="shared" si="2"/>
        <v>179500</v>
      </c>
      <c r="J18" s="50">
        <v>127263.62091644862</v>
      </c>
      <c r="K18" s="51">
        <f t="shared" si="1"/>
        <v>-52236.379083551379</v>
      </c>
      <c r="L18" s="51">
        <f t="shared" si="3"/>
        <v>-60736.379083551379</v>
      </c>
    </row>
    <row r="19" spans="1:12" ht="17.25" x14ac:dyDescent="0.4">
      <c r="A19" s="41" t="s">
        <v>45</v>
      </c>
      <c r="B19" s="52">
        <f t="shared" ref="B19:K19" si="4">SUM(B13:B18)</f>
        <v>1112340</v>
      </c>
      <c r="C19" s="52">
        <f t="shared" si="4"/>
        <v>187976</v>
      </c>
      <c r="D19" s="52">
        <f t="shared" si="4"/>
        <v>98000</v>
      </c>
      <c r="E19" s="52">
        <f t="shared" si="4"/>
        <v>61484</v>
      </c>
      <c r="F19" s="52">
        <f t="shared" si="4"/>
        <v>1459800</v>
      </c>
      <c r="G19" s="52">
        <f t="shared" si="4"/>
        <v>-67200</v>
      </c>
      <c r="H19" s="52">
        <f t="shared" si="4"/>
        <v>-2000</v>
      </c>
      <c r="I19" s="52">
        <f t="shared" si="4"/>
        <v>1390600</v>
      </c>
      <c r="J19" s="52">
        <f t="shared" si="4"/>
        <v>1298378.2066459139</v>
      </c>
      <c r="K19" s="52">
        <f t="shared" si="4"/>
        <v>-124444.34624090907</v>
      </c>
      <c r="L19" s="52">
        <f>SUM(L13:L18)</f>
        <v>-193644.34624090907</v>
      </c>
    </row>
    <row r="20" spans="1:12" x14ac:dyDescent="0.25">
      <c r="A20" s="41"/>
      <c r="B20" s="41"/>
      <c r="C20" s="41"/>
      <c r="D20" s="41"/>
      <c r="E20" s="41"/>
      <c r="F20" s="41"/>
      <c r="G20" s="41"/>
      <c r="H20" s="41"/>
      <c r="I20" s="41"/>
      <c r="J20" s="41"/>
      <c r="K20" s="41"/>
      <c r="L20" s="41"/>
    </row>
    <row r="21" spans="1:12" x14ac:dyDescent="0.25">
      <c r="A21" s="41"/>
      <c r="B21" s="41"/>
      <c r="C21" s="41"/>
      <c r="D21" s="41"/>
      <c r="E21" s="41"/>
      <c r="F21" s="41"/>
      <c r="G21" s="41"/>
      <c r="H21" s="41"/>
      <c r="I21" s="41"/>
      <c r="J21" s="41"/>
      <c r="K21" s="41"/>
      <c r="L21" s="41"/>
    </row>
    <row r="22" spans="1:12" x14ac:dyDescent="0.25">
      <c r="A22" s="53" t="s">
        <v>46</v>
      </c>
      <c r="B22" s="41"/>
      <c r="C22" s="41"/>
      <c r="D22" s="41"/>
      <c r="E22" s="41"/>
      <c r="F22" s="41"/>
      <c r="G22" s="41"/>
      <c r="H22" s="41"/>
      <c r="I22" s="41"/>
      <c r="J22" s="41"/>
      <c r="K22" s="41"/>
      <c r="L22" s="41"/>
    </row>
    <row r="23" spans="1:12" x14ac:dyDescent="0.25">
      <c r="A23" s="41"/>
      <c r="B23" s="41"/>
      <c r="C23" s="41"/>
      <c r="D23" s="41"/>
      <c r="E23" s="41"/>
      <c r="F23" s="41"/>
      <c r="G23" s="41"/>
      <c r="H23" s="41"/>
      <c r="I23" s="41"/>
      <c r="J23" s="41"/>
      <c r="K23" s="41"/>
      <c r="L23" s="41"/>
    </row>
    <row r="24" spans="1:12" x14ac:dyDescent="0.25">
      <c r="A24" s="41"/>
      <c r="B24" s="54"/>
      <c r="C24" s="54"/>
      <c r="D24" s="54"/>
      <c r="E24" s="41"/>
      <c r="F24" s="41"/>
      <c r="G24" s="41"/>
      <c r="H24" s="41"/>
      <c r="I24" s="41"/>
      <c r="J24" s="41"/>
      <c r="K24" s="41"/>
      <c r="L24" s="41"/>
    </row>
    <row r="25" spans="1:12" x14ac:dyDescent="0.25">
      <c r="A25" s="41"/>
      <c r="B25" s="54"/>
      <c r="C25" s="54"/>
      <c r="D25" s="54"/>
      <c r="E25" s="41"/>
      <c r="F25" s="41"/>
      <c r="G25" s="41"/>
      <c r="H25" s="41"/>
      <c r="I25" s="41"/>
      <c r="J25" s="41"/>
      <c r="K25" s="41"/>
      <c r="L25" s="41"/>
    </row>
    <row r="26" spans="1:12" x14ac:dyDescent="0.25">
      <c r="A26" s="41"/>
      <c r="B26" s="55"/>
      <c r="C26" s="55"/>
      <c r="D26" s="55"/>
      <c r="E26" s="41"/>
      <c r="F26" s="41"/>
      <c r="G26" s="41"/>
      <c r="H26" s="41"/>
      <c r="I26" s="41"/>
      <c r="J26" s="41"/>
      <c r="K26" s="41"/>
      <c r="L26" s="41"/>
    </row>
    <row r="27" spans="1:12" x14ac:dyDescent="0.25">
      <c r="A27" s="41"/>
      <c r="B27" s="56" t="s">
        <v>47</v>
      </c>
      <c r="C27" s="41"/>
      <c r="D27" s="41"/>
      <c r="E27" s="41"/>
      <c r="F27" s="41"/>
      <c r="G27" s="41"/>
      <c r="H27" s="41"/>
      <c r="I27" s="41"/>
      <c r="J27" s="41"/>
      <c r="K27" s="41"/>
      <c r="L27" s="41"/>
    </row>
    <row r="28" spans="1:12" x14ac:dyDescent="0.25">
      <c r="A28" s="41"/>
      <c r="B28" s="41"/>
      <c r="C28" s="41"/>
      <c r="D28" s="41"/>
      <c r="E28" s="41"/>
      <c r="F28" s="41"/>
      <c r="G28" s="41"/>
      <c r="H28" s="41"/>
      <c r="I28" s="41"/>
      <c r="J28" s="41"/>
      <c r="K28" s="41"/>
      <c r="L28" s="41"/>
    </row>
    <row r="29" spans="1:12" x14ac:dyDescent="0.25">
      <c r="A29" s="41"/>
      <c r="B29" s="41"/>
      <c r="C29" s="41"/>
      <c r="D29" s="41"/>
      <c r="E29" s="41"/>
      <c r="F29" s="41"/>
      <c r="G29" s="41"/>
      <c r="H29" s="41"/>
      <c r="I29" s="41"/>
      <c r="J29" s="41"/>
      <c r="K29" s="41"/>
      <c r="L29" s="41"/>
    </row>
    <row r="30" spans="1:12" x14ac:dyDescent="0.25">
      <c r="A30" s="41"/>
      <c r="B30" s="54"/>
      <c r="C30" s="54"/>
      <c r="D30" s="54"/>
      <c r="E30" s="41"/>
      <c r="F30" s="41"/>
      <c r="G30" s="41"/>
      <c r="H30" s="41"/>
      <c r="I30" s="41"/>
      <c r="J30" s="41"/>
      <c r="K30" s="41"/>
      <c r="L30" s="41"/>
    </row>
    <row r="31" spans="1:12" x14ac:dyDescent="0.25">
      <c r="A31" s="41"/>
      <c r="B31" s="54"/>
      <c r="C31" s="54"/>
      <c r="D31" s="54"/>
      <c r="E31" s="41"/>
      <c r="F31" s="41"/>
      <c r="G31" s="41"/>
      <c r="H31" s="41"/>
      <c r="I31" s="41"/>
      <c r="J31" s="41"/>
      <c r="K31" s="41"/>
      <c r="L31" s="41"/>
    </row>
    <row r="32" spans="1:12" x14ac:dyDescent="0.25">
      <c r="A32" s="41"/>
      <c r="B32" s="55"/>
      <c r="C32" s="55"/>
      <c r="D32" s="55"/>
      <c r="E32" s="41"/>
      <c r="F32" s="41"/>
      <c r="G32" s="41"/>
      <c r="H32" s="41"/>
      <c r="I32" s="41"/>
      <c r="J32" s="41"/>
      <c r="K32" s="41"/>
      <c r="L32" s="41"/>
    </row>
    <row r="33" spans="1:12" x14ac:dyDescent="0.25">
      <c r="A33" s="41"/>
      <c r="B33" s="41" t="s">
        <v>48</v>
      </c>
      <c r="C33" s="41"/>
      <c r="D33" s="41"/>
      <c r="E33" s="41"/>
      <c r="F33" s="41"/>
      <c r="G33" s="41"/>
      <c r="H33" s="41"/>
      <c r="I33" s="41"/>
      <c r="J33" s="41"/>
      <c r="K33" s="41"/>
      <c r="L33" s="41"/>
    </row>
    <row r="34" spans="1:12" x14ac:dyDescent="0.25">
      <c r="A34" s="41"/>
      <c r="B34" s="41"/>
      <c r="C34" s="41"/>
      <c r="D34" s="41"/>
      <c r="E34" s="41"/>
      <c r="F34" s="41"/>
      <c r="G34" s="41"/>
      <c r="H34" s="41"/>
      <c r="I34" s="41"/>
      <c r="J34" s="41"/>
      <c r="K34" s="41"/>
      <c r="L34" s="41"/>
    </row>
    <row r="35" spans="1:12" x14ac:dyDescent="0.25">
      <c r="A35" s="41"/>
      <c r="B35" s="54"/>
      <c r="C35" s="54"/>
      <c r="D35" s="54"/>
      <c r="E35" s="41"/>
      <c r="F35" s="41"/>
      <c r="G35" s="41"/>
      <c r="H35" s="41"/>
      <c r="I35" s="41"/>
      <c r="J35" s="41"/>
      <c r="K35" s="41"/>
      <c r="L35" s="41"/>
    </row>
    <row r="36" spans="1:12" x14ac:dyDescent="0.25">
      <c r="A36" s="41"/>
      <c r="B36" s="54"/>
      <c r="C36" s="54"/>
      <c r="D36" s="54"/>
      <c r="E36" s="41"/>
      <c r="F36" s="41"/>
      <c r="G36" s="41"/>
      <c r="H36" s="41"/>
      <c r="I36" s="41"/>
      <c r="J36" s="41"/>
      <c r="K36" s="41"/>
      <c r="L36" s="41"/>
    </row>
    <row r="37" spans="1:12" x14ac:dyDescent="0.25">
      <c r="A37" s="41"/>
      <c r="B37" s="55"/>
      <c r="C37" s="55"/>
      <c r="D37" s="55"/>
      <c r="E37" s="41"/>
      <c r="F37" s="41"/>
      <c r="G37" s="41"/>
      <c r="H37" s="41"/>
      <c r="I37" s="41"/>
      <c r="J37" s="41"/>
      <c r="K37" s="41"/>
      <c r="L37" s="41"/>
    </row>
    <row r="38" spans="1:12" x14ac:dyDescent="0.25">
      <c r="A38" s="41"/>
      <c r="B38" s="41" t="s">
        <v>49</v>
      </c>
      <c r="C38" s="41"/>
      <c r="D38" s="41"/>
      <c r="E38" s="41"/>
      <c r="F38" s="41"/>
      <c r="G38" s="41"/>
      <c r="H38" s="41"/>
      <c r="I38" s="41"/>
      <c r="J38" s="41"/>
      <c r="K38" s="41"/>
      <c r="L38" s="41"/>
    </row>
    <row r="39" spans="1:12" x14ac:dyDescent="0.25">
      <c r="A39" s="41"/>
      <c r="B39" s="41"/>
      <c r="C39" s="41"/>
      <c r="D39" s="41"/>
      <c r="E39" s="41"/>
      <c r="F39" s="41"/>
      <c r="G39" s="41"/>
      <c r="H39" s="41"/>
      <c r="I39" s="41"/>
      <c r="J39" s="41"/>
      <c r="K39" s="41"/>
      <c r="L39" s="41"/>
    </row>
    <row r="40" spans="1:12" x14ac:dyDescent="0.25">
      <c r="A40" s="41" t="s">
        <v>50</v>
      </c>
      <c r="B40" s="41"/>
      <c r="C40" s="41"/>
      <c r="D40" s="41"/>
      <c r="E40" s="41"/>
      <c r="F40" s="41"/>
      <c r="G40" s="41"/>
      <c r="H40" s="41"/>
      <c r="I40" s="41"/>
      <c r="J40" s="41"/>
      <c r="K40" s="41"/>
      <c r="L40" s="41"/>
    </row>
    <row r="41" spans="1:12" x14ac:dyDescent="0.25">
      <c r="A41" s="41"/>
      <c r="B41" s="41"/>
      <c r="C41" s="41"/>
      <c r="D41" s="41"/>
      <c r="E41" s="41"/>
      <c r="F41" s="41"/>
      <c r="G41" s="41"/>
      <c r="H41" s="41"/>
      <c r="I41" s="41"/>
      <c r="J41" s="41"/>
      <c r="K41" s="41"/>
      <c r="L41" s="41"/>
    </row>
    <row r="42" spans="1:12" x14ac:dyDescent="0.25">
      <c r="A42" s="41" t="s">
        <v>61</v>
      </c>
      <c r="B42" s="41"/>
      <c r="C42" s="41"/>
      <c r="D42" s="41"/>
      <c r="E42" s="41"/>
      <c r="F42" s="41"/>
      <c r="G42" s="41"/>
      <c r="H42" s="41"/>
      <c r="I42" s="41"/>
      <c r="J42" s="41"/>
      <c r="K42" s="41"/>
      <c r="L42" s="41"/>
    </row>
    <row r="43" spans="1:12" x14ac:dyDescent="0.25">
      <c r="A43" s="58" t="s">
        <v>60</v>
      </c>
      <c r="B43" s="58"/>
      <c r="C43" s="58"/>
      <c r="D43" s="58"/>
      <c r="E43" s="58"/>
      <c r="F43" s="58"/>
      <c r="G43" s="58"/>
      <c r="H43" s="58"/>
      <c r="I43" s="58"/>
      <c r="J43" s="58"/>
      <c r="K43" s="58"/>
      <c r="L43" s="58"/>
    </row>
  </sheetData>
  <sheetProtection algorithmName="SHA-512" hashValue="fuLPJzZxgri8DOHfpWa4MJbf7XvRx747WshMb4vA43q/6RVPYH03HvqEW66ZjVklbrJAMyvGkPWqn59sRhlvLw==" saltValue="oh2EyQJdwsm7IklO7cribQ==" spinCount="100000" sheet="1"/>
  <mergeCells count="14">
    <mergeCell ref="A2:L2"/>
    <mergeCell ref="A43:L43"/>
    <mergeCell ref="A7:C7"/>
    <mergeCell ref="D7:F7"/>
    <mergeCell ref="A3:L3"/>
    <mergeCell ref="A5:C5"/>
    <mergeCell ref="D5:F5"/>
    <mergeCell ref="A6:C6"/>
    <mergeCell ref="D6:F6"/>
    <mergeCell ref="A8:C8"/>
    <mergeCell ref="D8:F8"/>
    <mergeCell ref="B10:F10"/>
    <mergeCell ref="G10:I10"/>
    <mergeCell ref="K10:L10"/>
  </mergeCells>
  <hyperlinks>
    <hyperlink ref="A43" r:id="rId1"/>
    <hyperlink ref="A2" r:id="rId2"/>
  </hyperlinks>
  <pageMargins left="0.7" right="0.7" top="0.75" bottom="0.75" header="0.3" footer="0.3"/>
  <pageSetup scale="72"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B51B99AE433749A441E746BA5A567F" ma:contentTypeVersion="1" ma:contentTypeDescription="Create a new document." ma:contentTypeScope="" ma:versionID="7a40ed95de982d77b998b40be8597ead">
  <xsd:schema xmlns:xsd="http://www.w3.org/2001/XMLSchema" xmlns:xs="http://www.w3.org/2001/XMLSchema" xmlns:p="http://schemas.microsoft.com/office/2006/metadata/properties" xmlns:ns2="6a978725-5a88-4cdf-a27e-fd2564ea02c0" targetNamespace="http://schemas.microsoft.com/office/2006/metadata/properties" ma:root="true" ma:fieldsID="84554b46c1a5768c6cefbddf1f5e35ac" ns2:_="">
    <xsd:import namespace="6a978725-5a88-4cdf-a27e-fd2564ea02c0"/>
    <xsd:element name="properties">
      <xsd:complexType>
        <xsd:sequence>
          <xsd:element name="documentManagement">
            <xsd:complexType>
              <xsd:all>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978725-5a88-4cdf-a27e-fd2564ea02c0"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r0 xmlns="6a978725-5a88-4cdf-a27e-fd2564ea02c0">1</Order0>
  </documentManagement>
</p:properties>
</file>

<file path=customXml/itemProps1.xml><?xml version="1.0" encoding="utf-8"?>
<ds:datastoreItem xmlns:ds="http://schemas.openxmlformats.org/officeDocument/2006/customXml" ds:itemID="{0D0CF96A-1958-41A9-BF70-FFBDC1BF6D5F}"/>
</file>

<file path=customXml/itemProps2.xml><?xml version="1.0" encoding="utf-8"?>
<ds:datastoreItem xmlns:ds="http://schemas.openxmlformats.org/officeDocument/2006/customXml" ds:itemID="{351B4345-6536-43BE-9AB3-DCD775427A6A}"/>
</file>

<file path=customXml/itemProps3.xml><?xml version="1.0" encoding="utf-8"?>
<ds:datastoreItem xmlns:ds="http://schemas.openxmlformats.org/officeDocument/2006/customXml" ds:itemID="{D1FD21F9-4860-4B27-ACCF-1320A65302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Menu</vt:lpstr>
      <vt:lpstr>Position Descriptions</vt:lpstr>
      <vt:lpstr>NCMTool</vt:lpstr>
      <vt:lpstr>Example</vt:lpstr>
      <vt:lpstr>position_descriptions</vt:lpstr>
      <vt:lpstr>NCMTool!Print_Area</vt:lpstr>
      <vt:lpstr>NCMTool!Print_Titles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AASHTO National Compensation Matrix (2018 release-for audits of 2017 costs)</dc:title>
  <dc:creator>Jim Barton</dc:creator>
  <cp:lastModifiedBy>Daniel, Eden</cp:lastModifiedBy>
  <cp:lastPrinted>2015-02-03T20:25:45Z</cp:lastPrinted>
  <dcterms:created xsi:type="dcterms:W3CDTF">2012-02-14T20:31:24Z</dcterms:created>
  <dcterms:modified xsi:type="dcterms:W3CDTF">2018-02-27T15:54:17Z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0x0101001CB51B99AE433749A441E746BA5A567F</vt:lpwstr>
  </property>
</Properties>
</file>