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540" activeTab="0"/>
  </bookViews>
  <sheets>
    <sheet name="PL-1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<sst xmlns="http://schemas.openxmlformats.org/spreadsheetml/2006/main" count="35" uniqueCount="19">
  <si>
    <t xml:space="preserve">  OHIO DEPARTMENT OF TRANSPORTATION</t>
  </si>
  <si>
    <t>Settlement Platform Readings</t>
  </si>
  <si>
    <t>PROJECT NO.</t>
  </si>
  <si>
    <t>WALL NO.</t>
  </si>
  <si>
    <t>SETTLEMENT PLATFORM / REFERENCE HUB NO.</t>
  </si>
  <si>
    <t>Date</t>
  </si>
  <si>
    <t>No.
of
Days</t>
  </si>
  <si>
    <t>Elev. of Fill or Existing Ground</t>
  </si>
  <si>
    <t>Elev.
Top
of
Pipe</t>
  </si>
  <si>
    <t>Elev. of Settlement Platform or Ref. Hub</t>
  </si>
  <si>
    <t>STATION &amp; OFFSET.</t>
  </si>
  <si>
    <t>BRIDGE NO:</t>
  </si>
  <si>
    <t>Height
of Fill
(feet)</t>
  </si>
  <si>
    <t>Pipe
Length
(feet)</t>
  </si>
  <si>
    <t>Settlement (inches)</t>
  </si>
  <si>
    <t>Settlement (feet)</t>
  </si>
  <si>
    <t>2006-0087</t>
  </si>
  <si>
    <t>1970+00, 50' RT</t>
  </si>
  <si>
    <t>SP-5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</si>
</sst>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\)\ 0000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14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ill="1" applyAlignment="1" applyProtection="1">
      <alignment horizontal="center" vertical="center"/>
      <protection locked="0"/>
    </xf>
    <xf numFmtId="2" fontId="0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64" fontId="5" fillId="34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/>
      <protection locked="0"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5" fillId="3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41"/>
          <c:w val="0.93525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Height of Fill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'PL-1'!$C$9:$C$25</c:f>
              <c:numCache/>
            </c:numRef>
          </c:xVal>
          <c:yVal>
            <c:numRef>
              <c:f>'PL-1'!$E$9:$E$25</c:f>
              <c:numCache/>
            </c:numRef>
          </c:yVal>
          <c:smooth val="0"/>
        </c:ser>
        <c:ser>
          <c:idx val="1"/>
          <c:order val="1"/>
          <c:tx>
            <c:v>Settlement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'PL-1'!$C$9:$C$25</c:f>
              <c:numCache/>
            </c:numRef>
          </c:xVal>
          <c:yVal>
            <c:numRef>
              <c:f>'PL-1'!$J$9:$J$25</c:f>
              <c:numCache/>
            </c:numRef>
          </c:yVal>
          <c:smooth val="0"/>
        </c:ser>
        <c:axId val="25356501"/>
        <c:axId val="36034414"/>
      </c:scatterChart>
      <c:valAx>
        <c:axId val="2535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6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crossAx val="36034414"/>
        <c:crosses val="max"/>
        <c:crossBetween val="midCat"/>
        <c:dispUnits/>
        <c:majorUnit val="28"/>
        <c:minorUnit val="7"/>
      </c:valAx>
      <c:valAx>
        <c:axId val="36034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35650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1"/>
          <c:w val="0.9295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Height of Fill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Example!$C$9:$C$25</c:f>
              <c:numCache/>
            </c:numRef>
          </c:xVal>
          <c:yVal>
            <c:numRef>
              <c:f>Example!$E$9:$E$25</c:f>
              <c:numCache/>
            </c:numRef>
          </c:yVal>
          <c:smooth val="0"/>
        </c:ser>
        <c:ser>
          <c:idx val="1"/>
          <c:order val="1"/>
          <c:tx>
            <c:v>Settlement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Example!$C$9:$C$25</c:f>
              <c:numCache/>
            </c:numRef>
          </c:xVal>
          <c:yVal>
            <c:numRef>
              <c:f>Example!$J$9:$J$25</c:f>
              <c:numCache/>
            </c:numRef>
          </c:yVal>
          <c:smooth val="0"/>
        </c:ser>
        <c:axId val="40695679"/>
        <c:axId val="37952328"/>
      </c:scatterChart>
      <c:valAx>
        <c:axId val="4069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6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crossAx val="37952328"/>
        <c:crosses val="max"/>
        <c:crossBetween val="midCat"/>
        <c:dispUnits/>
        <c:majorUnit val="28"/>
        <c:minorUnit val="7"/>
      </c:valAx>
      <c:valAx>
        <c:axId val="37952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69567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0.05025</cdr:y>
    </cdr:from>
    <cdr:to>
      <cdr:x>0.027</cdr:x>
      <cdr:y>0.3005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171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0.74275</cdr:y>
    </cdr:from>
    <cdr:to>
      <cdr:x>0.027</cdr:x>
      <cdr:y>0.97375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28925"/>
          <a:ext cx="171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200025</xdr:colOff>
      <xdr:row>4</xdr:row>
      <xdr:rowOff>133350</xdr:rowOff>
    </xdr:to>
    <xdr:pic>
      <xdr:nvPicPr>
        <xdr:cNvPr id="1" name="Picture 1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2"/>
        <xdr:cNvGraphicFramePr/>
      </xdr:nvGraphicFramePr>
      <xdr:xfrm>
        <a:off x="114300" y="5343525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0.05025</cdr:y>
    </cdr:from>
    <cdr:to>
      <cdr:x>0.027</cdr:x>
      <cdr:y>0.3005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171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0.74275</cdr:y>
    </cdr:from>
    <cdr:to>
      <cdr:x>0.027</cdr:x>
      <cdr:y>0.97375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28925"/>
          <a:ext cx="171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200025</xdr:colOff>
      <xdr:row>4</xdr:row>
      <xdr:rowOff>133350</xdr:rowOff>
    </xdr:to>
    <xdr:pic>
      <xdr:nvPicPr>
        <xdr:cNvPr id="1" name="Picture 1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343525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C2" s="4"/>
      <c r="D2" s="4"/>
      <c r="E2" s="4"/>
      <c r="F2" s="3"/>
      <c r="G2" s="3"/>
      <c r="H2" s="3"/>
      <c r="I2" s="3"/>
      <c r="J2" s="3"/>
    </row>
    <row r="3" spans="8:10" ht="12.75">
      <c r="H3" s="6" t="s">
        <v>2</v>
      </c>
      <c r="I3" s="21"/>
      <c r="J3" s="22"/>
    </row>
    <row r="4" spans="3:10" ht="12.75">
      <c r="C4"/>
      <c r="D4" s="6" t="s">
        <v>11</v>
      </c>
      <c r="E4" s="23"/>
      <c r="F4" s="24"/>
      <c r="G4"/>
      <c r="H4" s="6" t="s">
        <v>3</v>
      </c>
      <c r="I4" s="25"/>
      <c r="J4" s="26"/>
    </row>
    <row r="5" spans="8:10" ht="12.75">
      <c r="H5" s="6" t="s">
        <v>4</v>
      </c>
      <c r="I5" s="25"/>
      <c r="J5" s="26"/>
    </row>
    <row r="6" spans="8:10" ht="12.75">
      <c r="H6" s="6" t="s">
        <v>10</v>
      </c>
      <c r="I6" s="25"/>
      <c r="J6" s="26"/>
    </row>
    <row r="8" spans="2:10" ht="51">
      <c r="B8" s="7" t="s">
        <v>5</v>
      </c>
      <c r="C8" s="8" t="s">
        <v>6</v>
      </c>
      <c r="D8" s="9" t="s">
        <v>7</v>
      </c>
      <c r="E8" s="9" t="s">
        <v>12</v>
      </c>
      <c r="F8" s="9" t="s">
        <v>8</v>
      </c>
      <c r="G8" s="9" t="s">
        <v>13</v>
      </c>
      <c r="H8" s="9" t="s">
        <v>9</v>
      </c>
      <c r="I8" s="9" t="s">
        <v>15</v>
      </c>
      <c r="J8" s="9" t="s">
        <v>14</v>
      </c>
    </row>
    <row r="9" spans="1:10" ht="15" customHeight="1">
      <c r="A9" s="10"/>
      <c r="B9" s="13"/>
      <c r="C9" s="11">
        <f>B9-B$9</f>
        <v>0</v>
      </c>
      <c r="D9" s="17"/>
      <c r="E9" s="19">
        <f>IF(OR(ISBLANK(D9),H9=""),"",D9-H9)</f>
      </c>
      <c r="F9" s="17"/>
      <c r="G9" s="14"/>
      <c r="H9" s="19">
        <f aca="true" t="shared" si="0" ref="H9:H25">IF(OR(ISBLANK(F9),ISBLANK(G9)),"",F9-G9)</f>
      </c>
      <c r="I9" s="20">
        <f>IF(H9="","",H9-H$9)</f>
      </c>
      <c r="J9" s="12">
        <f aca="true" t="shared" si="1" ref="J9:J14">IF(H9="","",I9*12)</f>
      </c>
    </row>
    <row r="10" spans="1:10" ht="15" customHeight="1">
      <c r="A10" s="10"/>
      <c r="B10" s="13"/>
      <c r="C10" s="11" t="e">
        <f>IF(ISBLANK(B10),NA(),B10-B$9)</f>
        <v>#N/A</v>
      </c>
      <c r="D10" s="17"/>
      <c r="E10" s="19">
        <f aca="true" t="shared" si="2" ref="E10:E25">IF(OR(ISBLANK(D10),H10=""),"",D10-H10)</f>
      </c>
      <c r="F10" s="17"/>
      <c r="G10" s="14"/>
      <c r="H10" s="19">
        <f t="shared" si="0"/>
      </c>
      <c r="I10" s="20">
        <f>IF(H10="","",H10-H$9)</f>
      </c>
      <c r="J10" s="12">
        <f t="shared" si="1"/>
      </c>
    </row>
    <row r="11" spans="1:10" ht="15" customHeight="1">
      <c r="A11" s="10"/>
      <c r="B11" s="13"/>
      <c r="C11" s="11" t="e">
        <f aca="true" t="shared" si="3" ref="C11:C25">IF(ISBLANK(B11),NA(),B11-B$9)</f>
        <v>#N/A</v>
      </c>
      <c r="D11" s="17"/>
      <c r="E11" s="19">
        <f t="shared" si="2"/>
      </c>
      <c r="F11" s="17"/>
      <c r="G11" s="14"/>
      <c r="H11" s="19">
        <f t="shared" si="0"/>
      </c>
      <c r="I11" s="20">
        <f>IF(H11="","",H11-H$9)</f>
      </c>
      <c r="J11" s="12">
        <f t="shared" si="1"/>
      </c>
    </row>
    <row r="12" spans="1:10" ht="15" customHeight="1">
      <c r="A12" s="10"/>
      <c r="B12" s="13"/>
      <c r="C12" s="11" t="e">
        <f t="shared" si="3"/>
        <v>#N/A</v>
      </c>
      <c r="D12" s="17"/>
      <c r="E12" s="19">
        <f t="shared" si="2"/>
      </c>
      <c r="F12" s="17"/>
      <c r="G12" s="14"/>
      <c r="H12" s="19">
        <f t="shared" si="0"/>
      </c>
      <c r="I12" s="20">
        <f>IF(H12="","",H12-H$9)</f>
      </c>
      <c r="J12" s="12">
        <f t="shared" si="1"/>
      </c>
    </row>
    <row r="13" spans="1:10" ht="15" customHeight="1">
      <c r="A13" s="10"/>
      <c r="B13" s="13"/>
      <c r="C13" s="11" t="e">
        <f t="shared" si="3"/>
        <v>#N/A</v>
      </c>
      <c r="D13" s="17"/>
      <c r="E13" s="19">
        <f t="shared" si="2"/>
      </c>
      <c r="F13" s="17"/>
      <c r="G13" s="14"/>
      <c r="H13" s="19">
        <f t="shared" si="0"/>
      </c>
      <c r="I13" s="20">
        <f aca="true" t="shared" si="4" ref="I13:I25">IF(H13="","",H13-H$9)</f>
      </c>
      <c r="J13" s="12">
        <f t="shared" si="1"/>
      </c>
    </row>
    <row r="14" spans="1:10" ht="15" customHeight="1">
      <c r="A14" s="10"/>
      <c r="B14" s="13"/>
      <c r="C14" s="11" t="e">
        <f t="shared" si="3"/>
        <v>#N/A</v>
      </c>
      <c r="D14" s="17"/>
      <c r="E14" s="19">
        <f t="shared" si="2"/>
      </c>
      <c r="F14" s="17"/>
      <c r="G14" s="14"/>
      <c r="H14" s="19">
        <f t="shared" si="0"/>
      </c>
      <c r="I14" s="20">
        <f t="shared" si="4"/>
      </c>
      <c r="J14" s="12">
        <f t="shared" si="1"/>
      </c>
    </row>
    <row r="15" spans="1:10" ht="15" customHeight="1">
      <c r="A15" s="10"/>
      <c r="B15" s="13"/>
      <c r="C15" s="11" t="e">
        <f t="shared" si="3"/>
        <v>#N/A</v>
      </c>
      <c r="D15" s="17"/>
      <c r="E15" s="19">
        <f t="shared" si="2"/>
      </c>
      <c r="F15" s="17"/>
      <c r="G15" s="14"/>
      <c r="H15" s="19">
        <f t="shared" si="0"/>
      </c>
      <c r="I15" s="20">
        <f t="shared" si="4"/>
      </c>
      <c r="J15" s="12">
        <f aca="true" t="shared" si="5" ref="J15:J25">IF(H15="","",I15*12)</f>
      </c>
    </row>
    <row r="16" spans="1:10" ht="15" customHeight="1">
      <c r="A16" s="10"/>
      <c r="B16" s="13"/>
      <c r="C16" s="11" t="e">
        <f t="shared" si="3"/>
        <v>#N/A</v>
      </c>
      <c r="D16" s="17"/>
      <c r="E16" s="19">
        <f t="shared" si="2"/>
      </c>
      <c r="F16" s="17"/>
      <c r="G16" s="14"/>
      <c r="H16" s="19">
        <f t="shared" si="0"/>
      </c>
      <c r="I16" s="20">
        <f t="shared" si="4"/>
      </c>
      <c r="J16" s="12">
        <f t="shared" si="5"/>
      </c>
    </row>
    <row r="17" spans="1:10" ht="15" customHeight="1">
      <c r="A17" s="10"/>
      <c r="B17" s="13"/>
      <c r="C17" s="11" t="e">
        <f t="shared" si="3"/>
        <v>#N/A</v>
      </c>
      <c r="D17" s="17"/>
      <c r="E17" s="19">
        <f t="shared" si="2"/>
      </c>
      <c r="F17" s="17"/>
      <c r="G17" s="14"/>
      <c r="H17" s="19">
        <f t="shared" si="0"/>
      </c>
      <c r="I17" s="20">
        <f t="shared" si="4"/>
      </c>
      <c r="J17" s="12">
        <f t="shared" si="5"/>
      </c>
    </row>
    <row r="18" spans="2:10" ht="15" customHeight="1">
      <c r="B18" s="15"/>
      <c r="C18" s="11" t="e">
        <f t="shared" si="3"/>
        <v>#N/A</v>
      </c>
      <c r="D18" s="18"/>
      <c r="E18" s="19">
        <f t="shared" si="2"/>
      </c>
      <c r="F18" s="18"/>
      <c r="G18" s="16"/>
      <c r="H18" s="19">
        <f t="shared" si="0"/>
      </c>
      <c r="I18" s="20">
        <f t="shared" si="4"/>
      </c>
      <c r="J18" s="12">
        <f t="shared" si="5"/>
      </c>
    </row>
    <row r="19" spans="2:10" ht="15" customHeight="1">
      <c r="B19" s="15"/>
      <c r="C19" s="11" t="e">
        <f t="shared" si="3"/>
        <v>#N/A</v>
      </c>
      <c r="D19" s="18"/>
      <c r="E19" s="19">
        <f t="shared" si="2"/>
      </c>
      <c r="F19" s="18"/>
      <c r="G19" s="16"/>
      <c r="H19" s="19">
        <f t="shared" si="0"/>
      </c>
      <c r="I19" s="20">
        <f t="shared" si="4"/>
      </c>
      <c r="J19" s="12">
        <f t="shared" si="5"/>
      </c>
    </row>
    <row r="20" spans="2:10" ht="15" customHeight="1">
      <c r="B20" s="15"/>
      <c r="C20" s="11" t="e">
        <f t="shared" si="3"/>
        <v>#N/A</v>
      </c>
      <c r="D20" s="18"/>
      <c r="E20" s="19">
        <f t="shared" si="2"/>
      </c>
      <c r="F20" s="18"/>
      <c r="G20" s="16"/>
      <c r="H20" s="19">
        <f t="shared" si="0"/>
      </c>
      <c r="I20" s="20">
        <f t="shared" si="4"/>
      </c>
      <c r="J20" s="12">
        <f t="shared" si="5"/>
      </c>
    </row>
    <row r="21" spans="2:10" ht="15" customHeight="1">
      <c r="B21" s="15"/>
      <c r="C21" s="11" t="e">
        <f t="shared" si="3"/>
        <v>#N/A</v>
      </c>
      <c r="D21" s="18"/>
      <c r="E21" s="19">
        <f t="shared" si="2"/>
      </c>
      <c r="F21" s="18"/>
      <c r="G21" s="16"/>
      <c r="H21" s="19">
        <f t="shared" si="0"/>
      </c>
      <c r="I21" s="20">
        <f t="shared" si="4"/>
      </c>
      <c r="J21" s="12">
        <f t="shared" si="5"/>
      </c>
    </row>
    <row r="22" spans="2:10" ht="15" customHeight="1">
      <c r="B22" s="15"/>
      <c r="C22" s="11" t="e">
        <f t="shared" si="3"/>
        <v>#N/A</v>
      </c>
      <c r="D22" s="18"/>
      <c r="E22" s="19">
        <f t="shared" si="2"/>
      </c>
      <c r="F22" s="18"/>
      <c r="G22" s="16"/>
      <c r="H22" s="19">
        <f t="shared" si="0"/>
      </c>
      <c r="I22" s="20">
        <f t="shared" si="4"/>
      </c>
      <c r="J22" s="12">
        <f t="shared" si="5"/>
      </c>
    </row>
    <row r="23" spans="2:10" ht="15" customHeight="1">
      <c r="B23" s="15"/>
      <c r="C23" s="11" t="e">
        <f t="shared" si="3"/>
        <v>#N/A</v>
      </c>
      <c r="D23" s="18"/>
      <c r="E23" s="19">
        <f t="shared" si="2"/>
      </c>
      <c r="F23" s="18"/>
      <c r="G23" s="16"/>
      <c r="H23" s="19">
        <f t="shared" si="0"/>
      </c>
      <c r="I23" s="20">
        <f t="shared" si="4"/>
      </c>
      <c r="J23" s="12">
        <f t="shared" si="5"/>
      </c>
    </row>
    <row r="24" spans="2:10" ht="15" customHeight="1">
      <c r="B24" s="15"/>
      <c r="C24" s="11" t="e">
        <f t="shared" si="3"/>
        <v>#N/A</v>
      </c>
      <c r="D24" s="18"/>
      <c r="E24" s="19">
        <f t="shared" si="2"/>
      </c>
      <c r="F24" s="18"/>
      <c r="G24" s="16"/>
      <c r="H24" s="19">
        <f t="shared" si="0"/>
      </c>
      <c r="I24" s="20">
        <f t="shared" si="4"/>
      </c>
      <c r="J24" s="12">
        <f t="shared" si="5"/>
      </c>
    </row>
    <row r="25" spans="2:10" ht="15" customHeight="1">
      <c r="B25" s="15"/>
      <c r="C25" s="11" t="e">
        <f t="shared" si="3"/>
        <v>#N/A</v>
      </c>
      <c r="D25" s="18"/>
      <c r="E25" s="19">
        <f t="shared" si="2"/>
      </c>
      <c r="F25" s="18"/>
      <c r="G25" s="16"/>
      <c r="H25" s="19">
        <f t="shared" si="0"/>
      </c>
      <c r="I25" s="20">
        <f t="shared" si="4"/>
      </c>
      <c r="J25" s="12">
        <f t="shared" si="5"/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 objects="1" scenarios="1"/>
  <mergeCells count="5">
    <mergeCell ref="I3:J3"/>
    <mergeCell ref="E4:F4"/>
    <mergeCell ref="I4:J4"/>
    <mergeCell ref="I5:J5"/>
    <mergeCell ref="I6:J6"/>
  </mergeCells>
  <conditionalFormatting sqref="C9:C25">
    <cfRule type="containsErrors" priority="1" dxfId="0" stopIfTrue="1">
      <formula>ISERROR(C9)</formula>
    </cfRule>
  </conditionalFormatting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C2" s="4"/>
      <c r="D2" s="4"/>
      <c r="E2" s="4"/>
      <c r="F2" s="3"/>
      <c r="G2" s="3"/>
      <c r="H2" s="3"/>
      <c r="I2" s="3"/>
      <c r="J2" s="3"/>
    </row>
    <row r="3" spans="8:10" ht="12.75">
      <c r="H3" s="6" t="s">
        <v>2</v>
      </c>
      <c r="I3" s="21" t="s">
        <v>16</v>
      </c>
      <c r="J3" s="22"/>
    </row>
    <row r="4" spans="3:10" ht="12.75">
      <c r="C4"/>
      <c r="D4" s="6" t="s">
        <v>11</v>
      </c>
      <c r="E4" s="23"/>
      <c r="F4" s="27"/>
      <c r="G4"/>
      <c r="H4" s="6" t="s">
        <v>3</v>
      </c>
      <c r="I4" s="25"/>
      <c r="J4" s="26"/>
    </row>
    <row r="5" spans="8:10" ht="12.75">
      <c r="H5" s="6" t="s">
        <v>4</v>
      </c>
      <c r="I5" s="25" t="s">
        <v>18</v>
      </c>
      <c r="J5" s="26"/>
    </row>
    <row r="6" spans="8:10" ht="12.75">
      <c r="H6" s="6" t="s">
        <v>10</v>
      </c>
      <c r="I6" s="25" t="s">
        <v>17</v>
      </c>
      <c r="J6" s="26"/>
    </row>
    <row r="8" spans="2:10" ht="51">
      <c r="B8" s="7" t="s">
        <v>5</v>
      </c>
      <c r="C8" s="8" t="s">
        <v>6</v>
      </c>
      <c r="D8" s="9" t="s">
        <v>7</v>
      </c>
      <c r="E8" s="9" t="s">
        <v>12</v>
      </c>
      <c r="F8" s="9" t="s">
        <v>8</v>
      </c>
      <c r="G8" s="9" t="s">
        <v>13</v>
      </c>
      <c r="H8" s="9" t="s">
        <v>9</v>
      </c>
      <c r="I8" s="9" t="s">
        <v>15</v>
      </c>
      <c r="J8" s="9" t="s">
        <v>14</v>
      </c>
    </row>
    <row r="9" spans="1:10" ht="15" customHeight="1">
      <c r="A9" s="10"/>
      <c r="B9" s="13">
        <v>39339</v>
      </c>
      <c r="C9" s="11">
        <f>B9-B$9</f>
        <v>0</v>
      </c>
      <c r="D9" s="17">
        <v>840</v>
      </c>
      <c r="E9" s="19">
        <f>IF(OR(ISBLANK(D9),H9=""),"",D9-H9)</f>
        <v>0</v>
      </c>
      <c r="F9" s="17">
        <v>845</v>
      </c>
      <c r="G9" s="14">
        <v>5</v>
      </c>
      <c r="H9" s="19">
        <f aca="true" t="shared" si="0" ref="H9:H25">IF(OR(ISBLANK(F9),ISBLANK(G9)),"",F9-G9)</f>
        <v>840</v>
      </c>
      <c r="I9" s="20">
        <f>IF(H9="","",H9-H$9)</f>
        <v>0</v>
      </c>
      <c r="J9" s="12">
        <f aca="true" t="shared" si="1" ref="J9:J14">IF(H9="","",I9*12)</f>
        <v>0</v>
      </c>
    </row>
    <row r="10" spans="1:10" ht="15" customHeight="1">
      <c r="A10" s="10"/>
      <c r="B10" s="13">
        <v>39343</v>
      </c>
      <c r="C10" s="11">
        <f>IF(ISBLANK(B10),NA(),B10-B$9)</f>
        <v>4</v>
      </c>
      <c r="D10" s="17">
        <v>842</v>
      </c>
      <c r="E10" s="19">
        <f aca="true" t="shared" si="2" ref="E10:E25">IF(OR(ISBLANK(D10),H10=""),"",D10-H10)</f>
        <v>2.0399999999999636</v>
      </c>
      <c r="F10" s="17">
        <v>844.96</v>
      </c>
      <c r="G10" s="14">
        <v>5</v>
      </c>
      <c r="H10" s="19">
        <f t="shared" si="0"/>
        <v>839.96</v>
      </c>
      <c r="I10" s="20">
        <f>IF(H10="","",H10-H$9)</f>
        <v>-0.03999999999996362</v>
      </c>
      <c r="J10" s="12">
        <f t="shared" si="1"/>
        <v>-0.47999999999956344</v>
      </c>
    </row>
    <row r="11" spans="1:10" ht="15" customHeight="1">
      <c r="A11" s="10"/>
      <c r="B11" s="13">
        <v>39347</v>
      </c>
      <c r="C11" s="11">
        <f aca="true" t="shared" si="3" ref="C11:C25">IF(ISBLANK(B11),NA(),B11-B$9)</f>
        <v>8</v>
      </c>
      <c r="D11" s="17">
        <v>843</v>
      </c>
      <c r="E11" s="19">
        <f t="shared" si="2"/>
        <v>3.1299999999999955</v>
      </c>
      <c r="F11" s="17">
        <v>844.87</v>
      </c>
      <c r="G11" s="14">
        <v>5</v>
      </c>
      <c r="H11" s="19">
        <f t="shared" si="0"/>
        <v>839.87</v>
      </c>
      <c r="I11" s="20">
        <f>IF(H11="","",H11-H$9)</f>
        <v>-0.12999999999999545</v>
      </c>
      <c r="J11" s="12">
        <f t="shared" si="1"/>
        <v>-1.5599999999999454</v>
      </c>
    </row>
    <row r="12" spans="1:10" ht="15" customHeight="1">
      <c r="A12" s="10"/>
      <c r="B12" s="13">
        <v>39350</v>
      </c>
      <c r="C12" s="11">
        <f t="shared" si="3"/>
        <v>11</v>
      </c>
      <c r="D12" s="17">
        <v>843.5</v>
      </c>
      <c r="E12" s="19">
        <f t="shared" si="2"/>
        <v>3.669999999999959</v>
      </c>
      <c r="F12" s="17">
        <v>844.83</v>
      </c>
      <c r="G12" s="14">
        <v>5</v>
      </c>
      <c r="H12" s="19">
        <f t="shared" si="0"/>
        <v>839.83</v>
      </c>
      <c r="I12" s="20">
        <f>IF(H12="","",H12-H$9)</f>
        <v>-0.16999999999995907</v>
      </c>
      <c r="J12" s="12">
        <f t="shared" si="1"/>
        <v>-2.039999999999509</v>
      </c>
    </row>
    <row r="13" spans="1:10" ht="15" customHeight="1">
      <c r="A13" s="10"/>
      <c r="B13" s="13">
        <v>39353</v>
      </c>
      <c r="C13" s="11">
        <f t="shared" si="3"/>
        <v>14</v>
      </c>
      <c r="D13" s="17">
        <v>843.5</v>
      </c>
      <c r="E13" s="19">
        <f t="shared" si="2"/>
        <v>3.6900000000000546</v>
      </c>
      <c r="F13" s="17">
        <v>844.81</v>
      </c>
      <c r="G13" s="14">
        <v>5</v>
      </c>
      <c r="H13" s="19">
        <f t="shared" si="0"/>
        <v>839.81</v>
      </c>
      <c r="I13" s="20">
        <f aca="true" t="shared" si="4" ref="I13:I25">IF(H13="","",H13-H$9)</f>
        <v>-0.19000000000005457</v>
      </c>
      <c r="J13" s="12">
        <f t="shared" si="1"/>
        <v>-2.280000000000655</v>
      </c>
    </row>
    <row r="14" spans="1:10" ht="15" customHeight="1">
      <c r="A14" s="10"/>
      <c r="B14" s="13">
        <v>39360</v>
      </c>
      <c r="C14" s="11">
        <f t="shared" si="3"/>
        <v>21</v>
      </c>
      <c r="D14" s="17">
        <v>843.5</v>
      </c>
      <c r="E14" s="19">
        <f t="shared" si="2"/>
        <v>3.7000000000000455</v>
      </c>
      <c r="F14" s="17">
        <v>844.8</v>
      </c>
      <c r="G14" s="14">
        <v>5</v>
      </c>
      <c r="H14" s="19">
        <f t="shared" si="0"/>
        <v>839.8</v>
      </c>
      <c r="I14" s="20">
        <f t="shared" si="4"/>
        <v>-0.20000000000004547</v>
      </c>
      <c r="J14" s="12">
        <f t="shared" si="1"/>
        <v>-2.4000000000005457</v>
      </c>
    </row>
    <row r="15" spans="1:10" ht="15" customHeight="1">
      <c r="A15" s="10"/>
      <c r="B15" s="13">
        <v>39367</v>
      </c>
      <c r="C15" s="11">
        <f t="shared" si="3"/>
        <v>28</v>
      </c>
      <c r="D15" s="17">
        <v>846</v>
      </c>
      <c r="E15" s="19">
        <f t="shared" si="2"/>
        <v>6.2000000000000455</v>
      </c>
      <c r="F15" s="17">
        <v>849.8</v>
      </c>
      <c r="G15" s="14">
        <v>10</v>
      </c>
      <c r="H15" s="19">
        <f t="shared" si="0"/>
        <v>839.8</v>
      </c>
      <c r="I15" s="20">
        <f t="shared" si="4"/>
        <v>-0.20000000000004547</v>
      </c>
      <c r="J15" s="12">
        <f aca="true" t="shared" si="5" ref="J15:J25">IF(H15="","",I15*12)</f>
        <v>-2.4000000000005457</v>
      </c>
    </row>
    <row r="16" spans="1:10" ht="15" customHeight="1">
      <c r="A16" s="10"/>
      <c r="B16" s="13">
        <v>39374</v>
      </c>
      <c r="C16" s="11">
        <f t="shared" si="3"/>
        <v>35</v>
      </c>
      <c r="D16" s="17">
        <v>846</v>
      </c>
      <c r="E16" s="19">
        <f t="shared" si="2"/>
        <v>6.210000000000036</v>
      </c>
      <c r="F16" s="17">
        <v>849.79</v>
      </c>
      <c r="G16" s="14">
        <v>10</v>
      </c>
      <c r="H16" s="19">
        <f t="shared" si="0"/>
        <v>839.79</v>
      </c>
      <c r="I16" s="20">
        <f t="shared" si="4"/>
        <v>-0.21000000000003638</v>
      </c>
      <c r="J16" s="12">
        <f t="shared" si="5"/>
        <v>-2.5200000000004366</v>
      </c>
    </row>
    <row r="17" spans="1:10" ht="15" customHeight="1">
      <c r="A17" s="10"/>
      <c r="B17" s="13">
        <v>39381</v>
      </c>
      <c r="C17" s="11">
        <f t="shared" si="3"/>
        <v>42</v>
      </c>
      <c r="D17" s="17">
        <v>846</v>
      </c>
      <c r="E17" s="19">
        <f t="shared" si="2"/>
        <v>6.230000000000018</v>
      </c>
      <c r="F17" s="17">
        <v>849.77</v>
      </c>
      <c r="G17" s="14">
        <v>10</v>
      </c>
      <c r="H17" s="19">
        <f t="shared" si="0"/>
        <v>839.77</v>
      </c>
      <c r="I17" s="20">
        <f t="shared" si="4"/>
        <v>-0.2300000000000182</v>
      </c>
      <c r="J17" s="12">
        <f t="shared" si="5"/>
        <v>-2.7600000000002183</v>
      </c>
    </row>
    <row r="18" spans="2:10" ht="15" customHeight="1">
      <c r="B18" s="15">
        <v>39388</v>
      </c>
      <c r="C18" s="11">
        <f t="shared" si="3"/>
        <v>49</v>
      </c>
      <c r="D18" s="18">
        <v>856.5</v>
      </c>
      <c r="E18" s="19">
        <f t="shared" si="2"/>
        <v>16.720000000000027</v>
      </c>
      <c r="F18" s="18">
        <v>859.78</v>
      </c>
      <c r="G18" s="16">
        <v>20</v>
      </c>
      <c r="H18" s="19">
        <f t="shared" si="0"/>
        <v>839.78</v>
      </c>
      <c r="I18" s="20">
        <f t="shared" si="4"/>
        <v>-0.22000000000002728</v>
      </c>
      <c r="J18" s="12">
        <f t="shared" si="5"/>
        <v>-2.6400000000003274</v>
      </c>
    </row>
    <row r="19" spans="2:10" ht="15" customHeight="1">
      <c r="B19" s="15">
        <v>39392</v>
      </c>
      <c r="C19" s="11">
        <f t="shared" si="3"/>
        <v>53</v>
      </c>
      <c r="D19" s="18">
        <v>856.5</v>
      </c>
      <c r="E19" s="19">
        <f t="shared" si="2"/>
        <v>16.730000000000018</v>
      </c>
      <c r="F19" s="18">
        <v>859.77</v>
      </c>
      <c r="G19" s="16">
        <v>20</v>
      </c>
      <c r="H19" s="19">
        <f t="shared" si="0"/>
        <v>839.77</v>
      </c>
      <c r="I19" s="20">
        <f t="shared" si="4"/>
        <v>-0.2300000000000182</v>
      </c>
      <c r="J19" s="12">
        <f t="shared" si="5"/>
        <v>-2.7600000000002183</v>
      </c>
    </row>
    <row r="20" spans="2:10" ht="15" customHeight="1">
      <c r="B20" s="15"/>
      <c r="C20" s="11" t="e">
        <f t="shared" si="3"/>
        <v>#N/A</v>
      </c>
      <c r="D20" s="18"/>
      <c r="E20" s="19">
        <f t="shared" si="2"/>
      </c>
      <c r="F20" s="18"/>
      <c r="G20" s="16"/>
      <c r="H20" s="19">
        <f t="shared" si="0"/>
      </c>
      <c r="I20" s="20">
        <f t="shared" si="4"/>
      </c>
      <c r="J20" s="12">
        <f t="shared" si="5"/>
      </c>
    </row>
    <row r="21" spans="2:10" ht="15" customHeight="1">
      <c r="B21" s="15"/>
      <c r="C21" s="11" t="e">
        <f t="shared" si="3"/>
        <v>#N/A</v>
      </c>
      <c r="D21" s="18"/>
      <c r="E21" s="19">
        <f t="shared" si="2"/>
      </c>
      <c r="F21" s="18"/>
      <c r="G21" s="16"/>
      <c r="H21" s="19">
        <f t="shared" si="0"/>
      </c>
      <c r="I21" s="20">
        <f t="shared" si="4"/>
      </c>
      <c r="J21" s="12">
        <f t="shared" si="5"/>
      </c>
    </row>
    <row r="22" spans="2:10" ht="15" customHeight="1">
      <c r="B22" s="15"/>
      <c r="C22" s="11" t="e">
        <f t="shared" si="3"/>
        <v>#N/A</v>
      </c>
      <c r="D22" s="18"/>
      <c r="E22" s="19">
        <f t="shared" si="2"/>
      </c>
      <c r="F22" s="18"/>
      <c r="G22" s="16"/>
      <c r="H22" s="19">
        <f t="shared" si="0"/>
      </c>
      <c r="I22" s="20">
        <f t="shared" si="4"/>
      </c>
      <c r="J22" s="12">
        <f t="shared" si="5"/>
      </c>
    </row>
    <row r="23" spans="2:10" ht="15" customHeight="1">
      <c r="B23" s="15"/>
      <c r="C23" s="11" t="e">
        <f t="shared" si="3"/>
        <v>#N/A</v>
      </c>
      <c r="D23" s="18"/>
      <c r="E23" s="19">
        <f t="shared" si="2"/>
      </c>
      <c r="F23" s="18"/>
      <c r="G23" s="16"/>
      <c r="H23" s="19">
        <f t="shared" si="0"/>
      </c>
      <c r="I23" s="20">
        <f t="shared" si="4"/>
      </c>
      <c r="J23" s="12">
        <f t="shared" si="5"/>
      </c>
    </row>
    <row r="24" spans="2:10" ht="15" customHeight="1">
      <c r="B24" s="15"/>
      <c r="C24" s="11" t="e">
        <f t="shared" si="3"/>
        <v>#N/A</v>
      </c>
      <c r="D24" s="18"/>
      <c r="E24" s="19">
        <f t="shared" si="2"/>
      </c>
      <c r="F24" s="18"/>
      <c r="G24" s="16"/>
      <c r="H24" s="19">
        <f t="shared" si="0"/>
      </c>
      <c r="I24" s="20">
        <f t="shared" si="4"/>
      </c>
      <c r="J24" s="12">
        <f t="shared" si="5"/>
      </c>
    </row>
    <row r="25" spans="2:10" ht="15" customHeight="1">
      <c r="B25" s="15"/>
      <c r="C25" s="11" t="e">
        <f t="shared" si="3"/>
        <v>#N/A</v>
      </c>
      <c r="D25" s="18"/>
      <c r="E25" s="19">
        <f t="shared" si="2"/>
      </c>
      <c r="F25" s="18"/>
      <c r="G25" s="16"/>
      <c r="H25" s="19">
        <f t="shared" si="0"/>
      </c>
      <c r="I25" s="20">
        <f t="shared" si="4"/>
      </c>
      <c r="J25" s="12">
        <f t="shared" si="5"/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 objects="1" scenarios="1"/>
  <mergeCells count="5">
    <mergeCell ref="I3:J3"/>
    <mergeCell ref="E4:F4"/>
    <mergeCell ref="I4:J4"/>
    <mergeCell ref="I5:J5"/>
    <mergeCell ref="I6:J6"/>
  </mergeCells>
  <conditionalFormatting sqref="C9:C25">
    <cfRule type="containsErrors" priority="1" dxfId="0" stopIfTrue="1">
      <formula>ISERROR(C9)</formula>
    </cfRule>
  </conditionalFormatting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Settlement Platform Reading Plots - English</dc:title>
  <dc:subject/>
  <dc:creator>Peter Narsavage, P.E.</dc:creator>
  <cp:keywords/>
  <dc:description/>
  <cp:lastModifiedBy>Nicholas Buchanan</cp:lastModifiedBy>
  <cp:lastPrinted>2011-08-03T13:48:30Z</cp:lastPrinted>
  <dcterms:created xsi:type="dcterms:W3CDTF">2006-06-27T15:43:46Z</dcterms:created>
  <dcterms:modified xsi:type="dcterms:W3CDTF">2021-07-06T12:25:54Z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22000.0000000000</vt:lpwstr>
  </property>
  <property fmtid="{D5CDD505-2E9C-101B-9397-08002B2CF9AE}" pid="3" name="Filter">
    <vt:lpwstr>Forms and Reports</vt:lpwstr>
  </property>
</Properties>
</file>