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itcfs007\construc$\Price Adjustments\For Upload\"/>
    </mc:Choice>
  </mc:AlternateContent>
  <xr:revisionPtr revIDLastSave="0" documentId="13_ncr:1_{14D72764-7248-4B02-ADCC-AB102A96E724}" xr6:coauthVersionLast="47" xr6:coauthVersionMax="47" xr10:uidLastSave="{00000000-0000-0000-0000-000000000000}"/>
  <bookViews>
    <workbookView xWindow="33420" yWindow="2655" windowWidth="21600" windowHeight="11295" firstSheet="1" activeTab="2" xr2:uid="{00000000-000D-0000-FFFF-FFFF00000000}"/>
  </bookViews>
  <sheets>
    <sheet name="Instructions" sheetId="4" r:id="rId1"/>
    <sheet name="PN 534 Asphalt Price Adj. Calc" sheetId="5" r:id="rId2"/>
    <sheet name="Data" sheetId="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0" i="2" l="1"/>
  <c r="C147" i="2"/>
  <c r="C148" i="2"/>
  <c r="C149" i="2"/>
  <c r="C150" i="2"/>
  <c r="C151" i="2"/>
  <c r="C152" i="2"/>
  <c r="C153" i="2"/>
  <c r="C154" i="2"/>
  <c r="C155" i="2"/>
  <c r="C156" i="2"/>
  <c r="C157" i="2"/>
  <c r="C158" i="2"/>
  <c r="C159" i="2"/>
  <c r="C160" i="2"/>
  <c r="C161" i="2"/>
  <c r="C162" i="2"/>
  <c r="C163" i="2"/>
  <c r="C164" i="2"/>
  <c r="C165" i="2"/>
  <c r="C166" i="2"/>
  <c r="C167" i="2"/>
  <c r="C168" i="2"/>
  <c r="C169" i="2"/>
  <c r="C170" i="2"/>
  <c r="C171" i="2"/>
  <c r="C172" i="2"/>
  <c r="C173" i="2"/>
  <c r="C174" i="2"/>
  <c r="C175" i="2"/>
  <c r="C176" i="2"/>
  <c r="C177" i="2"/>
  <c r="C178" i="2"/>
  <c r="C179" i="2"/>
  <c r="C180" i="2"/>
  <c r="C181" i="2"/>
  <c r="C182" i="2"/>
  <c r="C183" i="2"/>
  <c r="C184" i="2"/>
  <c r="C185" i="2"/>
  <c r="C186" i="2"/>
  <c r="C187" i="2"/>
  <c r="C188" i="2"/>
  <c r="C189" i="2"/>
  <c r="C194" i="2"/>
  <c r="C195" i="2"/>
  <c r="C196" i="2"/>
  <c r="C197" i="2"/>
  <c r="C198" i="2"/>
  <c r="C199" i="2"/>
  <c r="C200" i="2"/>
  <c r="C201" i="2"/>
  <c r="C202" i="2"/>
  <c r="C203" i="2"/>
  <c r="C204" i="2"/>
  <c r="C205" i="2"/>
  <c r="C206" i="2"/>
  <c r="C207" i="2"/>
  <c r="C208" i="2"/>
  <c r="C209" i="2"/>
  <c r="C210" i="2"/>
  <c r="C211" i="2"/>
  <c r="C212" i="2"/>
  <c r="C213" i="2"/>
  <c r="C214" i="2"/>
  <c r="C215" i="2"/>
  <c r="C216" i="2"/>
  <c r="C217" i="2"/>
  <c r="C218" i="2"/>
  <c r="C219" i="2"/>
  <c r="C220" i="2"/>
  <c r="C221" i="2"/>
  <c r="C222" i="2"/>
  <c r="C223" i="2"/>
  <c r="C224" i="2"/>
  <c r="C225" i="2"/>
  <c r="C226" i="2"/>
  <c r="C227" i="2"/>
  <c r="C228" i="2"/>
  <c r="C229" i="2"/>
  <c r="C230" i="2"/>
  <c r="C231" i="2"/>
  <c r="C232" i="2"/>
  <c r="C233" i="2"/>
  <c r="C234" i="2"/>
  <c r="C235" i="2"/>
  <c r="C236" i="2"/>
  <c r="C237" i="2"/>
  <c r="C238" i="2"/>
  <c r="C239" i="2"/>
  <c r="C240" i="2"/>
  <c r="C241" i="2"/>
  <c r="C242" i="2"/>
  <c r="C243" i="2"/>
  <c r="C244" i="2"/>
  <c r="C245" i="2"/>
  <c r="C246" i="2"/>
  <c r="C247" i="2"/>
  <c r="C248" i="2"/>
  <c r="C249" i="2"/>
  <c r="C250" i="2"/>
  <c r="C251" i="2"/>
  <c r="C252" i="2"/>
  <c r="C253" i="2"/>
  <c r="C254" i="2"/>
  <c r="C255" i="2"/>
  <c r="C256" i="2"/>
  <c r="C257" i="2"/>
  <c r="C258" i="2"/>
  <c r="C259" i="2"/>
  <c r="C260" i="2"/>
  <c r="C261" i="2"/>
  <c r="C262" i="2"/>
  <c r="C263" i="2"/>
  <c r="C264" i="2"/>
  <c r="C265" i="2"/>
  <c r="C266" i="2"/>
  <c r="C267" i="2"/>
  <c r="C268" i="2"/>
  <c r="C269" i="2"/>
  <c r="C270" i="2"/>
  <c r="C271" i="2"/>
  <c r="C272" i="2"/>
  <c r="C273" i="2"/>
  <c r="C274" i="2"/>
  <c r="C275" i="2"/>
  <c r="C276" i="2"/>
  <c r="C277" i="2"/>
  <c r="C278" i="2"/>
  <c r="C279" i="2"/>
  <c r="C280" i="2"/>
  <c r="C281" i="2"/>
  <c r="C282" i="2"/>
  <c r="C283" i="2"/>
  <c r="C284" i="2"/>
  <c r="C285" i="2"/>
  <c r="C286" i="2"/>
  <c r="C287" i="2"/>
  <c r="C288" i="2"/>
  <c r="C289" i="2"/>
  <c r="C290" i="2"/>
  <c r="C291" i="2"/>
  <c r="C292" i="2"/>
  <c r="C293" i="2"/>
  <c r="C294" i="2"/>
  <c r="C295" i="2"/>
  <c r="C296" i="2"/>
  <c r="C297" i="2"/>
  <c r="C298" i="2"/>
  <c r="C299" i="2"/>
  <c r="C300" i="2"/>
  <c r="C301" i="2"/>
  <c r="C302" i="2"/>
  <c r="C303" i="2"/>
  <c r="C304" i="2"/>
  <c r="C305" i="2"/>
  <c r="C306" i="2"/>
  <c r="C307" i="2"/>
  <c r="C308" i="2"/>
  <c r="C309" i="2"/>
  <c r="C310" i="2"/>
  <c r="C311" i="2"/>
  <c r="C312" i="2"/>
  <c r="C313" i="2"/>
  <c r="C314" i="2"/>
  <c r="C315" i="2"/>
  <c r="C316" i="2"/>
  <c r="C317" i="2"/>
  <c r="C318" i="2"/>
  <c r="C319" i="2"/>
  <c r="C320" i="2"/>
  <c r="C321" i="2"/>
  <c r="C322" i="2"/>
  <c r="C323" i="2"/>
  <c r="C324" i="2"/>
  <c r="C325" i="2"/>
  <c r="C326" i="2"/>
  <c r="C327" i="2"/>
  <c r="C328" i="2"/>
  <c r="C329" i="2"/>
  <c r="C330" i="2"/>
  <c r="C331" i="2"/>
  <c r="C332" i="2"/>
  <c r="C333" i="2"/>
  <c r="C334" i="2"/>
  <c r="C335" i="2"/>
  <c r="C336" i="2"/>
  <c r="C337" i="2"/>
  <c r="C338" i="2"/>
  <c r="C339" i="2"/>
  <c r="C340" i="2"/>
  <c r="C341" i="2"/>
  <c r="C342" i="2"/>
  <c r="C343" i="2"/>
  <c r="C344" i="2"/>
  <c r="C345" i="2"/>
  <c r="C346" i="2"/>
  <c r="C347" i="2"/>
  <c r="C348" i="2"/>
  <c r="C349" i="2"/>
  <c r="C350" i="2"/>
  <c r="C351" i="2"/>
  <c r="C352" i="2"/>
  <c r="C353" i="2"/>
  <c r="C354" i="2"/>
  <c r="C355" i="2"/>
  <c r="C356" i="2"/>
  <c r="C357" i="2"/>
  <c r="C358" i="2"/>
  <c r="C359" i="2"/>
  <c r="C360" i="2"/>
  <c r="C361" i="2"/>
  <c r="C362" i="2"/>
  <c r="C363" i="2"/>
  <c r="C364" i="2"/>
  <c r="C365" i="2"/>
  <c r="C366" i="2"/>
  <c r="C367" i="2"/>
  <c r="C368" i="2"/>
  <c r="C369" i="2"/>
  <c r="C370" i="2"/>
  <c r="C371" i="2"/>
  <c r="C372" i="2"/>
  <c r="C373" i="2"/>
  <c r="C374" i="2"/>
  <c r="C375" i="2"/>
  <c r="C376" i="2"/>
  <c r="C377" i="2"/>
  <c r="C378" i="2"/>
  <c r="C379" i="2"/>
  <c r="C380" i="2"/>
  <c r="C381" i="2"/>
  <c r="C382" i="2"/>
  <c r="C383" i="2"/>
  <c r="C384" i="2"/>
  <c r="C385" i="2"/>
  <c r="C386" i="2"/>
  <c r="C387" i="2"/>
  <c r="C388" i="2"/>
  <c r="C389" i="2"/>
  <c r="C390" i="2"/>
  <c r="C391" i="2"/>
  <c r="C392" i="2"/>
  <c r="C393" i="2"/>
  <c r="C394" i="2"/>
  <c r="C395" i="2"/>
  <c r="C396" i="2"/>
  <c r="C397" i="2"/>
  <c r="C398" i="2"/>
  <c r="C399" i="2"/>
  <c r="C400" i="2"/>
  <c r="C401" i="2"/>
  <c r="C402" i="2"/>
  <c r="C403" i="2"/>
  <c r="C404" i="2"/>
  <c r="C405" i="2"/>
  <c r="C406" i="2"/>
  <c r="C407" i="2"/>
  <c r="C408" i="2"/>
  <c r="C409" i="2"/>
  <c r="C410" i="2"/>
  <c r="C411" i="2"/>
  <c r="C412" i="2"/>
  <c r="C413" i="2"/>
  <c r="C414" i="2"/>
  <c r="C415" i="2"/>
  <c r="C416" i="2"/>
  <c r="C417" i="2"/>
  <c r="C418" i="2"/>
  <c r="C419" i="2"/>
  <c r="C420" i="2"/>
  <c r="C421" i="2"/>
  <c r="C422" i="2"/>
  <c r="C423" i="2"/>
  <c r="C424" i="2"/>
  <c r="C425" i="2"/>
  <c r="C426" i="2"/>
  <c r="C427" i="2"/>
  <c r="C428" i="2"/>
  <c r="C429" i="2"/>
  <c r="C430" i="2"/>
  <c r="C431" i="2"/>
  <c r="C432" i="2"/>
  <c r="C433" i="2"/>
  <c r="C434" i="2"/>
  <c r="C435" i="2"/>
  <c r="C436" i="2"/>
  <c r="C437" i="2"/>
  <c r="C438" i="2"/>
  <c r="C439" i="2"/>
  <c r="C440" i="2"/>
  <c r="C441" i="2"/>
  <c r="C442" i="2"/>
  <c r="C443" i="2"/>
  <c r="C444" i="2"/>
  <c r="C445" i="2"/>
  <c r="C446" i="2"/>
  <c r="C447" i="2"/>
  <c r="C448" i="2"/>
  <c r="C449" i="2"/>
  <c r="C450" i="2"/>
  <c r="C451" i="2"/>
  <c r="C452" i="2"/>
  <c r="C453" i="2"/>
  <c r="C454" i="2"/>
  <c r="C455" i="2"/>
  <c r="C456" i="2"/>
  <c r="C457" i="2"/>
  <c r="C458" i="2"/>
  <c r="C459" i="2"/>
  <c r="C460" i="2"/>
  <c r="C461" i="2"/>
  <c r="C462" i="2"/>
  <c r="C463" i="2"/>
  <c r="C464" i="2"/>
  <c r="C465" i="2"/>
  <c r="C466" i="2"/>
  <c r="C467" i="2"/>
  <c r="C468" i="2"/>
  <c r="C469" i="2"/>
  <c r="C470" i="2"/>
  <c r="C471" i="2"/>
  <c r="C472" i="2"/>
  <c r="C473" i="2"/>
  <c r="C474" i="2"/>
  <c r="C475" i="2"/>
  <c r="C476" i="2"/>
  <c r="C477" i="2"/>
  <c r="C478" i="2"/>
  <c r="C479" i="2"/>
  <c r="C480" i="2"/>
  <c r="C481" i="2"/>
  <c r="C482" i="2"/>
  <c r="C483" i="2"/>
  <c r="C484" i="2"/>
  <c r="C485" i="2"/>
  <c r="C486" i="2"/>
  <c r="C487" i="2"/>
  <c r="C488" i="2"/>
  <c r="C489" i="2"/>
  <c r="C490" i="2"/>
  <c r="C491" i="2"/>
  <c r="C492" i="2"/>
  <c r="C493" i="2"/>
  <c r="C494" i="2"/>
  <c r="C495" i="2"/>
  <c r="C496" i="2"/>
  <c r="C497" i="2"/>
  <c r="C498" i="2"/>
  <c r="C499" i="2"/>
  <c r="C500" i="2"/>
  <c r="C501" i="2"/>
  <c r="C502" i="2"/>
  <c r="C503" i="2"/>
  <c r="C504" i="2"/>
  <c r="C505" i="2"/>
  <c r="C506" i="2"/>
  <c r="C507" i="2"/>
  <c r="C508" i="2"/>
  <c r="C509" i="2"/>
  <c r="C510" i="2"/>
  <c r="C511" i="2"/>
  <c r="C512" i="2"/>
  <c r="C513" i="2"/>
  <c r="C514" i="2"/>
  <c r="C515" i="2"/>
  <c r="C516" i="2"/>
  <c r="C517" i="2"/>
  <c r="C518" i="2"/>
  <c r="C519" i="2"/>
  <c r="C520" i="2"/>
  <c r="C521" i="2"/>
  <c r="C522" i="2"/>
  <c r="C523" i="2"/>
  <c r="C524" i="2"/>
  <c r="C525" i="2"/>
  <c r="C526" i="2"/>
  <c r="C527" i="2"/>
  <c r="C528" i="2"/>
  <c r="C529" i="2"/>
  <c r="C530" i="2"/>
  <c r="C531" i="2"/>
  <c r="C532" i="2"/>
  <c r="C533" i="2"/>
  <c r="C534" i="2"/>
  <c r="C535" i="2"/>
  <c r="C536" i="2"/>
  <c r="C537" i="2"/>
  <c r="C538" i="2"/>
  <c r="C539" i="2"/>
  <c r="C540" i="2"/>
  <c r="C541" i="2"/>
  <c r="C542" i="2"/>
  <c r="C543" i="2"/>
  <c r="C544" i="2"/>
  <c r="C545" i="2"/>
  <c r="C546" i="2"/>
  <c r="C547" i="2"/>
  <c r="C548" i="2"/>
  <c r="C549" i="2"/>
  <c r="C550" i="2"/>
  <c r="C551" i="2"/>
  <c r="C552" i="2"/>
  <c r="C553" i="2"/>
  <c r="C554" i="2"/>
  <c r="C555" i="2"/>
  <c r="C556" i="2"/>
  <c r="C557" i="2"/>
  <c r="C558" i="2"/>
  <c r="C559" i="2"/>
  <c r="C560" i="2"/>
  <c r="C561" i="2"/>
  <c r="C562" i="2"/>
  <c r="C563" i="2"/>
  <c r="C564" i="2"/>
  <c r="C565" i="2"/>
  <c r="C566" i="2"/>
  <c r="C567" i="2"/>
  <c r="C568" i="2"/>
  <c r="C569" i="2"/>
  <c r="C570" i="2"/>
  <c r="C571" i="2"/>
  <c r="C572" i="2"/>
  <c r="C573" i="2"/>
  <c r="C574" i="2"/>
  <c r="C575" i="2"/>
  <c r="C576" i="2"/>
  <c r="C577" i="2"/>
  <c r="C578" i="2"/>
  <c r="C579" i="2"/>
  <c r="C580" i="2"/>
  <c r="C581" i="2"/>
  <c r="C582" i="2"/>
  <c r="C583" i="2"/>
  <c r="C584" i="2"/>
  <c r="C585" i="2"/>
  <c r="C586" i="2"/>
  <c r="C587" i="2"/>
  <c r="C588" i="2"/>
  <c r="C589" i="2"/>
  <c r="C590" i="2"/>
  <c r="C591" i="2"/>
  <c r="C592" i="2"/>
  <c r="C593" i="2"/>
  <c r="C594" i="2"/>
  <c r="C595" i="2"/>
  <c r="C596" i="2"/>
  <c r="C597" i="2"/>
  <c r="C598" i="2"/>
  <c r="C599" i="2"/>
  <c r="C600" i="2"/>
  <c r="C601" i="2"/>
  <c r="C602" i="2"/>
  <c r="C603" i="2"/>
  <c r="C604" i="2"/>
  <c r="C605" i="2"/>
  <c r="C606" i="2"/>
  <c r="C607" i="2"/>
  <c r="C608" i="2"/>
  <c r="C609" i="2"/>
  <c r="C610" i="2"/>
  <c r="C611" i="2"/>
  <c r="C612" i="2"/>
  <c r="C613" i="2"/>
  <c r="C614" i="2"/>
  <c r="C615" i="2"/>
  <c r="C616" i="2"/>
  <c r="C617" i="2"/>
  <c r="C618" i="2"/>
  <c r="C619" i="2"/>
  <c r="C620" i="2"/>
  <c r="C621" i="2"/>
  <c r="C622" i="2"/>
  <c r="C623" i="2"/>
  <c r="C624" i="2"/>
  <c r="C625" i="2"/>
  <c r="C626" i="2"/>
  <c r="C627" i="2"/>
  <c r="C628" i="2"/>
  <c r="C629" i="2"/>
  <c r="C630" i="2"/>
  <c r="C631" i="2"/>
  <c r="C632" i="2"/>
  <c r="C633" i="2"/>
  <c r="C634" i="2"/>
  <c r="C635" i="2"/>
  <c r="C636" i="2"/>
  <c r="C637" i="2"/>
  <c r="C638" i="2"/>
  <c r="C639" i="2"/>
  <c r="C640" i="2"/>
  <c r="C641" i="2"/>
  <c r="C642" i="2"/>
  <c r="C643" i="2"/>
  <c r="C644" i="2"/>
  <c r="C645" i="2"/>
  <c r="C646" i="2"/>
  <c r="C647" i="2"/>
  <c r="C648" i="2"/>
  <c r="C649" i="2"/>
  <c r="C650" i="2"/>
  <c r="C651" i="2"/>
  <c r="C652" i="2"/>
  <c r="C653" i="2"/>
  <c r="C654" i="2"/>
  <c r="C655" i="2"/>
  <c r="C656" i="2"/>
  <c r="C657" i="2"/>
  <c r="C658" i="2"/>
  <c r="C659" i="2"/>
  <c r="C660" i="2"/>
  <c r="C661" i="2"/>
  <c r="C662" i="2"/>
  <c r="C663" i="2"/>
  <c r="C664" i="2"/>
  <c r="C665" i="2"/>
  <c r="C666" i="2"/>
  <c r="C667" i="2"/>
  <c r="C668" i="2"/>
  <c r="C669" i="2"/>
  <c r="C670" i="2"/>
  <c r="C671" i="2"/>
  <c r="C672" i="2"/>
  <c r="C673" i="2"/>
  <c r="C674" i="2"/>
  <c r="C675" i="2"/>
  <c r="C676" i="2"/>
  <c r="C677" i="2"/>
  <c r="C678" i="2"/>
  <c r="C679" i="2"/>
  <c r="C680" i="2"/>
  <c r="C681" i="2"/>
  <c r="C682" i="2"/>
  <c r="C683" i="2"/>
  <c r="C684" i="2"/>
  <c r="C685" i="2"/>
  <c r="C686" i="2"/>
  <c r="C687" i="2"/>
  <c r="C688" i="2"/>
  <c r="C689" i="2"/>
  <c r="C690" i="2"/>
  <c r="C691" i="2"/>
  <c r="C146" i="2"/>
  <c r="I17" i="5" l="1"/>
  <c r="I20" i="5"/>
  <c r="I26" i="5"/>
  <c r="I27" i="5"/>
  <c r="I28" i="5"/>
  <c r="I29" i="5"/>
  <c r="I30" i="5"/>
  <c r="I31" i="5"/>
  <c r="I32" i="5"/>
  <c r="I33" i="5"/>
  <c r="C5" i="2"/>
  <c r="C6" i="2"/>
  <c r="C7" i="2"/>
  <c r="C8" i="2"/>
  <c r="C9" i="2"/>
  <c r="C10" i="2"/>
  <c r="C11" i="2"/>
  <c r="C12" i="2"/>
  <c r="C13" i="2"/>
  <c r="C14" i="2"/>
  <c r="I13" i="5" s="1"/>
  <c r="C15" i="2"/>
  <c r="I21" i="5" s="1"/>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4" i="2"/>
  <c r="L33" i="5"/>
  <c r="J33" i="5"/>
  <c r="K33" i="5" s="1"/>
  <c r="M33" i="5" s="1"/>
  <c r="L32" i="5"/>
  <c r="J32" i="5"/>
  <c r="K32" i="5" s="1"/>
  <c r="M32" i="5" s="1"/>
  <c r="L31" i="5"/>
  <c r="J31" i="5"/>
  <c r="K31" i="5" s="1"/>
  <c r="M31" i="5" s="1"/>
  <c r="L30" i="5"/>
  <c r="J30" i="5"/>
  <c r="K30" i="5" s="1"/>
  <c r="M30" i="5" s="1"/>
  <c r="L29" i="5"/>
  <c r="J29" i="5"/>
  <c r="K29" i="5" s="1"/>
  <c r="M29" i="5" s="1"/>
  <c r="L28" i="5"/>
  <c r="J28" i="5"/>
  <c r="K28" i="5" s="1"/>
  <c r="M28" i="5" s="1"/>
  <c r="L27" i="5"/>
  <c r="J27" i="5"/>
  <c r="K27" i="5" s="1"/>
  <c r="M27" i="5" s="1"/>
  <c r="L26" i="5"/>
  <c r="J26" i="5"/>
  <c r="K26" i="5" s="1"/>
  <c r="M26" i="5" s="1"/>
  <c r="H26" i="5"/>
  <c r="H27" i="5"/>
  <c r="H28" i="5"/>
  <c r="H29" i="5"/>
  <c r="H30" i="5"/>
  <c r="H31" i="5"/>
  <c r="H32" i="5"/>
  <c r="H33" i="5"/>
  <c r="I9" i="5"/>
  <c r="M4" i="5"/>
  <c r="H17" i="5"/>
  <c r="J17" i="5"/>
  <c r="K17" i="5" s="1"/>
  <c r="M17" i="5" s="1"/>
  <c r="L17" i="5"/>
  <c r="I12" i="5" l="1"/>
  <c r="J12" i="5" s="1"/>
  <c r="I18" i="5"/>
  <c r="J18" i="5" s="1"/>
  <c r="I24" i="5"/>
  <c r="J24" i="5" s="1"/>
  <c r="L24" i="5" s="1"/>
  <c r="I22" i="5"/>
  <c r="J22" i="5" s="1"/>
  <c r="I14" i="5"/>
  <c r="J14" i="5" s="1"/>
  <c r="I16" i="5"/>
  <c r="J16" i="5" s="1"/>
  <c r="I23" i="5"/>
  <c r="J23" i="5" s="1"/>
  <c r="I19" i="5"/>
  <c r="J19" i="5" s="1"/>
  <c r="I15" i="5"/>
  <c r="J15" i="5" s="1"/>
  <c r="K15" i="5" s="1"/>
  <c r="I25" i="5"/>
  <c r="J25" i="5" s="1"/>
  <c r="J20" i="5"/>
  <c r="H15" i="5"/>
  <c r="H24" i="5"/>
  <c r="H20" i="5"/>
  <c r="H25" i="5"/>
  <c r="H14" i="5"/>
  <c r="H19" i="5"/>
  <c r="H22" i="5"/>
  <c r="H12" i="5"/>
  <c r="H16" i="5"/>
  <c r="H23" i="5"/>
  <c r="H18" i="5"/>
  <c r="J21" i="5"/>
  <c r="J13" i="5"/>
  <c r="H21" i="5"/>
  <c r="H13" i="5"/>
  <c r="L25" i="5" l="1"/>
  <c r="K25" i="5"/>
  <c r="M25" i="5" s="1"/>
  <c r="K24" i="5"/>
  <c r="M24" i="5" s="1"/>
  <c r="L18" i="5"/>
  <c r="K18" i="5"/>
  <c r="M18" i="5" s="1"/>
  <c r="K14" i="5"/>
  <c r="M14" i="5" s="1"/>
  <c r="L14" i="5"/>
  <c r="L23" i="5"/>
  <c r="K23" i="5"/>
  <c r="M23" i="5" s="1"/>
  <c r="K21" i="5"/>
  <c r="M21" i="5" s="1"/>
  <c r="L21" i="5"/>
  <c r="L20" i="5"/>
  <c r="K20" i="5"/>
  <c r="M20" i="5" s="1"/>
  <c r="L15" i="5"/>
  <c r="L12" i="5"/>
  <c r="K12" i="5"/>
  <c r="M12" i="5" s="1"/>
  <c r="L16" i="5"/>
  <c r="K16" i="5"/>
  <c r="M16" i="5" s="1"/>
  <c r="L19" i="5"/>
  <c r="K19" i="5"/>
  <c r="M19" i="5" s="1"/>
  <c r="M15" i="5"/>
  <c r="K13" i="5"/>
  <c r="M13" i="5" s="1"/>
  <c r="L13" i="5"/>
  <c r="L22" i="5"/>
  <c r="K22" i="5"/>
  <c r="M22" i="5" s="1"/>
  <c r="M34" i="5" l="1"/>
</calcChain>
</file>

<file path=xl/sharedStrings.xml><?xml version="1.0" encoding="utf-8"?>
<sst xmlns="http://schemas.openxmlformats.org/spreadsheetml/2006/main" count="69" uniqueCount="61">
  <si>
    <t xml:space="preserve">  OHIO DEPARTMENT OF TRANSPORTATION</t>
  </si>
  <si>
    <t>Month</t>
  </si>
  <si>
    <t>BI</t>
  </si>
  <si>
    <t>Notes:</t>
  </si>
  <si>
    <t>Ref. No.</t>
  </si>
  <si>
    <t>Enter the date the project was bid. Make sure that this is a vaild date format in Excel, such as 1/15/2010.</t>
  </si>
  <si>
    <t>INSTRUCTIONS for using the calculator:</t>
  </si>
  <si>
    <t>INSTRUCTIONS for modifying the spreadsheet:</t>
  </si>
  <si>
    <t>Project number . . . . . . . . . . . . . . .</t>
  </si>
  <si>
    <t>Project letting (bid) date . . . . . . . . . . .</t>
  </si>
  <si>
    <t>Notes</t>
  </si>
  <si>
    <t>$/ton</t>
  </si>
  <si>
    <t>Asphalt Binder Price Adjustment Calculations</t>
  </si>
  <si>
    <t>Bidding Index, $/ton</t>
  </si>
  <si>
    <t>Placing Index
PI
$/ton</t>
  </si>
  <si>
    <r>
      <rPr>
        <u/>
        <sz val="11"/>
        <color indexed="8"/>
        <rFont val="Calibri"/>
        <family val="2"/>
      </rPr>
      <t>PI</t>
    </r>
    <r>
      <rPr>
        <sz val="11"/>
        <color theme="1"/>
        <rFont val="Calibri"/>
        <family val="2"/>
        <scheme val="minor"/>
      </rPr>
      <t xml:space="preserve">
BI</t>
    </r>
  </si>
  <si>
    <r>
      <t xml:space="preserve">Eligible 
for 
</t>
    </r>
    <r>
      <rPr>
        <sz val="11"/>
        <color theme="1"/>
        <rFont val="Calibri"/>
        <family val="2"/>
        <scheme val="minor"/>
      </rPr>
      <t>PA</t>
    </r>
  </si>
  <si>
    <t>Price Adjustment (PA)</t>
  </si>
  <si>
    <t>Date placed</t>
  </si>
  <si>
    <t>Quantity placed
tons</t>
  </si>
  <si>
    <t>JMF</t>
  </si>
  <si>
    <t>C</t>
  </si>
  <si>
    <t>% virgin
bitumen</t>
  </si>
  <si>
    <t>Total Asphalt Binder Price Adjustment</t>
  </si>
  <si>
    <t>C-R-S:</t>
  </si>
  <si>
    <t>PID:</t>
  </si>
  <si>
    <t>Date calculated:</t>
  </si>
  <si>
    <t>Data entered by:</t>
  </si>
  <si>
    <t>a - Not eligible for PA because percent change in index was not greater than 10 percent.</t>
  </si>
  <si>
    <t>Asphalt Binder Price Adjustment Calculation Spreadsheet</t>
  </si>
  <si>
    <t>Make sure the asphalt binder price indices are up to date on the "Data" tab, or download a new copy of the asphalt binder price adjustment calculator from the O drive under O:\Construction\Price Index Information.</t>
  </si>
  <si>
    <t>Enter the project number, the county, route, and section, and the PID</t>
  </si>
  <si>
    <t>Enter the completion date for the project (use the postponed completion date if there is one.)  Make sure that this is a valid date format in Excel.  If the placing date is later than the completion date, the calculator will use the date that results in the lower placing index (PI) value.</t>
  </si>
  <si>
    <t>The price adjustment worksheets are protected. To edit these sheets, first unprotect the worksheet by clicking on "Review", then "Unprotect Sheet". There is no password.</t>
  </si>
  <si>
    <t>There are 22 lines available for data input.  If you need more, use an additional copy of the worksheet, rather than trying to insert more lines.</t>
  </si>
  <si>
    <t>If the words "Error" show in the column for "Eligible for PA", then the Data tab is not up to date and does not include an index value for the date placed.</t>
  </si>
  <si>
    <t>P.Engineer</t>
  </si>
  <si>
    <t>Equation objects are included below so that the equations can be</t>
  </si>
  <si>
    <t xml:space="preserve">changed in the future to reflect any future edits to the proposal note. </t>
  </si>
  <si>
    <t>The equations on the calculator sheet were converted to images for compatibility</t>
  </si>
  <si>
    <t>with older versions of Excel. To convert the equations, select all three, copy them,</t>
  </si>
  <si>
    <t>and then "Paste, Special" as a picture (enhanced metafile).</t>
  </si>
  <si>
    <t>Current completion date . . . . . . . . . . . . .</t>
  </si>
  <si>
    <t>b - Date placed was after the current completion date, so the date that results in the lower PI value was used.</t>
  </si>
  <si>
    <t>Item
No.</t>
  </si>
  <si>
    <t>Part Code</t>
  </si>
  <si>
    <t>On each line, enter data in the cells shaded yellow.  The data for percent virgin bitumen, date placed, and quantity placed are required. The reference number, part code, item number, and JMF are not required, but using these will help others who may review the price adjustment calculation.</t>
  </si>
  <si>
    <t>W448377</t>
  </si>
  <si>
    <t>W322432</t>
  </si>
  <si>
    <t>W100020</t>
  </si>
  <si>
    <t>W448378</t>
  </si>
  <si>
    <t>CNT-70-2.50</t>
  </si>
  <si>
    <t>W322497</t>
  </si>
  <si>
    <t>B448378</t>
  </si>
  <si>
    <t>0061-09</t>
  </si>
  <si>
    <t>Version 1.2</t>
  </si>
  <si>
    <t>for Proposal Note 534.</t>
  </si>
  <si>
    <t>Asphalt Indexs</t>
  </si>
  <si>
    <t>Bidding Index (BI)</t>
  </si>
  <si>
    <t>Placing Index (PI)</t>
  </si>
  <si>
    <t>For Proposal Note 534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</si>
</sst>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000"/>
    <numFmt numFmtId="165" formatCode="[$-409]mmm\-yy;@"/>
    <numFmt numFmtId="166" formatCode="00;;"/>
  </numFmts>
  <fonts count="12" x14ac:knownFonts="1">
    <font>
      <sz val="11"/>
      <color theme="1"/>
      <name val="Calibri"/>
      <family val="2"/>
      <scheme val="minor"/>
    </font>
    <font>
      <u/>
      <sz val="11"/>
      <color indexed="8"/>
      <name val="Calibri"/>
      <family val="2"/>
    </font>
    <font>
      <b/>
      <sz val="11"/>
      <color theme="1"/>
      <name val="Calibri"/>
      <family val="2"/>
      <scheme val="minor"/>
    </font>
    <font>
      <b/>
      <sz val="14"/>
      <color indexed="17"/>
      <name val="Calibri"/>
      <family val="2"/>
      <scheme val="minor"/>
    </font>
    <font>
      <b/>
      <sz val="14"/>
      <name val="Calibri"/>
      <family val="2"/>
      <scheme val="minor"/>
    </font>
    <font>
      <sz val="14"/>
      <color theme="1"/>
      <name val="Calibri"/>
      <family val="2"/>
      <scheme val="minor"/>
    </font>
    <font>
      <sz val="11"/>
      <name val="Calibri"/>
      <family val="2"/>
      <scheme val="minor"/>
    </font>
    <font>
      <sz val="11"/>
      <color indexed="17"/>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
      <sz val="10"/>
      <color rgb="FFFF0000"/>
      <name val="Calibri"/>
      <family val="2"/>
      <scheme val="minor"/>
    </font>
  </fonts>
  <fills count="4">
    <fill>
      <patternFill patternType="none"/>
    </fill>
    <fill>
      <patternFill patternType="gray125"/>
    </fill>
    <fill>
      <patternFill patternType="solid">
        <fgColor rgb="FFFFFF99"/>
        <bgColor indexed="64"/>
      </patternFill>
    </fill>
    <fill>
      <patternFill patternType="solid">
        <fgColor rgb="FFC0C0C0"/>
        <bgColor indexed="64"/>
      </patternFill>
    </fill>
  </fills>
  <borders count="11">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
      <left/>
      <right style="thin">
        <color rgb="FFC0C0C0"/>
      </right>
      <top style="thin">
        <color indexed="64"/>
      </top>
      <bottom style="thin">
        <color indexed="64"/>
      </bottom>
      <diagonal/>
    </border>
    <border>
      <left style="thin">
        <color rgb="FFC0C0C0"/>
      </left>
      <right style="thin">
        <color rgb="FFC0C0C0"/>
      </right>
      <top style="thin">
        <color indexed="64"/>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style="thin">
        <color indexed="64"/>
      </bottom>
      <diagonal/>
    </border>
    <border>
      <left style="thin">
        <color rgb="FFC0C0C0"/>
      </left>
      <right style="thin">
        <color rgb="FFC0C0C0"/>
      </right>
      <top/>
      <bottom style="thin">
        <color rgb="FFC0C0C0"/>
      </bottom>
      <diagonal/>
    </border>
    <border>
      <left style="thin">
        <color rgb="FFC0C0C0"/>
      </left>
      <right/>
      <top style="thin">
        <color indexed="64"/>
      </top>
      <bottom style="thin">
        <color indexed="64"/>
      </bottom>
      <diagonal/>
    </border>
  </borders>
  <cellStyleXfs count="1">
    <xf numFmtId="0" fontId="0" fillId="0" borderId="0"/>
  </cellStyleXfs>
  <cellXfs count="105">
    <xf numFmtId="0" fontId="0" fillId="0" borderId="0" xfId="0"/>
    <xf numFmtId="0" fontId="3" fillId="0" borderId="0" xfId="0" applyFont="1" applyAlignment="1">
      <alignment horizontal="centerContinuous"/>
    </xf>
    <xf numFmtId="0" fontId="4" fillId="0" borderId="0" xfId="0" applyFont="1" applyAlignment="1">
      <alignment horizontal="centerContinuous"/>
    </xf>
    <xf numFmtId="0" fontId="5" fillId="0" borderId="0" xfId="0" applyFont="1" applyAlignment="1">
      <alignment horizontal="centerContinuous"/>
    </xf>
    <xf numFmtId="0" fontId="6" fillId="0" borderId="0" xfId="0" applyFont="1" applyAlignment="1">
      <alignment horizontal="left"/>
    </xf>
    <xf numFmtId="0" fontId="6"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3" fontId="6" fillId="0" borderId="0" xfId="0" applyNumberFormat="1" applyFont="1"/>
    <xf numFmtId="44" fontId="8" fillId="0" borderId="0" xfId="0" applyNumberFormat="1" applyFont="1"/>
    <xf numFmtId="0" fontId="8" fillId="0" borderId="0" xfId="0" applyFont="1"/>
    <xf numFmtId="44" fontId="8" fillId="0" borderId="0" xfId="0" applyNumberFormat="1" applyFont="1" applyAlignment="1">
      <alignment horizontal="center" vertical="center" wrapText="1"/>
    </xf>
    <xf numFmtId="3" fontId="3" fillId="0" borderId="0" xfId="0" applyNumberFormat="1" applyFont="1" applyAlignment="1">
      <alignment horizontal="centerContinuous"/>
    </xf>
    <xf numFmtId="3" fontId="4" fillId="0" borderId="0" xfId="0" applyNumberFormat="1" applyFont="1" applyAlignment="1">
      <alignment horizontal="centerContinuous"/>
    </xf>
    <xf numFmtId="0" fontId="6" fillId="0" borderId="0" xfId="0" applyFont="1" applyAlignment="1">
      <alignment horizontal="centerContinuous"/>
    </xf>
    <xf numFmtId="0" fontId="6" fillId="2" borderId="1" xfId="0" applyFont="1" applyFill="1" applyBorder="1" applyAlignment="1" applyProtection="1">
      <alignment horizontal="center"/>
      <protection locked="0"/>
    </xf>
    <xf numFmtId="0" fontId="0" fillId="0" borderId="0" xfId="0" applyAlignment="1">
      <alignment horizontal="centerContinuous"/>
    </xf>
    <xf numFmtId="3" fontId="0" fillId="0" borderId="0" xfId="0" applyNumberFormat="1" applyAlignment="1">
      <alignment horizontal="centerContinuous"/>
    </xf>
    <xf numFmtId="0" fontId="0" fillId="0" borderId="0" xfId="0" applyAlignment="1">
      <alignment horizontal="right"/>
    </xf>
    <xf numFmtId="3" fontId="0" fillId="0" borderId="0" xfId="0" applyNumberFormat="1"/>
    <xf numFmtId="0" fontId="0" fillId="0" borderId="0" xfId="0" applyAlignment="1">
      <alignment horizontal="center"/>
    </xf>
    <xf numFmtId="14" fontId="0" fillId="2" borderId="1" xfId="0" applyNumberFormat="1" applyFill="1" applyBorder="1" applyAlignment="1" applyProtection="1">
      <alignment horizontal="center"/>
      <protection locked="0"/>
    </xf>
    <xf numFmtId="0" fontId="9" fillId="0" borderId="0" xfId="0" applyFont="1"/>
    <xf numFmtId="0" fontId="9" fillId="0" borderId="0" xfId="0" applyFont="1" applyAlignment="1">
      <alignment horizontal="center"/>
    </xf>
    <xf numFmtId="3" fontId="9" fillId="0" borderId="0" xfId="0" applyNumberFormat="1" applyFont="1"/>
    <xf numFmtId="2" fontId="5" fillId="0" borderId="0" xfId="0" applyNumberFormat="1" applyFont="1" applyAlignment="1">
      <alignment horizontal="centerContinuous"/>
    </xf>
    <xf numFmtId="2" fontId="0" fillId="0" borderId="0" xfId="0" applyNumberFormat="1" applyAlignment="1">
      <alignment horizontal="centerContinuous"/>
    </xf>
    <xf numFmtId="2" fontId="0" fillId="0" borderId="0" xfId="0" applyNumberFormat="1"/>
    <xf numFmtId="2" fontId="0" fillId="0" borderId="0" xfId="0" applyNumberFormat="1" applyAlignment="1">
      <alignment horizontal="center"/>
    </xf>
    <xf numFmtId="2" fontId="6" fillId="0" borderId="0" xfId="0" applyNumberFormat="1" applyFont="1" applyAlignment="1">
      <alignment horizontal="center"/>
    </xf>
    <xf numFmtId="2" fontId="9" fillId="0" borderId="0" xfId="0" applyNumberFormat="1" applyFont="1" applyAlignment="1">
      <alignment horizontal="center"/>
    </xf>
    <xf numFmtId="14" fontId="6" fillId="2" borderId="1" xfId="0" applyNumberFormat="1" applyFont="1" applyFill="1" applyBorder="1" applyAlignment="1" applyProtection="1">
      <alignment horizontal="center"/>
      <protection locked="0"/>
    </xf>
    <xf numFmtId="0" fontId="0" fillId="0" borderId="0" xfId="0" applyAlignment="1">
      <alignment horizontal="left"/>
    </xf>
    <xf numFmtId="0" fontId="10" fillId="0" borderId="0" xfId="0" applyFont="1" applyAlignment="1">
      <alignment horizontal="right"/>
    </xf>
    <xf numFmtId="0" fontId="8" fillId="0" borderId="0" xfId="0" applyFont="1" applyAlignment="1">
      <alignment horizontal="center"/>
    </xf>
    <xf numFmtId="0" fontId="5" fillId="0" borderId="0" xfId="0" applyFont="1" applyAlignment="1">
      <alignment vertical="top" wrapText="1"/>
    </xf>
    <xf numFmtId="0" fontId="0" fillId="0" borderId="0" xfId="0" applyAlignment="1">
      <alignment vertical="top" wrapText="1"/>
    </xf>
    <xf numFmtId="0" fontId="5" fillId="0" borderId="0" xfId="0" applyFont="1" applyAlignment="1">
      <alignment vertical="top"/>
    </xf>
    <xf numFmtId="0" fontId="0" fillId="0" borderId="0" xfId="0" applyAlignment="1">
      <alignment vertical="top"/>
    </xf>
    <xf numFmtId="0" fontId="9" fillId="0" borderId="2" xfId="0" applyFont="1" applyBorder="1"/>
    <xf numFmtId="0" fontId="0" fillId="0" borderId="2" xfId="0" applyBorder="1" applyAlignment="1">
      <alignment horizontal="center"/>
    </xf>
    <xf numFmtId="3" fontId="0" fillId="0" borderId="2" xfId="0" applyNumberFormat="1" applyBorder="1"/>
    <xf numFmtId="2" fontId="0" fillId="0" borderId="2" xfId="0" applyNumberFormat="1" applyBorder="1" applyAlignment="1">
      <alignment horizontal="center"/>
    </xf>
    <xf numFmtId="0" fontId="0" fillId="0" borderId="2" xfId="0" applyBorder="1" applyAlignment="1">
      <alignment horizontal="right"/>
    </xf>
    <xf numFmtId="44" fontId="2" fillId="0" borderId="2" xfId="0" applyNumberFormat="1" applyFont="1" applyBorder="1"/>
    <xf numFmtId="0" fontId="0" fillId="2" borderId="3" xfId="0" applyFill="1" applyBorder="1" applyAlignment="1" applyProtection="1">
      <alignment horizontal="center"/>
      <protection locked="0"/>
    </xf>
    <xf numFmtId="2" fontId="6" fillId="0" borderId="4" xfId="0" applyNumberFormat="1" applyFont="1" applyBorder="1" applyAlignment="1">
      <alignment horizontal="center"/>
    </xf>
    <xf numFmtId="0" fontId="6" fillId="0" borderId="4" xfId="0" applyFont="1" applyBorder="1" applyAlignment="1">
      <alignment horizontal="left"/>
    </xf>
    <xf numFmtId="0" fontId="7" fillId="0" borderId="4" xfId="0" applyFont="1" applyBorder="1" applyAlignment="1">
      <alignment horizontal="center"/>
    </xf>
    <xf numFmtId="0" fontId="0" fillId="0" borderId="4" xfId="0" applyBorder="1"/>
    <xf numFmtId="14" fontId="6" fillId="0" borderId="0" xfId="0" applyNumberFormat="1" applyFont="1" applyAlignment="1">
      <alignment horizontal="center"/>
    </xf>
    <xf numFmtId="3" fontId="0" fillId="0" borderId="0" xfId="0" applyNumberFormat="1" applyAlignment="1">
      <alignment horizontal="right"/>
    </xf>
    <xf numFmtId="0" fontId="0" fillId="2" borderId="1" xfId="0" applyFill="1" applyBorder="1" applyAlignment="1" applyProtection="1">
      <alignment horizontal="center"/>
      <protection locked="0"/>
    </xf>
    <xf numFmtId="44" fontId="8" fillId="3" borderId="2" xfId="0" applyNumberFormat="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0" fillId="3" borderId="3" xfId="0" applyFill="1" applyBorder="1" applyAlignment="1">
      <alignment horizontal="center"/>
    </xf>
    <xf numFmtId="0" fontId="0" fillId="3" borderId="3" xfId="0" applyFill="1" applyBorder="1" applyAlignment="1">
      <alignment horizontal="center" textRotation="90" wrapText="1"/>
    </xf>
    <xf numFmtId="2" fontId="0" fillId="3" borderId="3" xfId="0" applyNumberFormat="1" applyFill="1" applyBorder="1" applyAlignment="1">
      <alignment horizontal="center" wrapText="1"/>
    </xf>
    <xf numFmtId="0" fontId="0" fillId="3" borderId="3" xfId="0" applyFill="1" applyBorder="1" applyAlignment="1">
      <alignment horizontal="center" wrapText="1"/>
    </xf>
    <xf numFmtId="0" fontId="8" fillId="3" borderId="3" xfId="0" applyFont="1" applyFill="1" applyBorder="1" applyAlignment="1">
      <alignment horizontal="center" wrapText="1"/>
    </xf>
    <xf numFmtId="0" fontId="0" fillId="3" borderId="5" xfId="0" applyFill="1" applyBorder="1" applyAlignment="1">
      <alignment horizontal="center" wrapText="1"/>
    </xf>
    <xf numFmtId="2" fontId="0" fillId="0" borderId="6" xfId="0" applyNumberFormat="1" applyBorder="1" applyAlignment="1">
      <alignment horizontal="center"/>
    </xf>
    <xf numFmtId="164" fontId="0" fillId="0" borderId="6" xfId="0" applyNumberFormat="1" applyBorder="1" applyAlignment="1">
      <alignment horizontal="center"/>
    </xf>
    <xf numFmtId="0" fontId="0" fillId="0" borderId="6" xfId="0" applyBorder="1" applyAlignment="1">
      <alignment horizontal="center"/>
    </xf>
    <xf numFmtId="0" fontId="9" fillId="0" borderId="6" xfId="0" applyFont="1" applyBorder="1" applyAlignment="1">
      <alignment horizontal="center"/>
    </xf>
    <xf numFmtId="44" fontId="0" fillId="0" borderId="6" xfId="0" applyNumberFormat="1" applyBorder="1" applyAlignment="1">
      <alignment horizontal="center"/>
    </xf>
    <xf numFmtId="0" fontId="0" fillId="2" borderId="7" xfId="0" applyFill="1" applyBorder="1" applyAlignment="1" applyProtection="1">
      <alignment horizontal="right"/>
      <protection locked="0"/>
    </xf>
    <xf numFmtId="0" fontId="0" fillId="2" borderId="7" xfId="0" applyFill="1" applyBorder="1" applyAlignment="1" applyProtection="1">
      <alignment horizontal="center"/>
      <protection locked="0"/>
    </xf>
    <xf numFmtId="14"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4" fontId="0" fillId="2" borderId="7" xfId="0" applyNumberFormat="1" applyFill="1" applyBorder="1" applyProtection="1">
      <protection locked="0"/>
    </xf>
    <xf numFmtId="2" fontId="0" fillId="0" borderId="7" xfId="0" applyNumberFormat="1" applyBorder="1" applyAlignment="1">
      <alignment horizontal="center"/>
    </xf>
    <xf numFmtId="164" fontId="0" fillId="0" borderId="7" xfId="0" applyNumberFormat="1" applyBorder="1" applyAlignment="1">
      <alignment horizontal="center"/>
    </xf>
    <xf numFmtId="0" fontId="0" fillId="0" borderId="7" xfId="0" applyBorder="1" applyAlignment="1">
      <alignment horizontal="center"/>
    </xf>
    <xf numFmtId="0" fontId="9" fillId="0" borderId="7" xfId="0" applyFont="1" applyBorder="1" applyAlignment="1">
      <alignment horizontal="center"/>
    </xf>
    <xf numFmtId="44" fontId="0" fillId="0" borderId="7" xfId="0" applyNumberFormat="1" applyBorder="1" applyAlignment="1">
      <alignment horizontal="center"/>
    </xf>
    <xf numFmtId="0" fontId="0" fillId="2" borderId="8" xfId="0" applyFill="1" applyBorder="1" applyAlignment="1" applyProtection="1">
      <alignment horizontal="right"/>
      <protection locked="0"/>
    </xf>
    <xf numFmtId="0" fontId="0" fillId="2" borderId="8" xfId="0" applyFill="1" applyBorder="1" applyAlignment="1" applyProtection="1">
      <alignment horizontal="center"/>
      <protection locked="0"/>
    </xf>
    <xf numFmtId="2" fontId="0" fillId="2" borderId="8" xfId="0" applyNumberFormat="1" applyFill="1" applyBorder="1" applyAlignment="1" applyProtection="1">
      <alignment horizontal="center"/>
      <protection locked="0"/>
    </xf>
    <xf numFmtId="4" fontId="0" fillId="2" borderId="8" xfId="0" applyNumberFormat="1" applyFill="1" applyBorder="1" applyProtection="1">
      <protection locked="0"/>
    </xf>
    <xf numFmtId="2" fontId="0" fillId="0" borderId="8" xfId="0" applyNumberFormat="1" applyBorder="1" applyAlignment="1">
      <alignment horizontal="center"/>
    </xf>
    <xf numFmtId="164" fontId="0" fillId="0" borderId="8" xfId="0" applyNumberFormat="1" applyBorder="1" applyAlignment="1">
      <alignment horizontal="center"/>
    </xf>
    <xf numFmtId="0" fontId="0" fillId="0" borderId="8" xfId="0" applyBorder="1" applyAlignment="1">
      <alignment horizontal="center"/>
    </xf>
    <xf numFmtId="0" fontId="9" fillId="0" borderId="8" xfId="0" applyFont="1" applyBorder="1" applyAlignment="1">
      <alignment horizontal="center"/>
    </xf>
    <xf numFmtId="44" fontId="0" fillId="0" borderId="8" xfId="0" applyNumberFormat="1" applyBorder="1" applyAlignment="1">
      <alignment horizontal="center"/>
    </xf>
    <xf numFmtId="165" fontId="8" fillId="3" borderId="2" xfId="0" applyNumberFormat="1" applyFont="1" applyFill="1" applyBorder="1" applyAlignment="1">
      <alignment horizontal="left" vertical="center" wrapText="1"/>
    </xf>
    <xf numFmtId="165" fontId="8" fillId="3" borderId="1" xfId="0" applyNumberFormat="1" applyFont="1" applyFill="1" applyBorder="1" applyAlignment="1">
      <alignment horizontal="left" vertical="center" wrapText="1"/>
    </xf>
    <xf numFmtId="165" fontId="8" fillId="0" borderId="0" xfId="0" applyNumberFormat="1" applyFont="1" applyAlignment="1">
      <alignment horizontal="left" vertical="center" wrapText="1"/>
    </xf>
    <xf numFmtId="165" fontId="8" fillId="0" borderId="0" xfId="0" applyNumberFormat="1" applyFont="1" applyAlignment="1">
      <alignment horizontal="left"/>
    </xf>
    <xf numFmtId="0" fontId="11" fillId="0" borderId="0" xfId="0" applyFont="1"/>
    <xf numFmtId="166" fontId="0" fillId="2" borderId="7" xfId="0" applyNumberFormat="1" applyFill="1" applyBorder="1" applyAlignment="1" applyProtection="1">
      <alignment horizontal="right"/>
      <protection locked="0"/>
    </xf>
    <xf numFmtId="166" fontId="0" fillId="2" borderId="8" xfId="0" applyNumberFormat="1" applyFill="1" applyBorder="1" applyAlignment="1" applyProtection="1">
      <alignment horizontal="right"/>
      <protection locked="0"/>
    </xf>
    <xf numFmtId="0" fontId="0" fillId="2" borderId="9" xfId="0" applyFill="1" applyBorder="1" applyAlignment="1" applyProtection="1">
      <alignment horizontal="right"/>
      <protection locked="0"/>
    </xf>
    <xf numFmtId="166" fontId="0" fillId="2" borderId="9" xfId="0" applyNumberFormat="1" applyFill="1" applyBorder="1" applyAlignment="1" applyProtection="1">
      <alignment horizontal="right"/>
      <protection locked="0"/>
    </xf>
    <xf numFmtId="0" fontId="0" fillId="2" borderId="9" xfId="0" applyFill="1" applyBorder="1" applyAlignment="1" applyProtection="1">
      <alignment horizontal="center"/>
      <protection locked="0"/>
    </xf>
    <xf numFmtId="14" fontId="0" fillId="2" borderId="9" xfId="0" applyNumberFormat="1" applyFill="1" applyBorder="1" applyAlignment="1" applyProtection="1">
      <alignment horizontal="center"/>
      <protection locked="0"/>
    </xf>
    <xf numFmtId="2" fontId="0" fillId="2" borderId="9" xfId="0" applyNumberFormat="1" applyFill="1" applyBorder="1" applyAlignment="1" applyProtection="1">
      <alignment horizontal="center"/>
      <protection locked="0"/>
    </xf>
    <xf numFmtId="4" fontId="0" fillId="2" borderId="9" xfId="0" applyNumberFormat="1" applyFill="1" applyBorder="1" applyProtection="1">
      <protection locked="0"/>
    </xf>
    <xf numFmtId="0" fontId="0" fillId="3" borderId="10" xfId="0" applyFill="1" applyBorder="1" applyAlignment="1">
      <alignment horizontal="left" textRotation="90"/>
    </xf>
    <xf numFmtId="0" fontId="0" fillId="3" borderId="3" xfId="0" applyFill="1" applyBorder="1" applyAlignment="1">
      <alignment horizontal="left" textRotation="90"/>
    </xf>
    <xf numFmtId="3" fontId="0" fillId="3" borderId="3" xfId="0" applyNumberFormat="1" applyFill="1" applyBorder="1" applyAlignment="1">
      <alignment horizontal="center" wrapText="1"/>
    </xf>
    <xf numFmtId="0" fontId="6" fillId="2" borderId="1" xfId="0" applyFont="1" applyFill="1" applyBorder="1" applyAlignment="1" applyProtection="1">
      <alignment horizontal="center"/>
      <protection locked="0"/>
    </xf>
    <xf numFmtId="0" fontId="0" fillId="0" borderId="1" xfId="0" applyBorder="1" applyAlignment="1" applyProtection="1">
      <alignment horizontal="center"/>
      <protection locked="0"/>
    </xf>
    <xf numFmtId="165" fontId="5" fillId="0" borderId="0" xfId="0" applyNumberFormat="1"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0" i="0" u="none" strike="noStrike" baseline="0">
                <a:solidFill>
                  <a:srgbClr val="000000"/>
                </a:solidFill>
                <a:latin typeface="Calibri"/>
                <a:ea typeface="Calibri"/>
                <a:cs typeface="Calibri"/>
              </a:defRPr>
            </a:pPr>
            <a:r>
              <a:rPr lang="en-US"/>
              <a:t>ODOT Asphalt Binder Index for PN 534</a:t>
            </a:r>
          </a:p>
        </c:rich>
      </c:tx>
      <c:overlay val="0"/>
    </c:title>
    <c:autoTitleDeleted val="0"/>
    <c:plotArea>
      <c:layout>
        <c:manualLayout>
          <c:layoutTarget val="inner"/>
          <c:xMode val="edge"/>
          <c:yMode val="edge"/>
          <c:x val="0.11994390653321445"/>
          <c:y val="0.11892227757244631"/>
          <c:w val="0.83293728908886389"/>
          <c:h val="0.75647856517935264"/>
        </c:manualLayout>
      </c:layout>
      <c:scatterChart>
        <c:scatterStyle val="lineMarker"/>
        <c:varyColors val="0"/>
        <c:ser>
          <c:idx val="0"/>
          <c:order val="0"/>
          <c:tx>
            <c:strRef>
              <c:f>Data!$B$2</c:f>
              <c:strCache>
                <c:ptCount val="1"/>
                <c:pt idx="0">
                  <c:v> Bidding Index (BI) </c:v>
                </c:pt>
              </c:strCache>
            </c:strRef>
          </c:tx>
          <c:spPr>
            <a:ln w="19050">
              <a:solidFill>
                <a:schemeClr val="tx1"/>
              </a:solidFill>
              <a:prstDash val="sysDash"/>
            </a:ln>
          </c:spPr>
          <c:marker>
            <c:symbol val="square"/>
            <c:size val="5"/>
            <c:spPr>
              <a:solidFill>
                <a:schemeClr val="bg1"/>
              </a:solidFill>
              <a:ln w="15875">
                <a:solidFill>
                  <a:schemeClr val="tx1"/>
                </a:solidFill>
              </a:ln>
            </c:spPr>
          </c:marker>
          <c:xVal>
            <c:numRef>
              <c:f>Data!$A$4:$A$169</c:f>
              <c:numCache>
                <c:formatCode>[$-409]mmm\-yy;@</c:formatCode>
                <c:ptCount val="166"/>
                <c:pt idx="0">
                  <c:v>40026</c:v>
                </c:pt>
                <c:pt idx="1">
                  <c:v>40057</c:v>
                </c:pt>
                <c:pt idx="2">
                  <c:v>40087</c:v>
                </c:pt>
                <c:pt idx="3">
                  <c:v>40118</c:v>
                </c:pt>
                <c:pt idx="4">
                  <c:v>40148</c:v>
                </c:pt>
                <c:pt idx="5">
                  <c:v>40179</c:v>
                </c:pt>
                <c:pt idx="6">
                  <c:v>40210</c:v>
                </c:pt>
                <c:pt idx="7">
                  <c:v>40238</c:v>
                </c:pt>
                <c:pt idx="8">
                  <c:v>40269</c:v>
                </c:pt>
                <c:pt idx="9">
                  <c:v>40299</c:v>
                </c:pt>
                <c:pt idx="10">
                  <c:v>40330</c:v>
                </c:pt>
                <c:pt idx="11">
                  <c:v>40360</c:v>
                </c:pt>
                <c:pt idx="12">
                  <c:v>40391</c:v>
                </c:pt>
                <c:pt idx="13">
                  <c:v>40422</c:v>
                </c:pt>
                <c:pt idx="14">
                  <c:v>40452</c:v>
                </c:pt>
                <c:pt idx="15">
                  <c:v>40483</c:v>
                </c:pt>
                <c:pt idx="16">
                  <c:v>40513</c:v>
                </c:pt>
                <c:pt idx="17">
                  <c:v>40544</c:v>
                </c:pt>
                <c:pt idx="18">
                  <c:v>40575</c:v>
                </c:pt>
                <c:pt idx="19">
                  <c:v>40603</c:v>
                </c:pt>
                <c:pt idx="20">
                  <c:v>40634</c:v>
                </c:pt>
                <c:pt idx="21">
                  <c:v>40664</c:v>
                </c:pt>
                <c:pt idx="22">
                  <c:v>40695</c:v>
                </c:pt>
                <c:pt idx="23">
                  <c:v>40725</c:v>
                </c:pt>
                <c:pt idx="24">
                  <c:v>40756</c:v>
                </c:pt>
                <c:pt idx="25">
                  <c:v>40787</c:v>
                </c:pt>
                <c:pt idx="26">
                  <c:v>40817</c:v>
                </c:pt>
                <c:pt idx="27">
                  <c:v>40848</c:v>
                </c:pt>
                <c:pt idx="28">
                  <c:v>40878</c:v>
                </c:pt>
                <c:pt idx="29">
                  <c:v>40909</c:v>
                </c:pt>
                <c:pt idx="30">
                  <c:v>40940</c:v>
                </c:pt>
                <c:pt idx="31">
                  <c:v>40969</c:v>
                </c:pt>
                <c:pt idx="32">
                  <c:v>41000</c:v>
                </c:pt>
                <c:pt idx="33">
                  <c:v>41030</c:v>
                </c:pt>
                <c:pt idx="34">
                  <c:v>41061</c:v>
                </c:pt>
                <c:pt idx="35">
                  <c:v>41091</c:v>
                </c:pt>
                <c:pt idx="36">
                  <c:v>41122</c:v>
                </c:pt>
                <c:pt idx="37">
                  <c:v>41153</c:v>
                </c:pt>
                <c:pt idx="38">
                  <c:v>41183</c:v>
                </c:pt>
                <c:pt idx="39">
                  <c:v>41214</c:v>
                </c:pt>
                <c:pt idx="40">
                  <c:v>41244</c:v>
                </c:pt>
                <c:pt idx="41">
                  <c:v>41275</c:v>
                </c:pt>
                <c:pt idx="42">
                  <c:v>41306</c:v>
                </c:pt>
                <c:pt idx="43">
                  <c:v>41334</c:v>
                </c:pt>
                <c:pt idx="44">
                  <c:v>41365</c:v>
                </c:pt>
                <c:pt idx="45">
                  <c:v>41395</c:v>
                </c:pt>
                <c:pt idx="46">
                  <c:v>41426</c:v>
                </c:pt>
                <c:pt idx="47">
                  <c:v>41456</c:v>
                </c:pt>
                <c:pt idx="48">
                  <c:v>41487</c:v>
                </c:pt>
                <c:pt idx="49">
                  <c:v>41518</c:v>
                </c:pt>
                <c:pt idx="50">
                  <c:v>41548</c:v>
                </c:pt>
                <c:pt idx="51">
                  <c:v>41579</c:v>
                </c:pt>
                <c:pt idx="52">
                  <c:v>41609</c:v>
                </c:pt>
                <c:pt idx="53">
                  <c:v>41640</c:v>
                </c:pt>
                <c:pt idx="54">
                  <c:v>41671</c:v>
                </c:pt>
                <c:pt idx="55">
                  <c:v>41699</c:v>
                </c:pt>
                <c:pt idx="56">
                  <c:v>41730</c:v>
                </c:pt>
                <c:pt idx="57">
                  <c:v>41760</c:v>
                </c:pt>
                <c:pt idx="58">
                  <c:v>41791</c:v>
                </c:pt>
                <c:pt idx="59">
                  <c:v>41821</c:v>
                </c:pt>
                <c:pt idx="60">
                  <c:v>41852</c:v>
                </c:pt>
                <c:pt idx="61">
                  <c:v>41883</c:v>
                </c:pt>
                <c:pt idx="62">
                  <c:v>41913</c:v>
                </c:pt>
                <c:pt idx="63">
                  <c:v>41944</c:v>
                </c:pt>
                <c:pt idx="64">
                  <c:v>41974</c:v>
                </c:pt>
                <c:pt idx="65">
                  <c:v>42005</c:v>
                </c:pt>
                <c:pt idx="66">
                  <c:v>42036</c:v>
                </c:pt>
                <c:pt idx="67">
                  <c:v>42064</c:v>
                </c:pt>
                <c:pt idx="68">
                  <c:v>42095</c:v>
                </c:pt>
                <c:pt idx="69">
                  <c:v>42125</c:v>
                </c:pt>
                <c:pt idx="70">
                  <c:v>42156</c:v>
                </c:pt>
                <c:pt idx="71">
                  <c:v>42186</c:v>
                </c:pt>
                <c:pt idx="72">
                  <c:v>42217</c:v>
                </c:pt>
                <c:pt idx="73">
                  <c:v>42248</c:v>
                </c:pt>
                <c:pt idx="74">
                  <c:v>42278</c:v>
                </c:pt>
                <c:pt idx="75">
                  <c:v>42309</c:v>
                </c:pt>
                <c:pt idx="76">
                  <c:v>42339</c:v>
                </c:pt>
                <c:pt idx="77">
                  <c:v>42370</c:v>
                </c:pt>
                <c:pt idx="78">
                  <c:v>42401</c:v>
                </c:pt>
                <c:pt idx="79">
                  <c:v>42430</c:v>
                </c:pt>
                <c:pt idx="80">
                  <c:v>42461</c:v>
                </c:pt>
                <c:pt idx="81">
                  <c:v>42491</c:v>
                </c:pt>
                <c:pt idx="82">
                  <c:v>42522</c:v>
                </c:pt>
                <c:pt idx="83">
                  <c:v>42552</c:v>
                </c:pt>
                <c:pt idx="84">
                  <c:v>42583</c:v>
                </c:pt>
                <c:pt idx="85">
                  <c:v>42614</c:v>
                </c:pt>
                <c:pt idx="86">
                  <c:v>42644</c:v>
                </c:pt>
                <c:pt idx="87">
                  <c:v>42675</c:v>
                </c:pt>
                <c:pt idx="88">
                  <c:v>42705</c:v>
                </c:pt>
                <c:pt idx="89">
                  <c:v>42736</c:v>
                </c:pt>
                <c:pt idx="90">
                  <c:v>42767</c:v>
                </c:pt>
                <c:pt idx="91">
                  <c:v>42795</c:v>
                </c:pt>
                <c:pt idx="92">
                  <c:v>42826</c:v>
                </c:pt>
                <c:pt idx="93">
                  <c:v>42856</c:v>
                </c:pt>
                <c:pt idx="94">
                  <c:v>42887</c:v>
                </c:pt>
                <c:pt idx="95">
                  <c:v>42917</c:v>
                </c:pt>
                <c:pt idx="96">
                  <c:v>42948</c:v>
                </c:pt>
                <c:pt idx="97">
                  <c:v>42979</c:v>
                </c:pt>
                <c:pt idx="98">
                  <c:v>43009</c:v>
                </c:pt>
                <c:pt idx="99">
                  <c:v>43040</c:v>
                </c:pt>
                <c:pt idx="100">
                  <c:v>43070</c:v>
                </c:pt>
                <c:pt idx="101">
                  <c:v>43101</c:v>
                </c:pt>
                <c:pt idx="102">
                  <c:v>43132</c:v>
                </c:pt>
                <c:pt idx="103">
                  <c:v>43160</c:v>
                </c:pt>
                <c:pt idx="104">
                  <c:v>43191</c:v>
                </c:pt>
                <c:pt idx="105">
                  <c:v>43221</c:v>
                </c:pt>
                <c:pt idx="106">
                  <c:v>43252</c:v>
                </c:pt>
                <c:pt idx="107">
                  <c:v>43282</c:v>
                </c:pt>
                <c:pt idx="108">
                  <c:v>43313</c:v>
                </c:pt>
                <c:pt idx="109">
                  <c:v>43344</c:v>
                </c:pt>
                <c:pt idx="110">
                  <c:v>43374</c:v>
                </c:pt>
                <c:pt idx="111">
                  <c:v>43405</c:v>
                </c:pt>
                <c:pt idx="112">
                  <c:v>43435</c:v>
                </c:pt>
                <c:pt idx="113">
                  <c:v>43466</c:v>
                </c:pt>
                <c:pt idx="114">
                  <c:v>43497</c:v>
                </c:pt>
                <c:pt idx="115">
                  <c:v>43525</c:v>
                </c:pt>
                <c:pt idx="116">
                  <c:v>43556</c:v>
                </c:pt>
                <c:pt idx="117">
                  <c:v>43586</c:v>
                </c:pt>
                <c:pt idx="118">
                  <c:v>43617</c:v>
                </c:pt>
                <c:pt idx="119">
                  <c:v>43647</c:v>
                </c:pt>
                <c:pt idx="120">
                  <c:v>43678</c:v>
                </c:pt>
                <c:pt idx="121">
                  <c:v>43709</c:v>
                </c:pt>
                <c:pt idx="122">
                  <c:v>43739</c:v>
                </c:pt>
                <c:pt idx="123">
                  <c:v>43770</c:v>
                </c:pt>
                <c:pt idx="124">
                  <c:v>43800</c:v>
                </c:pt>
                <c:pt idx="125">
                  <c:v>43831</c:v>
                </c:pt>
                <c:pt idx="126">
                  <c:v>43862</c:v>
                </c:pt>
                <c:pt idx="127">
                  <c:v>43891</c:v>
                </c:pt>
                <c:pt idx="128">
                  <c:v>43922</c:v>
                </c:pt>
                <c:pt idx="129">
                  <c:v>43952</c:v>
                </c:pt>
                <c:pt idx="130">
                  <c:v>44002</c:v>
                </c:pt>
                <c:pt idx="131">
                  <c:v>44013</c:v>
                </c:pt>
                <c:pt idx="132">
                  <c:v>44044</c:v>
                </c:pt>
                <c:pt idx="133">
                  <c:v>44075</c:v>
                </c:pt>
                <c:pt idx="134">
                  <c:v>44105</c:v>
                </c:pt>
                <c:pt idx="135">
                  <c:v>44136</c:v>
                </c:pt>
                <c:pt idx="136">
                  <c:v>44166</c:v>
                </c:pt>
                <c:pt idx="137">
                  <c:v>44197</c:v>
                </c:pt>
                <c:pt idx="138">
                  <c:v>44228</c:v>
                </c:pt>
                <c:pt idx="139">
                  <c:v>44256</c:v>
                </c:pt>
                <c:pt idx="140">
                  <c:v>44287</c:v>
                </c:pt>
                <c:pt idx="141">
                  <c:v>44317</c:v>
                </c:pt>
                <c:pt idx="142">
                  <c:v>44348</c:v>
                </c:pt>
                <c:pt idx="143">
                  <c:v>44378</c:v>
                </c:pt>
                <c:pt idx="144">
                  <c:v>44409</c:v>
                </c:pt>
                <c:pt idx="145">
                  <c:v>44440</c:v>
                </c:pt>
                <c:pt idx="146">
                  <c:v>44470</c:v>
                </c:pt>
                <c:pt idx="147">
                  <c:v>44501</c:v>
                </c:pt>
                <c:pt idx="148">
                  <c:v>44531</c:v>
                </c:pt>
                <c:pt idx="149">
                  <c:v>44562</c:v>
                </c:pt>
                <c:pt idx="150">
                  <c:v>44593</c:v>
                </c:pt>
                <c:pt idx="151">
                  <c:v>44621</c:v>
                </c:pt>
                <c:pt idx="152">
                  <c:v>44652</c:v>
                </c:pt>
                <c:pt idx="153">
                  <c:v>44682</c:v>
                </c:pt>
                <c:pt idx="154">
                  <c:v>44713</c:v>
                </c:pt>
                <c:pt idx="155">
                  <c:v>44743</c:v>
                </c:pt>
                <c:pt idx="156">
                  <c:v>44774</c:v>
                </c:pt>
                <c:pt idx="157">
                  <c:v>44805</c:v>
                </c:pt>
                <c:pt idx="158">
                  <c:v>44835</c:v>
                </c:pt>
                <c:pt idx="159">
                  <c:v>44866</c:v>
                </c:pt>
                <c:pt idx="160">
                  <c:v>44896</c:v>
                </c:pt>
                <c:pt idx="161">
                  <c:v>44927</c:v>
                </c:pt>
                <c:pt idx="162">
                  <c:v>44959</c:v>
                </c:pt>
                <c:pt idx="163">
                  <c:v>44986</c:v>
                </c:pt>
                <c:pt idx="164">
                  <c:v>45017</c:v>
                </c:pt>
                <c:pt idx="165">
                  <c:v>45047</c:v>
                </c:pt>
              </c:numCache>
            </c:numRef>
          </c:xVal>
          <c:yVal>
            <c:numRef>
              <c:f>Data!$B$4:$B$169</c:f>
              <c:numCache>
                <c:formatCode>_("$"* #,##0.00_);_("$"* \(#,##0.00\);_("$"* "-"??_);_(@_)</c:formatCode>
                <c:ptCount val="166"/>
                <c:pt idx="0">
                  <c:v>390</c:v>
                </c:pt>
                <c:pt idx="1">
                  <c:v>377.5</c:v>
                </c:pt>
                <c:pt idx="2">
                  <c:v>368.33</c:v>
                </c:pt>
                <c:pt idx="3">
                  <c:v>388.33</c:v>
                </c:pt>
                <c:pt idx="4">
                  <c:v>448.33</c:v>
                </c:pt>
                <c:pt idx="5">
                  <c:v>486.67</c:v>
                </c:pt>
                <c:pt idx="6">
                  <c:v>492.5</c:v>
                </c:pt>
                <c:pt idx="7">
                  <c:v>500.83</c:v>
                </c:pt>
                <c:pt idx="8">
                  <c:v>498.33</c:v>
                </c:pt>
                <c:pt idx="9">
                  <c:v>494.17</c:v>
                </c:pt>
                <c:pt idx="10">
                  <c:v>481.67</c:v>
                </c:pt>
                <c:pt idx="11">
                  <c:v>460.83</c:v>
                </c:pt>
                <c:pt idx="12">
                  <c:v>452.5</c:v>
                </c:pt>
                <c:pt idx="13">
                  <c:v>448.33</c:v>
                </c:pt>
                <c:pt idx="14">
                  <c:v>448.33</c:v>
                </c:pt>
                <c:pt idx="15">
                  <c:v>450.83</c:v>
                </c:pt>
                <c:pt idx="16">
                  <c:v>455</c:v>
                </c:pt>
                <c:pt idx="17">
                  <c:v>455</c:v>
                </c:pt>
                <c:pt idx="18">
                  <c:v>471.67</c:v>
                </c:pt>
                <c:pt idx="19">
                  <c:v>474.16</c:v>
                </c:pt>
                <c:pt idx="20">
                  <c:v>495.83</c:v>
                </c:pt>
                <c:pt idx="21">
                  <c:v>531.66999999999996</c:v>
                </c:pt>
                <c:pt idx="22">
                  <c:v>533.33000000000004</c:v>
                </c:pt>
                <c:pt idx="23">
                  <c:v>530.83000000000004</c:v>
                </c:pt>
                <c:pt idx="24">
                  <c:v>519.16</c:v>
                </c:pt>
                <c:pt idx="25">
                  <c:v>505</c:v>
                </c:pt>
                <c:pt idx="26">
                  <c:v>489.16</c:v>
                </c:pt>
                <c:pt idx="27">
                  <c:v>485</c:v>
                </c:pt>
                <c:pt idx="28">
                  <c:v>485</c:v>
                </c:pt>
                <c:pt idx="29">
                  <c:v>523.33000000000004</c:v>
                </c:pt>
                <c:pt idx="30">
                  <c:v>548.33000000000004</c:v>
                </c:pt>
                <c:pt idx="31">
                  <c:v>570</c:v>
                </c:pt>
                <c:pt idx="32">
                  <c:v>570</c:v>
                </c:pt>
                <c:pt idx="33">
                  <c:v>580.83000000000004</c:v>
                </c:pt>
                <c:pt idx="34">
                  <c:v>581.66999999999996</c:v>
                </c:pt>
                <c:pt idx="35">
                  <c:v>576.66999999999996</c:v>
                </c:pt>
                <c:pt idx="36">
                  <c:v>566.66999999999996</c:v>
                </c:pt>
                <c:pt idx="37">
                  <c:v>555</c:v>
                </c:pt>
                <c:pt idx="38">
                  <c:v>552.5</c:v>
                </c:pt>
                <c:pt idx="39">
                  <c:v>552.5</c:v>
                </c:pt>
                <c:pt idx="40">
                  <c:v>552.5</c:v>
                </c:pt>
                <c:pt idx="41">
                  <c:v>552.5</c:v>
                </c:pt>
                <c:pt idx="42">
                  <c:v>533.33000000000004</c:v>
                </c:pt>
                <c:pt idx="43">
                  <c:v>533.33000000000004</c:v>
                </c:pt>
                <c:pt idx="44">
                  <c:v>532.5</c:v>
                </c:pt>
                <c:pt idx="45">
                  <c:v>532.5</c:v>
                </c:pt>
                <c:pt idx="46">
                  <c:v>534.16999999999996</c:v>
                </c:pt>
                <c:pt idx="47">
                  <c:v>534.16999999999996</c:v>
                </c:pt>
                <c:pt idx="48">
                  <c:v>535.83000000000004</c:v>
                </c:pt>
                <c:pt idx="49">
                  <c:v>535.83000000000004</c:v>
                </c:pt>
                <c:pt idx="50">
                  <c:v>535</c:v>
                </c:pt>
                <c:pt idx="51">
                  <c:v>529.16999999999996</c:v>
                </c:pt>
                <c:pt idx="52">
                  <c:v>529.16999999999996</c:v>
                </c:pt>
                <c:pt idx="53">
                  <c:v>529.16999999999996</c:v>
                </c:pt>
                <c:pt idx="54">
                  <c:v>529.16999999999996</c:v>
                </c:pt>
                <c:pt idx="55">
                  <c:v>529.16999999999996</c:v>
                </c:pt>
                <c:pt idx="56">
                  <c:v>529.16999999999996</c:v>
                </c:pt>
                <c:pt idx="57">
                  <c:v>534.16999999999996</c:v>
                </c:pt>
                <c:pt idx="58">
                  <c:v>538.33000000000004</c:v>
                </c:pt>
                <c:pt idx="59">
                  <c:v>556.66999999999996</c:v>
                </c:pt>
                <c:pt idx="60">
                  <c:v>570</c:v>
                </c:pt>
                <c:pt idx="61">
                  <c:v>574.16999999999996</c:v>
                </c:pt>
                <c:pt idx="62">
                  <c:v>578.33000000000004</c:v>
                </c:pt>
                <c:pt idx="63">
                  <c:v>575.83000000000004</c:v>
                </c:pt>
                <c:pt idx="64">
                  <c:v>559.16999999999996</c:v>
                </c:pt>
                <c:pt idx="65">
                  <c:v>550.83000000000004</c:v>
                </c:pt>
                <c:pt idx="66">
                  <c:v>502.5</c:v>
                </c:pt>
                <c:pt idx="67">
                  <c:v>475.83</c:v>
                </c:pt>
                <c:pt idx="68">
                  <c:v>455</c:v>
                </c:pt>
                <c:pt idx="69">
                  <c:v>443.33</c:v>
                </c:pt>
                <c:pt idx="70">
                  <c:v>442.5</c:v>
                </c:pt>
                <c:pt idx="71">
                  <c:v>442.5</c:v>
                </c:pt>
                <c:pt idx="72">
                  <c:v>442.5</c:v>
                </c:pt>
                <c:pt idx="73">
                  <c:v>442.5</c:v>
                </c:pt>
                <c:pt idx="74">
                  <c:v>435.83</c:v>
                </c:pt>
                <c:pt idx="75">
                  <c:v>402.5</c:v>
                </c:pt>
                <c:pt idx="76">
                  <c:v>383.33</c:v>
                </c:pt>
                <c:pt idx="77">
                  <c:v>376.67</c:v>
                </c:pt>
                <c:pt idx="78">
                  <c:v>360</c:v>
                </c:pt>
                <c:pt idx="79">
                  <c:v>326.67</c:v>
                </c:pt>
                <c:pt idx="80">
                  <c:v>320.83</c:v>
                </c:pt>
                <c:pt idx="81">
                  <c:v>320.83</c:v>
                </c:pt>
                <c:pt idx="82">
                  <c:v>308.33</c:v>
                </c:pt>
                <c:pt idx="83">
                  <c:v>305.83</c:v>
                </c:pt>
                <c:pt idx="84">
                  <c:v>303.33</c:v>
                </c:pt>
                <c:pt idx="85">
                  <c:v>301.67</c:v>
                </c:pt>
                <c:pt idx="86">
                  <c:v>297.5</c:v>
                </c:pt>
                <c:pt idx="87">
                  <c:v>297.5</c:v>
                </c:pt>
                <c:pt idx="88">
                  <c:v>297.5</c:v>
                </c:pt>
                <c:pt idx="89">
                  <c:v>297.5</c:v>
                </c:pt>
                <c:pt idx="90">
                  <c:v>299.17</c:v>
                </c:pt>
                <c:pt idx="91">
                  <c:v>306.67</c:v>
                </c:pt>
                <c:pt idx="92">
                  <c:v>330</c:v>
                </c:pt>
                <c:pt idx="93">
                  <c:v>330</c:v>
                </c:pt>
                <c:pt idx="94">
                  <c:v>330</c:v>
                </c:pt>
                <c:pt idx="95">
                  <c:v>328.33</c:v>
                </c:pt>
                <c:pt idx="96">
                  <c:v>328.33</c:v>
                </c:pt>
                <c:pt idx="97">
                  <c:v>328.33</c:v>
                </c:pt>
                <c:pt idx="98">
                  <c:v>328.33</c:v>
                </c:pt>
                <c:pt idx="99">
                  <c:v>328.33</c:v>
                </c:pt>
                <c:pt idx="100">
                  <c:v>328.33</c:v>
                </c:pt>
                <c:pt idx="101">
                  <c:v>337.5</c:v>
                </c:pt>
                <c:pt idx="102">
                  <c:v>345.83</c:v>
                </c:pt>
                <c:pt idx="103">
                  <c:v>350.83</c:v>
                </c:pt>
                <c:pt idx="104">
                  <c:v>369.17</c:v>
                </c:pt>
                <c:pt idx="105">
                  <c:v>385.83</c:v>
                </c:pt>
                <c:pt idx="106">
                  <c:v>409.17</c:v>
                </c:pt>
                <c:pt idx="107">
                  <c:v>453.33</c:v>
                </c:pt>
                <c:pt idx="108">
                  <c:v>487.5</c:v>
                </c:pt>
                <c:pt idx="109">
                  <c:v>511.67</c:v>
                </c:pt>
                <c:pt idx="110">
                  <c:v>516.66999999999996</c:v>
                </c:pt>
                <c:pt idx="111">
                  <c:v>520</c:v>
                </c:pt>
                <c:pt idx="112">
                  <c:v>513.33000000000004</c:v>
                </c:pt>
                <c:pt idx="113">
                  <c:v>486.67</c:v>
                </c:pt>
                <c:pt idx="114">
                  <c:v>475</c:v>
                </c:pt>
                <c:pt idx="115">
                  <c:v>475</c:v>
                </c:pt>
                <c:pt idx="116">
                  <c:v>475</c:v>
                </c:pt>
                <c:pt idx="117">
                  <c:v>484.17</c:v>
                </c:pt>
                <c:pt idx="118">
                  <c:v>493.33</c:v>
                </c:pt>
                <c:pt idx="119">
                  <c:v>493.33</c:v>
                </c:pt>
                <c:pt idx="120">
                  <c:v>493.33</c:v>
                </c:pt>
                <c:pt idx="121">
                  <c:v>479.17</c:v>
                </c:pt>
                <c:pt idx="122">
                  <c:v>469.17</c:v>
                </c:pt>
                <c:pt idx="123">
                  <c:v>454.17</c:v>
                </c:pt>
                <c:pt idx="124">
                  <c:v>442.5</c:v>
                </c:pt>
                <c:pt idx="125">
                  <c:v>436.67</c:v>
                </c:pt>
                <c:pt idx="126">
                  <c:v>436.67</c:v>
                </c:pt>
                <c:pt idx="127">
                  <c:v>436.67</c:v>
                </c:pt>
                <c:pt idx="128">
                  <c:v>420</c:v>
                </c:pt>
                <c:pt idx="129">
                  <c:v>410.83</c:v>
                </c:pt>
                <c:pt idx="130">
                  <c:v>396.67</c:v>
                </c:pt>
                <c:pt idx="131">
                  <c:v>396.67</c:v>
                </c:pt>
                <c:pt idx="132">
                  <c:v>396.67</c:v>
                </c:pt>
                <c:pt idx="133">
                  <c:v>396.67</c:v>
                </c:pt>
                <c:pt idx="134">
                  <c:v>393.33</c:v>
                </c:pt>
                <c:pt idx="135">
                  <c:v>388.33</c:v>
                </c:pt>
                <c:pt idx="136">
                  <c:v>388.33</c:v>
                </c:pt>
                <c:pt idx="137">
                  <c:v>386.67</c:v>
                </c:pt>
                <c:pt idx="138">
                  <c:v>393.33</c:v>
                </c:pt>
                <c:pt idx="139">
                  <c:v>416.67</c:v>
                </c:pt>
                <c:pt idx="140">
                  <c:v>426.67</c:v>
                </c:pt>
                <c:pt idx="141">
                  <c:v>442.5</c:v>
                </c:pt>
                <c:pt idx="142">
                  <c:v>449.17</c:v>
                </c:pt>
                <c:pt idx="143">
                  <c:v>449.17</c:v>
                </c:pt>
                <c:pt idx="144">
                  <c:v>455.83</c:v>
                </c:pt>
                <c:pt idx="145">
                  <c:v>465.83</c:v>
                </c:pt>
                <c:pt idx="146">
                  <c:v>465.83</c:v>
                </c:pt>
                <c:pt idx="147">
                  <c:v>465.83</c:v>
                </c:pt>
                <c:pt idx="148">
                  <c:v>483.33</c:v>
                </c:pt>
                <c:pt idx="149">
                  <c:v>491.67</c:v>
                </c:pt>
                <c:pt idx="150">
                  <c:v>493.33</c:v>
                </c:pt>
                <c:pt idx="151">
                  <c:v>526.66999999999996</c:v>
                </c:pt>
                <c:pt idx="152">
                  <c:v>584.16999999999996</c:v>
                </c:pt>
                <c:pt idx="153">
                  <c:v>659.17</c:v>
                </c:pt>
                <c:pt idx="154">
                  <c:v>698.33</c:v>
                </c:pt>
                <c:pt idx="155">
                  <c:v>723.33</c:v>
                </c:pt>
                <c:pt idx="156">
                  <c:v>741.67</c:v>
                </c:pt>
                <c:pt idx="157">
                  <c:v>736.67</c:v>
                </c:pt>
                <c:pt idx="158">
                  <c:v>692.5</c:v>
                </c:pt>
                <c:pt idx="159">
                  <c:v>620.83000000000004</c:v>
                </c:pt>
                <c:pt idx="160">
                  <c:v>600</c:v>
                </c:pt>
                <c:pt idx="161">
                  <c:v>591.66999999999996</c:v>
                </c:pt>
                <c:pt idx="162">
                  <c:v>591.66999999999996</c:v>
                </c:pt>
                <c:pt idx="163">
                  <c:v>591.66999999999996</c:v>
                </c:pt>
                <c:pt idx="164">
                  <c:v>592.5</c:v>
                </c:pt>
                <c:pt idx="165">
                  <c:v>592.5</c:v>
                </c:pt>
              </c:numCache>
            </c:numRef>
          </c:yVal>
          <c:smooth val="0"/>
          <c:extLst>
            <c:ext xmlns:c16="http://schemas.microsoft.com/office/drawing/2014/chart" uri="{C3380CC4-5D6E-409C-BE32-E72D297353CC}">
              <c16:uniqueId val="{00000000-322B-4A62-8163-1C25D22E9871}"/>
            </c:ext>
          </c:extLst>
        </c:ser>
        <c:dLbls>
          <c:showLegendKey val="0"/>
          <c:showVal val="0"/>
          <c:showCatName val="0"/>
          <c:showSerName val="0"/>
          <c:showPercent val="0"/>
          <c:showBubbleSize val="0"/>
        </c:dLbls>
        <c:axId val="927592664"/>
        <c:axId val="702416120"/>
      </c:scatterChart>
      <c:valAx>
        <c:axId val="927592664"/>
        <c:scaling>
          <c:orientation val="minMax"/>
          <c:min val="40026"/>
        </c:scaling>
        <c:delete val="0"/>
        <c:axPos val="b"/>
        <c:numFmt formatCode="[$-409]mmm\-yy;@" sourceLinked="1"/>
        <c:majorTickMark val="out"/>
        <c:minorTickMark val="none"/>
        <c:tickLblPos val="nextTo"/>
        <c:spPr>
          <a:ln w="12700">
            <a:solidFill>
              <a:schemeClr val="tx1"/>
            </a:solidFill>
          </a:ln>
        </c:spPr>
        <c:txPr>
          <a:bodyPr rot="0" vert="horz"/>
          <a:lstStyle/>
          <a:p>
            <a:pPr>
              <a:defRPr sz="1100" b="0" i="0" u="none" strike="noStrike" baseline="0">
                <a:solidFill>
                  <a:srgbClr val="000000"/>
                </a:solidFill>
                <a:latin typeface="Calibri"/>
                <a:ea typeface="Calibri"/>
                <a:cs typeface="Calibri"/>
              </a:defRPr>
            </a:pPr>
            <a:endParaRPr lang="en-US"/>
          </a:p>
        </c:txPr>
        <c:crossAx val="702416120"/>
        <c:crosses val="autoZero"/>
        <c:crossBetween val="midCat"/>
      </c:valAx>
      <c:valAx>
        <c:axId val="702416120"/>
        <c:scaling>
          <c:orientation val="minMax"/>
          <c:min val="200"/>
        </c:scaling>
        <c:delete val="0"/>
        <c:axPos val="l"/>
        <c:majorGridlines>
          <c:spPr>
            <a:ln w="6350">
              <a:solidFill>
                <a:schemeClr val="tx1"/>
              </a:solidFill>
            </a:ln>
          </c:spPr>
        </c:majorGridlines>
        <c:title>
          <c:tx>
            <c:rich>
              <a:bodyPr/>
              <a:lstStyle/>
              <a:p>
                <a:pPr>
                  <a:defRPr sz="1100" b="0" i="0" u="none" strike="noStrike" baseline="0">
                    <a:solidFill>
                      <a:srgbClr val="000000"/>
                    </a:solidFill>
                    <a:latin typeface="Calibri"/>
                    <a:ea typeface="Calibri"/>
                    <a:cs typeface="Calibri"/>
                  </a:defRPr>
                </a:pPr>
                <a:r>
                  <a:rPr lang="en-US"/>
                  <a:t>$/CWT</a:t>
                </a:r>
              </a:p>
            </c:rich>
          </c:tx>
          <c:overlay val="0"/>
        </c:title>
        <c:numFmt formatCode="_(\$* #,##0_);_(\$* \(#,##0\);_(\$* &quot;-&quot;_);_(@_)" sourceLinked="0"/>
        <c:majorTickMark val="out"/>
        <c:minorTickMark val="none"/>
        <c:tickLblPos val="nextTo"/>
        <c:spPr>
          <a:ln w="12700">
            <a:solidFill>
              <a:schemeClr val="tx1"/>
            </a:solidFill>
          </a:ln>
        </c:spPr>
        <c:txPr>
          <a:bodyPr rot="0" vert="horz"/>
          <a:lstStyle/>
          <a:p>
            <a:pPr>
              <a:defRPr sz="1100" b="0" i="0" u="none" strike="noStrike" baseline="0">
                <a:solidFill>
                  <a:srgbClr val="000000"/>
                </a:solidFill>
                <a:latin typeface="Calibri"/>
                <a:ea typeface="Calibri"/>
                <a:cs typeface="Calibri"/>
              </a:defRPr>
            </a:pPr>
            <a:endParaRPr lang="en-US"/>
          </a:p>
        </c:txPr>
        <c:crossAx val="927592664"/>
        <c:crosses val="autoZero"/>
        <c:crossBetween val="midCat"/>
      </c:valAx>
      <c:spPr>
        <a:ln w="12700">
          <a:solidFill>
            <a:schemeClr val="tx1"/>
          </a:solidFill>
        </a:ln>
      </c:spPr>
    </c:plotArea>
    <c:legend>
      <c:legendPos val="r"/>
      <c:layout>
        <c:manualLayout>
          <c:xMode val="edge"/>
          <c:yMode val="edge"/>
          <c:x val="0.66603726173572564"/>
          <c:y val="0.77171460710268358"/>
          <c:w val="0.249601480142851"/>
          <c:h val="7.8839073687217653E-2"/>
        </c:manualLayout>
      </c:layout>
      <c:overlay val="0"/>
      <c:spPr>
        <a:solidFill>
          <a:schemeClr val="bg1"/>
        </a:solidFill>
        <a:ln>
          <a:solidFill>
            <a:schemeClr val="tx1"/>
          </a:solidFill>
        </a:ln>
      </c:spPr>
      <c:txPr>
        <a:bodyPr/>
        <a:lstStyle/>
        <a:p>
          <a:pPr>
            <a:defRPr sz="600" b="0"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1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3</xdr:col>
      <xdr:colOff>38100</xdr:colOff>
      <xdr:row>4</xdr:row>
      <xdr:rowOff>152400</xdr:rowOff>
    </xdr:to>
    <xdr:pic>
      <xdr:nvPicPr>
        <xdr:cNvPr id="2538" name="Picture 6">
          <a:extLst>
            <a:ext uri="{FF2B5EF4-FFF2-40B4-BE49-F238E27FC236}">
              <a16:creationId xmlns:a16="http://schemas.microsoft.com/office/drawing/2014/main" id="{00000000-0008-0000-0100-0000EA09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9144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3</xdr:col>
      <xdr:colOff>161925</xdr:colOff>
      <xdr:row>3</xdr:row>
      <xdr:rowOff>38100</xdr:rowOff>
    </xdr:from>
    <xdr:ext cx="3313698" cy="382726"/>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1047750" y="704850"/>
          <a:ext cx="3247043" cy="3444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lang="en-US" sz="1100">
              <a:solidFill>
                <a:srgbClr val="C00000"/>
              </a:solidFill>
            </a:rPr>
            <a:t>Enter data in cells shaded yellow.  Make sure the asphalt</a:t>
          </a:r>
          <a:br>
            <a:rPr lang="en-US" sz="1100">
              <a:solidFill>
                <a:srgbClr val="C00000"/>
              </a:solidFill>
            </a:rPr>
          </a:br>
          <a:r>
            <a:rPr lang="en-US" sz="1100">
              <a:solidFill>
                <a:srgbClr val="C00000"/>
              </a:solidFill>
            </a:rPr>
            <a:t>binder price indices are up to date on the "Data"</a:t>
          </a:r>
          <a:r>
            <a:rPr lang="en-US" sz="1100" baseline="0">
              <a:solidFill>
                <a:srgbClr val="C00000"/>
              </a:solidFill>
            </a:rPr>
            <a:t> tab.</a:t>
          </a:r>
          <a:endParaRPr lang="en-US" sz="1100">
            <a:solidFill>
              <a:srgbClr val="C00000"/>
            </a:solidFill>
          </a:endParaRPr>
        </a:p>
      </xdr:txBody>
    </xdr:sp>
    <xdr:clientData fPrintsWithSheet="0"/>
  </xdr:oneCellAnchor>
  <xdr:oneCellAnchor>
    <xdr:from>
      <xdr:col>0</xdr:col>
      <xdr:colOff>104775</xdr:colOff>
      <xdr:row>37</xdr:row>
      <xdr:rowOff>0</xdr:rowOff>
    </xdr:from>
    <xdr:ext cx="6106480" cy="156518"/>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104775" y="7620000"/>
          <a:ext cx="6106480" cy="1565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lIns="0" tIns="0" rIns="0" bIns="0" rtlCol="0" anchor="t">
          <a:spAutoFit/>
        </a:bodyPr>
        <a:lstStyle/>
        <a:p>
          <a:r>
            <a:rPr lang="en-US" sz="1000">
              <a:solidFill>
                <a:srgbClr val="C00000"/>
              </a:solidFill>
            </a:rPr>
            <a:t>If "Error" shows in column for "Eligible for PA", then the Data tab does not include an index value for the date placed.</a:t>
          </a:r>
        </a:p>
      </xdr:txBody>
    </xdr:sp>
    <xdr:clientData fPrintsWithSheet="0"/>
  </xdr:oneCellAnchor>
  <xdr:twoCellAnchor editAs="oneCell">
    <xdr:from>
      <xdr:col>4</xdr:col>
      <xdr:colOff>0</xdr:colOff>
      <xdr:row>37</xdr:row>
      <xdr:rowOff>123825</xdr:rowOff>
    </xdr:from>
    <xdr:to>
      <xdr:col>10</xdr:col>
      <xdr:colOff>209550</xdr:colOff>
      <xdr:row>44</xdr:row>
      <xdr:rowOff>19050</xdr:rowOff>
    </xdr:to>
    <xdr:pic>
      <xdr:nvPicPr>
        <xdr:cNvPr id="2541" name="Picture 9">
          <a:extLst>
            <a:ext uri="{FF2B5EF4-FFF2-40B4-BE49-F238E27FC236}">
              <a16:creationId xmlns:a16="http://schemas.microsoft.com/office/drawing/2014/main" id="{00000000-0008-0000-0100-0000ED0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66850" y="7743825"/>
          <a:ext cx="35623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0</xdr:row>
      <xdr:rowOff>228600</xdr:rowOff>
    </xdr:from>
    <xdr:to>
      <xdr:col>11</xdr:col>
      <xdr:colOff>590550</xdr:colOff>
      <xdr:row>17</xdr:row>
      <xdr:rowOff>9525</xdr:rowOff>
    </xdr:to>
    <xdr:graphicFrame macro="">
      <xdr:nvGraphicFramePr>
        <xdr:cNvPr id="3837" name="Chart 1">
          <a:extLst>
            <a:ext uri="{FF2B5EF4-FFF2-40B4-BE49-F238E27FC236}">
              <a16:creationId xmlns:a16="http://schemas.microsoft.com/office/drawing/2014/main" id="{00000000-0008-0000-0200-0000FD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10</xdr:row>
      <xdr:rowOff>0</xdr:rowOff>
    </xdr:from>
    <xdr:to>
      <xdr:col>18</xdr:col>
      <xdr:colOff>514350</xdr:colOff>
      <xdr:row>12</xdr:row>
      <xdr:rowOff>85725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bwMode="auto">
        <a:xfrm>
          <a:off x="9191625" y="1885950"/>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twoCellAnchor>
  <xdr:twoCellAnchor>
    <xdr:from>
      <xdr:col>13</xdr:col>
      <xdr:colOff>0</xdr:colOff>
      <xdr:row>12</xdr:row>
      <xdr:rowOff>28575</xdr:rowOff>
    </xdr:from>
    <xdr:to>
      <xdr:col>18</xdr:col>
      <xdr:colOff>514350</xdr:colOff>
      <xdr:row>14</xdr:row>
      <xdr:rowOff>114300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bwMode="auto">
        <a:xfrm>
          <a:off x="9191625" y="2495550"/>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twoCellAnchor>
  <xdr:twoCellAnchor>
    <xdr:from>
      <xdr:col>13</xdr:col>
      <xdr:colOff>0</xdr:colOff>
      <xdr:row>14</xdr:row>
      <xdr:rowOff>114300</xdr:rowOff>
    </xdr:from>
    <xdr:to>
      <xdr:col>18</xdr:col>
      <xdr:colOff>514350</xdr:colOff>
      <xdr:row>17</xdr:row>
      <xdr:rowOff>38100</xdr:rowOff>
    </xdr:to>
    <xdr:sp macro="" textlink="">
      <xdr:nvSpPr>
        <xdr:cNvPr id="5" name="TextBox 4">
          <a:extLst>
            <a:ext uri="{FF2B5EF4-FFF2-40B4-BE49-F238E27FC236}">
              <a16:creationId xmlns:a16="http://schemas.microsoft.com/office/drawing/2014/main" id="{00000000-0008-0000-0200-000005000000}"/>
            </a:ext>
          </a:extLst>
        </xdr:cNvPr>
        <xdr:cNvSpPr txBox="1"/>
      </xdr:nvSpPr>
      <xdr:spPr bwMode="auto">
        <a:xfrm>
          <a:off x="9191625" y="2905125"/>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a:p>
      </xdr:txBody>
    </xdr:sp>
    <xdr:clientData/>
  </xdr:twoCellAnchor>
  <xdr:twoCellAnchor>
    <xdr:from>
      <xdr:col>12</xdr:col>
      <xdr:colOff>571500</xdr:colOff>
      <xdr:row>8</xdr:row>
      <xdr:rowOff>47625</xdr:rowOff>
    </xdr:from>
    <xdr:to>
      <xdr:col>18</xdr:col>
      <xdr:colOff>476250</xdr:colOff>
      <xdr:row>10</xdr:row>
      <xdr:rowOff>133350</xdr:rowOff>
    </xdr:to>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bwMode="auto">
            <a:xfrm>
              <a:off x="9239250" y="1609725"/>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m:rPr>
                        <m:nor/>
                      </m:rPr>
                      <a:rPr lang="en-US" sz="1100" b="0" i="0">
                        <a:latin typeface="+mn-lt"/>
                      </a:rPr>
                      <m:t>If</m:t>
                    </m:r>
                    <m:r>
                      <m:rPr>
                        <m:nor/>
                      </m:rPr>
                      <a:rPr lang="en-US" sz="1100" b="0" i="0">
                        <a:latin typeface="+mn-lt"/>
                      </a:rPr>
                      <m:t>, </m:t>
                    </m:r>
                    <m:f>
                      <m:fPr>
                        <m:ctrlPr>
                          <a:rPr lang="en-US" sz="1100" b="0" i="1">
                            <a:latin typeface="Cambria Math" panose="02040503050406030204" pitchFamily="18" charset="0"/>
                          </a:rPr>
                        </m:ctrlPr>
                      </m:fPr>
                      <m:num>
                        <m:r>
                          <m:rPr>
                            <m:nor/>
                          </m:rPr>
                          <a:rPr lang="en-US" sz="1100" b="0" i="0">
                            <a:latin typeface="+mn-lt"/>
                          </a:rPr>
                          <m:t>PI</m:t>
                        </m:r>
                      </m:num>
                      <m:den>
                        <m:r>
                          <m:rPr>
                            <m:nor/>
                          </m:rPr>
                          <a:rPr lang="en-US" sz="1100" b="0" i="0">
                            <a:latin typeface="+mn-lt"/>
                          </a:rPr>
                          <m:t>BI</m:t>
                        </m:r>
                      </m:den>
                    </m:f>
                    <m:r>
                      <m:rPr>
                        <m:nor/>
                      </m:rPr>
                      <a:rPr lang="en-US" sz="1100" b="0" i="0">
                        <a:latin typeface="+mn-lt"/>
                        <a:ea typeface="Cambria Math"/>
                      </a:rPr>
                      <m:t>&lt;0.9 </m:t>
                    </m:r>
                    <m:r>
                      <m:rPr>
                        <m:nor/>
                      </m:rPr>
                      <a:rPr lang="en-US" sz="1100" b="0" i="0">
                        <a:latin typeface="+mn-lt"/>
                        <a:ea typeface="Cambria Math"/>
                      </a:rPr>
                      <m:t>then</m:t>
                    </m:r>
                    <m:r>
                      <m:rPr>
                        <m:nor/>
                      </m:rPr>
                      <a:rPr lang="en-US" sz="1100" b="0" i="0">
                        <a:latin typeface="+mn-lt"/>
                        <a:ea typeface="Cambria Math"/>
                      </a:rPr>
                      <m:t> </m:t>
                    </m:r>
                    <m:r>
                      <m:rPr>
                        <m:nor/>
                      </m:rPr>
                      <a:rPr lang="en-US" sz="1100" b="0" i="0">
                        <a:latin typeface="+mn-lt"/>
                        <a:ea typeface="Cambria Math"/>
                      </a:rPr>
                      <m:t>PA</m:t>
                    </m:r>
                    <m:r>
                      <m:rPr>
                        <m:nor/>
                      </m:rPr>
                      <a:rPr lang="en-US" sz="1100" b="0" i="0">
                        <a:latin typeface="+mn-lt"/>
                        <a:ea typeface="Cambria Math"/>
                      </a:rPr>
                      <m:t>=</m:t>
                    </m:r>
                    <m:d>
                      <m:dPr>
                        <m:begChr m:val="["/>
                        <m:endChr m:val="]"/>
                        <m:ctrlPr>
                          <a:rPr lang="en-US" sz="1100" b="0" i="1">
                            <a:latin typeface="Cambria Math" panose="02040503050406030204" pitchFamily="18" charset="0"/>
                            <a:ea typeface="Cambria Math"/>
                          </a:rPr>
                        </m:ctrlPr>
                      </m:dPr>
                      <m:e>
                        <m:f>
                          <m:fPr>
                            <m:ctrlPr>
                              <a:rPr lang="en-US" sz="1100" b="0" i="1">
                                <a:latin typeface="Cambria Math" panose="02040503050406030204" pitchFamily="18" charset="0"/>
                                <a:ea typeface="Cambria Math"/>
                              </a:rPr>
                            </m:ctrlPr>
                          </m:fPr>
                          <m:num>
                            <m:r>
                              <m:rPr>
                                <m:nor/>
                              </m:rPr>
                              <a:rPr lang="en-US" sz="1100" b="0" i="0">
                                <a:latin typeface="+mn-lt"/>
                                <a:ea typeface="Cambria Math"/>
                              </a:rPr>
                              <m:t>PI</m:t>
                            </m:r>
                          </m:num>
                          <m:den>
                            <m:r>
                              <m:rPr>
                                <m:nor/>
                              </m:rPr>
                              <a:rPr lang="en-US" sz="1100" b="0" i="0">
                                <a:latin typeface="+mn-lt"/>
                                <a:ea typeface="Cambria Math"/>
                              </a:rPr>
                              <m:t>BI</m:t>
                            </m:r>
                          </m:den>
                        </m:f>
                        <m:r>
                          <m:rPr>
                            <m:nor/>
                          </m:rPr>
                          <a:rPr lang="en-US" sz="1100" b="0" i="0">
                            <a:latin typeface="+mn-lt"/>
                            <a:ea typeface="Cambria Math"/>
                          </a:rPr>
                          <m:t>−0.9</m:t>
                        </m:r>
                      </m:e>
                    </m:d>
                    <m:r>
                      <m:rPr>
                        <m:nor/>
                      </m:rPr>
                      <a:rPr lang="en-US" sz="1100" b="0" i="0">
                        <a:latin typeface="+mn-lt"/>
                        <a:ea typeface="Cambria Math"/>
                      </a:rPr>
                      <m:t>×</m:t>
                    </m:r>
                    <m:r>
                      <m:rPr>
                        <m:nor/>
                      </m:rPr>
                      <a:rPr lang="en-US" sz="1100" b="0" i="0">
                        <a:latin typeface="+mn-lt"/>
                        <a:ea typeface="Cambria Math"/>
                      </a:rPr>
                      <m:t>C</m:t>
                    </m:r>
                    <m:r>
                      <m:rPr>
                        <m:nor/>
                      </m:rPr>
                      <a:rPr lang="en-US" sz="1100" b="0" i="0">
                        <a:latin typeface="+mn-lt"/>
                        <a:ea typeface="Cambria Math"/>
                      </a:rPr>
                      <m:t>×</m:t>
                    </m:r>
                    <m:r>
                      <m:rPr>
                        <m:nor/>
                      </m:rPr>
                      <a:rPr lang="en-US" sz="1100" b="0" i="0">
                        <a:latin typeface="+mn-lt"/>
                        <a:ea typeface="Cambria Math"/>
                      </a:rPr>
                      <m:t>Q</m:t>
                    </m:r>
                    <m:r>
                      <m:rPr>
                        <m:nor/>
                      </m:rPr>
                      <a:rPr lang="en-US" sz="1100" b="0" i="0">
                        <a:latin typeface="+mn-lt"/>
                        <a:ea typeface="Cambria Math"/>
                      </a:rPr>
                      <m:t> </m:t>
                    </m:r>
                  </m:oMath>
                </m:oMathPara>
              </a14:m>
              <a:endParaRPr lang="en-US" sz="1100" b="0" i="0">
                <a:latin typeface="+mn-lt"/>
                <a:ea typeface="Cambria Math"/>
              </a:endParaRPr>
            </a:p>
          </xdr:txBody>
        </xdr:sp>
      </mc:Choice>
      <mc:Fallback xmlns="">
        <xdr:sp macro="" textlink="">
          <xdr:nvSpPr>
            <xdr:cNvPr id="6" name="TextBox 5"/>
            <xdr:cNvSpPr txBox="1"/>
          </xdr:nvSpPr>
          <xdr:spPr bwMode="auto">
            <a:xfrm xmlns:a="http://schemas.openxmlformats.org/drawingml/2006/main">
              <a:off x="9239250" y="1609725"/>
              <a:ext cx="3562350" cy="40957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noAutofit/>
            </a:bodyPr>
            <a:lstStyle xmlns:a="http://schemas.openxmlformats.org/drawingml/2006/main"/>
            <a:p xmlns:a="http://schemas.openxmlformats.org/drawingml/2006/main">
              <a:pPr/>
              <a:r>
                <a:rPr lang="en-US" sz="1100" b="0" i="0">
                  <a:latin typeface="Cambria Math" panose="02040503050406030204" pitchFamily="18" charset="0"/>
                </a:rPr>
                <a:t>"If, " </a:t>
              </a:r>
              <a:r>
                <a:rPr lang="en-US" sz="1100" b="0" i="0">
                  <a:latin typeface="+mn-lt"/>
                </a:rPr>
                <a:t> "PI</a:t>
              </a:r>
              <a:r>
                <a:rPr lang="en-US" sz="1100" b="0" i="0">
                  <a:latin typeface="Cambria Math" panose="02040503050406030204" pitchFamily="18" charset="0"/>
                </a:rPr>
                <a:t>" /</a:t>
              </a:r>
              <a:r>
                <a:rPr lang="en-US" sz="1100" b="0" i="0">
                  <a:latin typeface="+mn-lt"/>
                </a:rPr>
                <a:t>"BI</a:t>
              </a:r>
              <a:r>
                <a:rPr lang="en-US" sz="1100" b="0" i="0">
                  <a:latin typeface="Cambria Math" panose="02040503050406030204" pitchFamily="18" charset="0"/>
                </a:rPr>
                <a:t>" </a:t>
              </a:r>
              <a:r>
                <a:rPr lang="en-US" sz="1100" b="0" i="0">
                  <a:latin typeface="+mn-lt"/>
                  <a:ea typeface="Cambria Math"/>
                </a:rPr>
                <a:t> </a:t>
              </a:r>
              <a:r>
                <a:rPr lang="en-US" sz="1100" b="0" i="0">
                  <a:latin typeface="Cambria Math" panose="02040503050406030204" pitchFamily="18" charset="0"/>
                  <a:ea typeface="Cambria Math"/>
                </a:rPr>
                <a:t>"&lt;0.9 then PA=" [</a:t>
              </a:r>
              <a:r>
                <a:rPr lang="en-US" sz="1100" b="0" i="0">
                  <a:latin typeface="+mn-lt"/>
                  <a:ea typeface="Cambria Math"/>
                </a:rPr>
                <a:t>"PI</a:t>
              </a:r>
              <a:r>
                <a:rPr lang="en-US" sz="1100" b="0" i="0">
                  <a:latin typeface="Cambria Math" panose="02040503050406030204" pitchFamily="18" charset="0"/>
                  <a:ea typeface="Cambria Math"/>
                </a:rPr>
                <a:t>" /</a:t>
              </a:r>
              <a:r>
                <a:rPr lang="en-US" sz="1100" b="0" i="0">
                  <a:latin typeface="+mn-lt"/>
                  <a:ea typeface="Cambria Math"/>
                </a:rPr>
                <a:t>"BI</a:t>
              </a:r>
              <a:r>
                <a:rPr lang="en-US" sz="1100" b="0" i="0">
                  <a:latin typeface="Cambria Math" panose="02040503050406030204" pitchFamily="18" charset="0"/>
                  <a:ea typeface="Cambria Math"/>
                </a:rPr>
                <a:t>" </a:t>
              </a:r>
              <a:r>
                <a:rPr lang="en-US" sz="1100" b="0" i="0">
                  <a:latin typeface="+mn-lt"/>
                  <a:ea typeface="Cambria Math"/>
                </a:rPr>
                <a:t> "−0.9</a:t>
              </a:r>
              <a:r>
                <a:rPr lang="en-US" sz="1100" b="0" i="0">
                  <a:latin typeface="Cambria Math" panose="02040503050406030204" pitchFamily="18" charset="0"/>
                  <a:ea typeface="Cambria Math"/>
                </a:rPr>
                <a:t>" ]"×C×Q </a:t>
              </a:r>
              <a:r>
                <a:rPr lang="en-US" sz="1100" b="0" i="0">
                  <a:latin typeface="+mn-lt"/>
                  <a:ea typeface="Cambria Math"/>
                </a:rPr>
                <a:t>"</a:t>
              </a:r>
            </a:p>
          </xdr:txBody>
        </xdr:sp>
      </mc:Fallback>
    </mc:AlternateContent>
    <xdr:clientData/>
  </xdr:twoCellAnchor>
  <xdr:twoCellAnchor>
    <xdr:from>
      <xdr:col>12</xdr:col>
      <xdr:colOff>571500</xdr:colOff>
      <xdr:row>11</xdr:row>
      <xdr:rowOff>152400</xdr:rowOff>
    </xdr:from>
    <xdr:to>
      <xdr:col>18</xdr:col>
      <xdr:colOff>476250</xdr:colOff>
      <xdr:row>14</xdr:row>
      <xdr:rowOff>76200</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200-000007000000}"/>
                </a:ext>
              </a:extLst>
            </xdr:cNvPr>
            <xdr:cNvSpPr txBox="1"/>
          </xdr:nvSpPr>
          <xdr:spPr bwMode="auto">
            <a:xfrm>
              <a:off x="9239250" y="2200275"/>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m:rPr>
                        <m:nor/>
                      </m:rPr>
                      <a:rPr lang="en-US" sz="1100" b="0" i="0">
                        <a:latin typeface="+mn-lt"/>
                      </a:rPr>
                      <m:t>If</m:t>
                    </m:r>
                    <m:r>
                      <m:rPr>
                        <m:nor/>
                      </m:rPr>
                      <a:rPr lang="en-US" sz="1100" b="0" i="0">
                        <a:latin typeface="+mn-lt"/>
                      </a:rPr>
                      <m:t>, 0.9</m:t>
                    </m:r>
                    <m:r>
                      <m:rPr>
                        <m:nor/>
                      </m:rPr>
                      <a:rPr lang="en-US" sz="1100" b="0" i="0">
                        <a:latin typeface="Cambria Math"/>
                        <a:ea typeface="Cambria Math"/>
                      </a:rPr>
                      <m:t>≤</m:t>
                    </m:r>
                    <m:f>
                      <m:fPr>
                        <m:ctrlPr>
                          <a:rPr lang="en-US" sz="1100" b="0" i="1">
                            <a:latin typeface="Cambria Math" panose="02040503050406030204" pitchFamily="18" charset="0"/>
                          </a:rPr>
                        </m:ctrlPr>
                      </m:fPr>
                      <m:num>
                        <m:r>
                          <m:rPr>
                            <m:nor/>
                          </m:rPr>
                          <a:rPr lang="en-US" sz="1100" b="0" i="0">
                            <a:latin typeface="+mn-lt"/>
                          </a:rPr>
                          <m:t>PI</m:t>
                        </m:r>
                      </m:num>
                      <m:den>
                        <m:r>
                          <m:rPr>
                            <m:nor/>
                          </m:rPr>
                          <a:rPr lang="en-US" sz="1100" b="0" i="0">
                            <a:latin typeface="+mn-lt"/>
                          </a:rPr>
                          <m:t>BI</m:t>
                        </m:r>
                      </m:den>
                    </m:f>
                    <m:r>
                      <m:rPr>
                        <m:nor/>
                      </m:rPr>
                      <a:rPr lang="en-US" sz="1100" b="0" i="0">
                        <a:latin typeface="Cambria Math"/>
                        <a:ea typeface="Cambria Math"/>
                      </a:rPr>
                      <m:t>≤</m:t>
                    </m:r>
                    <m:r>
                      <m:rPr>
                        <m:nor/>
                      </m:rPr>
                      <a:rPr lang="en-US" sz="1100" b="0" i="0">
                        <a:latin typeface="+mn-lt"/>
                        <a:ea typeface="Cambria Math"/>
                      </a:rPr>
                      <m:t>1.1 </m:t>
                    </m:r>
                    <m:r>
                      <m:rPr>
                        <m:nor/>
                      </m:rPr>
                      <a:rPr lang="en-US" sz="1100" b="0" i="0">
                        <a:latin typeface="+mn-lt"/>
                        <a:ea typeface="Cambria Math"/>
                      </a:rPr>
                      <m:t>then</m:t>
                    </m:r>
                    <m:r>
                      <m:rPr>
                        <m:nor/>
                      </m:rPr>
                      <a:rPr lang="en-US" sz="1100" b="0" i="0">
                        <a:latin typeface="+mn-lt"/>
                        <a:ea typeface="Cambria Math"/>
                      </a:rPr>
                      <m:t> </m:t>
                    </m:r>
                    <m:r>
                      <m:rPr>
                        <m:nor/>
                      </m:rPr>
                      <a:rPr lang="en-US" sz="1100" b="0" i="0">
                        <a:latin typeface="+mn-lt"/>
                        <a:ea typeface="Cambria Math"/>
                      </a:rPr>
                      <m:t>no</m:t>
                    </m:r>
                    <m:r>
                      <m:rPr>
                        <m:nor/>
                      </m:rPr>
                      <a:rPr lang="en-US" sz="1100" b="0" i="0">
                        <a:latin typeface="+mn-lt"/>
                        <a:ea typeface="Cambria Math"/>
                      </a:rPr>
                      <m:t> </m:t>
                    </m:r>
                    <m:r>
                      <m:rPr>
                        <m:nor/>
                      </m:rPr>
                      <a:rPr lang="en-US" sz="1100" b="0" i="0">
                        <a:latin typeface="+mn-lt"/>
                        <a:ea typeface="Cambria Math"/>
                      </a:rPr>
                      <m:t>asphalt</m:t>
                    </m:r>
                    <m:r>
                      <m:rPr>
                        <m:nor/>
                      </m:rPr>
                      <a:rPr lang="en-US" sz="1100" b="0" i="0">
                        <a:latin typeface="+mn-lt"/>
                        <a:ea typeface="Cambria Math"/>
                      </a:rPr>
                      <m:t> </m:t>
                    </m:r>
                    <m:r>
                      <m:rPr>
                        <m:nor/>
                      </m:rPr>
                      <a:rPr lang="en-US" sz="1100" b="0" i="0">
                        <a:latin typeface="+mn-lt"/>
                        <a:ea typeface="Cambria Math"/>
                      </a:rPr>
                      <m:t>binder</m:t>
                    </m:r>
                    <m:r>
                      <m:rPr>
                        <m:nor/>
                      </m:rPr>
                      <a:rPr lang="en-US" sz="1100" b="0" i="0">
                        <a:latin typeface="+mn-lt"/>
                        <a:ea typeface="Cambria Math"/>
                      </a:rPr>
                      <m:t> </m:t>
                    </m:r>
                    <m:r>
                      <m:rPr>
                        <m:nor/>
                      </m:rPr>
                      <a:rPr lang="en-US" sz="1100" b="0" i="0">
                        <a:latin typeface="+mn-lt"/>
                        <a:ea typeface="Cambria Math"/>
                      </a:rPr>
                      <m:t>price</m:t>
                    </m:r>
                    <m:r>
                      <m:rPr>
                        <m:nor/>
                      </m:rPr>
                      <a:rPr lang="en-US" sz="1100" b="0" i="0">
                        <a:latin typeface="+mn-lt"/>
                        <a:ea typeface="Cambria Math"/>
                      </a:rPr>
                      <m:t> </m:t>
                    </m:r>
                    <m:r>
                      <m:rPr>
                        <m:nor/>
                      </m:rPr>
                      <a:rPr lang="en-US" sz="1100" b="0" i="0">
                        <a:latin typeface="+mn-lt"/>
                        <a:ea typeface="Cambria Math"/>
                      </a:rPr>
                      <m:t>adjustment</m:t>
                    </m:r>
                  </m:oMath>
                </m:oMathPara>
              </a14:m>
              <a:endParaRPr lang="en-US" sz="1100" b="0" i="0">
                <a:latin typeface="+mn-lt"/>
                <a:ea typeface="Cambria Math"/>
              </a:endParaRPr>
            </a:p>
          </xdr:txBody>
        </xdr:sp>
      </mc:Choice>
      <mc:Fallback xmlns="">
        <xdr:sp macro="" textlink="">
          <xdr:nvSpPr>
            <xdr:cNvPr id="7" name="TextBox 6"/>
            <xdr:cNvSpPr txBox="1"/>
          </xdr:nvSpPr>
          <xdr:spPr bwMode="auto">
            <a:xfrm xmlns:a="http://schemas.openxmlformats.org/drawingml/2006/main">
              <a:off x="9239250" y="2200275"/>
              <a:ext cx="3562350" cy="40957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noAutofit/>
            </a:bodyPr>
            <a:lstStyle xmlns:a="http://schemas.openxmlformats.org/drawingml/2006/main"/>
            <a:p xmlns:a="http://schemas.openxmlformats.org/drawingml/2006/main">
              <a:pPr/>
              <a:r>
                <a:rPr lang="en-US" sz="1100" b="0" i="0">
                  <a:latin typeface="Cambria Math" panose="02040503050406030204" pitchFamily="18" charset="0"/>
                </a:rPr>
                <a:t>"If, 0.9</a:t>
              </a:r>
              <a:r>
                <a:rPr lang="en-US" sz="1100" b="0" i="0">
                  <a:latin typeface="Cambria Math"/>
                  <a:ea typeface="Cambria Math"/>
                </a:rPr>
                <a:t>≤</a:t>
              </a:r>
              <a:r>
                <a:rPr lang="en-US" sz="1100" b="0" i="0">
                  <a:latin typeface="Cambria Math" panose="02040503050406030204" pitchFamily="18" charset="0"/>
                  <a:ea typeface="Cambria Math"/>
                </a:rPr>
                <a:t>" </a:t>
              </a:r>
              <a:r>
                <a:rPr lang="en-US" sz="1100" b="0" i="0">
                  <a:latin typeface="+mn-lt"/>
                </a:rPr>
                <a:t> "PI</a:t>
              </a:r>
              <a:r>
                <a:rPr lang="en-US" sz="1100" b="0" i="0">
                  <a:latin typeface="Cambria Math" panose="02040503050406030204" pitchFamily="18" charset="0"/>
                </a:rPr>
                <a:t>" /</a:t>
              </a:r>
              <a:r>
                <a:rPr lang="en-US" sz="1100" b="0" i="0">
                  <a:latin typeface="+mn-lt"/>
                </a:rPr>
                <a:t>"BI</a:t>
              </a:r>
              <a:r>
                <a:rPr lang="en-US" sz="1100" b="0" i="0">
                  <a:latin typeface="Cambria Math" panose="02040503050406030204" pitchFamily="18" charset="0"/>
                </a:rPr>
                <a:t>" </a:t>
              </a:r>
              <a:r>
                <a:rPr lang="en-US" sz="1100" b="0" i="0">
                  <a:latin typeface="Cambria Math"/>
                  <a:ea typeface="Cambria Math"/>
                </a:rPr>
                <a:t> "≤</a:t>
              </a:r>
              <a:r>
                <a:rPr lang="en-US" sz="1100" b="0" i="0">
                  <a:latin typeface="Cambria Math" panose="02040503050406030204" pitchFamily="18" charset="0"/>
                  <a:ea typeface="Cambria Math"/>
                </a:rPr>
                <a:t>1.1 then no asphalt binder price adjustment</a:t>
              </a:r>
              <a:r>
                <a:rPr lang="en-US" sz="1100" b="0" i="0">
                  <a:latin typeface="+mn-lt"/>
                  <a:ea typeface="Cambria Math"/>
                </a:rPr>
                <a:t>"</a:t>
              </a:r>
            </a:p>
          </xdr:txBody>
        </xdr:sp>
      </mc:Fallback>
    </mc:AlternateContent>
    <xdr:clientData/>
  </xdr:twoCellAnchor>
  <xdr:twoCellAnchor>
    <xdr:from>
      <xdr:col>12</xdr:col>
      <xdr:colOff>552450</xdr:colOff>
      <xdr:row>14</xdr:row>
      <xdr:rowOff>152400</xdr:rowOff>
    </xdr:from>
    <xdr:to>
      <xdr:col>18</xdr:col>
      <xdr:colOff>457200</xdr:colOff>
      <xdr:row>17</xdr:row>
      <xdr:rowOff>76200</xdr:rowOff>
    </xdr:to>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0200-000008000000}"/>
                </a:ext>
              </a:extLst>
            </xdr:cNvPr>
            <xdr:cNvSpPr txBox="1"/>
          </xdr:nvSpPr>
          <xdr:spPr bwMode="auto">
            <a:xfrm>
              <a:off x="9220200" y="2686050"/>
              <a:ext cx="3562350" cy="4095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14:m>
                <m:oMathPara xmlns:m="http://schemas.openxmlformats.org/officeDocument/2006/math">
                  <m:oMathParaPr>
                    <m:jc m:val="left"/>
                  </m:oMathParaPr>
                  <m:oMath xmlns:m="http://schemas.openxmlformats.org/officeDocument/2006/math">
                    <m:r>
                      <m:rPr>
                        <m:nor/>
                      </m:rPr>
                      <a:rPr lang="en-US" sz="1100" b="0" i="0">
                        <a:latin typeface="+mn-lt"/>
                      </a:rPr>
                      <m:t>If</m:t>
                    </m:r>
                    <m:r>
                      <m:rPr>
                        <m:nor/>
                      </m:rPr>
                      <a:rPr lang="en-US" sz="1100" b="0" i="0">
                        <a:latin typeface="+mn-lt"/>
                      </a:rPr>
                      <m:t>, </m:t>
                    </m:r>
                    <m:f>
                      <m:fPr>
                        <m:ctrlPr>
                          <a:rPr lang="en-US" sz="1100" b="0" i="1">
                            <a:latin typeface="Cambria Math" panose="02040503050406030204" pitchFamily="18" charset="0"/>
                          </a:rPr>
                        </m:ctrlPr>
                      </m:fPr>
                      <m:num>
                        <m:r>
                          <m:rPr>
                            <m:nor/>
                          </m:rPr>
                          <a:rPr lang="en-US" sz="1100" b="0" i="0">
                            <a:latin typeface="+mn-lt"/>
                          </a:rPr>
                          <m:t>PI</m:t>
                        </m:r>
                      </m:num>
                      <m:den>
                        <m:r>
                          <m:rPr>
                            <m:nor/>
                          </m:rPr>
                          <a:rPr lang="en-US" sz="1100" b="0" i="0">
                            <a:latin typeface="+mn-lt"/>
                          </a:rPr>
                          <m:t>BI</m:t>
                        </m:r>
                      </m:den>
                    </m:f>
                    <m:r>
                      <m:rPr>
                        <m:nor/>
                      </m:rPr>
                      <a:rPr lang="en-US" sz="1100" b="0" i="0">
                        <a:latin typeface="+mn-lt"/>
                        <a:ea typeface="Cambria Math"/>
                      </a:rPr>
                      <m:t>&gt;1.1 </m:t>
                    </m:r>
                    <m:r>
                      <m:rPr>
                        <m:nor/>
                      </m:rPr>
                      <a:rPr lang="en-US" sz="1100" b="0" i="0">
                        <a:latin typeface="+mn-lt"/>
                        <a:ea typeface="Cambria Math"/>
                      </a:rPr>
                      <m:t>then</m:t>
                    </m:r>
                    <m:r>
                      <m:rPr>
                        <m:nor/>
                      </m:rPr>
                      <a:rPr lang="en-US" sz="1100" b="0" i="0">
                        <a:latin typeface="+mn-lt"/>
                        <a:ea typeface="Cambria Math"/>
                      </a:rPr>
                      <m:t>  </m:t>
                    </m:r>
                    <m:r>
                      <m:rPr>
                        <m:nor/>
                      </m:rPr>
                      <a:rPr lang="en-US" sz="1100" b="0" i="0">
                        <a:latin typeface="+mn-lt"/>
                        <a:ea typeface="Cambria Math"/>
                      </a:rPr>
                      <m:t>PA</m:t>
                    </m:r>
                    <m:r>
                      <m:rPr>
                        <m:nor/>
                      </m:rPr>
                      <a:rPr lang="en-US" sz="1100" b="0" i="0">
                        <a:latin typeface="+mn-lt"/>
                        <a:ea typeface="Cambria Math"/>
                      </a:rPr>
                      <m:t>=</m:t>
                    </m:r>
                    <m:d>
                      <m:dPr>
                        <m:begChr m:val="["/>
                        <m:endChr m:val="]"/>
                        <m:ctrlPr>
                          <a:rPr lang="en-US" sz="1100" b="0" i="1">
                            <a:latin typeface="Cambria Math" panose="02040503050406030204" pitchFamily="18" charset="0"/>
                            <a:ea typeface="Cambria Math"/>
                          </a:rPr>
                        </m:ctrlPr>
                      </m:dPr>
                      <m:e>
                        <m:f>
                          <m:fPr>
                            <m:ctrlPr>
                              <a:rPr lang="en-US" sz="1100" b="0" i="1">
                                <a:latin typeface="Cambria Math" panose="02040503050406030204" pitchFamily="18" charset="0"/>
                                <a:ea typeface="Cambria Math"/>
                              </a:rPr>
                            </m:ctrlPr>
                          </m:fPr>
                          <m:num>
                            <m:r>
                              <m:rPr>
                                <m:nor/>
                              </m:rPr>
                              <a:rPr lang="en-US" sz="1100" b="0" i="0">
                                <a:latin typeface="+mn-lt"/>
                                <a:ea typeface="Cambria Math"/>
                              </a:rPr>
                              <m:t>PI</m:t>
                            </m:r>
                          </m:num>
                          <m:den>
                            <m:r>
                              <m:rPr>
                                <m:nor/>
                              </m:rPr>
                              <a:rPr lang="en-US" sz="1100" b="0" i="0">
                                <a:latin typeface="+mn-lt"/>
                                <a:ea typeface="Cambria Math"/>
                              </a:rPr>
                              <m:t>BI</m:t>
                            </m:r>
                          </m:den>
                        </m:f>
                        <m:r>
                          <m:rPr>
                            <m:nor/>
                          </m:rPr>
                          <a:rPr lang="en-US" sz="1100" b="0" i="0">
                            <a:latin typeface="+mn-lt"/>
                            <a:ea typeface="Cambria Math"/>
                          </a:rPr>
                          <m:t>−1.1</m:t>
                        </m:r>
                      </m:e>
                    </m:d>
                    <m:r>
                      <m:rPr>
                        <m:nor/>
                      </m:rPr>
                      <a:rPr lang="en-US" sz="1100" b="0" i="0">
                        <a:latin typeface="+mn-lt"/>
                        <a:ea typeface="Cambria Math"/>
                      </a:rPr>
                      <m:t>×</m:t>
                    </m:r>
                    <m:r>
                      <m:rPr>
                        <m:nor/>
                      </m:rPr>
                      <a:rPr lang="en-US" sz="1100" b="0" i="0">
                        <a:latin typeface="+mn-lt"/>
                        <a:ea typeface="Cambria Math"/>
                      </a:rPr>
                      <m:t>C</m:t>
                    </m:r>
                    <m:r>
                      <m:rPr>
                        <m:nor/>
                      </m:rPr>
                      <a:rPr lang="en-US" sz="1100" b="0" i="0">
                        <a:latin typeface="+mn-lt"/>
                        <a:ea typeface="Cambria Math"/>
                      </a:rPr>
                      <m:t>×</m:t>
                    </m:r>
                    <m:r>
                      <m:rPr>
                        <m:nor/>
                      </m:rPr>
                      <a:rPr lang="en-US" sz="1100" b="0" i="0">
                        <a:latin typeface="+mn-lt"/>
                        <a:ea typeface="Cambria Math"/>
                      </a:rPr>
                      <m:t>Q</m:t>
                    </m:r>
                    <m:r>
                      <m:rPr>
                        <m:nor/>
                      </m:rPr>
                      <a:rPr lang="en-US" sz="1100" b="0" i="0">
                        <a:latin typeface="+mn-lt"/>
                        <a:ea typeface="Cambria Math"/>
                      </a:rPr>
                      <m:t> </m:t>
                    </m:r>
                  </m:oMath>
                </m:oMathPara>
              </a14:m>
              <a:endParaRPr lang="en-US" sz="1100" b="0" i="0">
                <a:latin typeface="+mn-lt"/>
                <a:ea typeface="Cambria Math"/>
              </a:endParaRPr>
            </a:p>
          </xdr:txBody>
        </xdr:sp>
      </mc:Choice>
      <mc:Fallback xmlns="">
        <xdr:sp macro="" textlink="">
          <xdr:nvSpPr>
            <xdr:cNvPr id="8" name="TextBox 7"/>
            <xdr:cNvSpPr txBox="1"/>
          </xdr:nvSpPr>
          <xdr:spPr bwMode="auto">
            <a:xfrm xmlns:a="http://schemas.openxmlformats.org/drawingml/2006/main">
              <a:off x="9220200" y="2686050"/>
              <a:ext cx="3562350" cy="409575"/>
            </a:xfrm>
            <a:prstGeom xmlns:a="http://schemas.openxmlformats.org/drawingml/2006/main" prst="rect">
              <a:avLst/>
            </a:prstGeom>
            <a:noFill xmlns:a="http://schemas.openxmlformats.org/drawingml/2006/main"/>
          </xdr:spPr>
          <x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xdr:style>
          <xdr:txBody>
            <a:bodyPr xmlns:a="http://schemas.openxmlformats.org/drawingml/2006/main" vertOverflow="clip" horzOverflow="clip" wrap="square" rtlCol="0" anchor="t">
              <a:noAutofit/>
            </a:bodyPr>
            <a:lstStyle xmlns:a="http://schemas.openxmlformats.org/drawingml/2006/main"/>
            <a:p xmlns:a="http://schemas.openxmlformats.org/drawingml/2006/main">
              <a:pPr/>
              <a:r>
                <a:rPr lang="en-US" sz="1100" b="0" i="0">
                  <a:latin typeface="Cambria Math" panose="02040503050406030204" pitchFamily="18" charset="0"/>
                </a:rPr>
                <a:t>"If, " </a:t>
              </a:r>
              <a:r>
                <a:rPr lang="en-US" sz="1100" b="0" i="0">
                  <a:latin typeface="+mn-lt"/>
                </a:rPr>
                <a:t> "PI</a:t>
              </a:r>
              <a:r>
                <a:rPr lang="en-US" sz="1100" b="0" i="0">
                  <a:latin typeface="Cambria Math" panose="02040503050406030204" pitchFamily="18" charset="0"/>
                </a:rPr>
                <a:t>" /</a:t>
              </a:r>
              <a:r>
                <a:rPr lang="en-US" sz="1100" b="0" i="0">
                  <a:latin typeface="+mn-lt"/>
                </a:rPr>
                <a:t>"BI</a:t>
              </a:r>
              <a:r>
                <a:rPr lang="en-US" sz="1100" b="0" i="0">
                  <a:latin typeface="Cambria Math" panose="02040503050406030204" pitchFamily="18" charset="0"/>
                </a:rPr>
                <a:t>" </a:t>
              </a:r>
              <a:r>
                <a:rPr lang="en-US" sz="1100" b="0" i="0">
                  <a:latin typeface="+mn-lt"/>
                  <a:ea typeface="Cambria Math"/>
                </a:rPr>
                <a:t> </a:t>
              </a:r>
              <a:r>
                <a:rPr lang="en-US" sz="1100" b="0" i="0">
                  <a:latin typeface="Cambria Math" panose="02040503050406030204" pitchFamily="18" charset="0"/>
                  <a:ea typeface="Cambria Math"/>
                </a:rPr>
                <a:t>"&gt;1.1 then  PA=" [</a:t>
              </a:r>
              <a:r>
                <a:rPr lang="en-US" sz="1100" b="0" i="0">
                  <a:latin typeface="+mn-lt"/>
                  <a:ea typeface="Cambria Math"/>
                </a:rPr>
                <a:t>"PI</a:t>
              </a:r>
              <a:r>
                <a:rPr lang="en-US" sz="1100" b="0" i="0">
                  <a:latin typeface="Cambria Math" panose="02040503050406030204" pitchFamily="18" charset="0"/>
                  <a:ea typeface="Cambria Math"/>
                </a:rPr>
                <a:t>" /</a:t>
              </a:r>
              <a:r>
                <a:rPr lang="en-US" sz="1100" b="0" i="0">
                  <a:latin typeface="+mn-lt"/>
                  <a:ea typeface="Cambria Math"/>
                </a:rPr>
                <a:t>"BI</a:t>
              </a:r>
              <a:r>
                <a:rPr lang="en-US" sz="1100" b="0" i="0">
                  <a:latin typeface="Cambria Math" panose="02040503050406030204" pitchFamily="18" charset="0"/>
                  <a:ea typeface="Cambria Math"/>
                </a:rPr>
                <a:t>" </a:t>
              </a:r>
              <a:r>
                <a:rPr lang="en-US" sz="1100" b="0" i="0">
                  <a:latin typeface="+mn-lt"/>
                  <a:ea typeface="Cambria Math"/>
                </a:rPr>
                <a:t> "−1.1</a:t>
              </a:r>
              <a:r>
                <a:rPr lang="en-US" sz="1100" b="0" i="0">
                  <a:latin typeface="Cambria Math" panose="02040503050406030204" pitchFamily="18" charset="0"/>
                  <a:ea typeface="Cambria Math"/>
                </a:rPr>
                <a:t>" ]"×C×Q </a:t>
              </a:r>
              <a:r>
                <a:rPr lang="en-US" sz="1100" b="0" i="0">
                  <a:latin typeface="+mn-lt"/>
                  <a:ea typeface="Cambria Math"/>
                </a:rPr>
                <a:t>"</a:t>
              </a:r>
            </a:p>
          </xdr:txBody>
        </xdr:sp>
      </mc:Fallback>
    </mc:AlternateContent>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21"/>
  <sheetViews>
    <sheetView showGridLines="0" topLeftCell="A10" workbookViewId="0">
      <selection activeCell="F7" sqref="F7"/>
    </sheetView>
  </sheetViews>
  <sheetFormatPr defaultColWidth="9.140625" defaultRowHeight="15" x14ac:dyDescent="0.25"/>
  <cols>
    <col min="1" max="1" width="4.85546875" style="39" customWidth="1"/>
    <col min="2" max="2" width="72.42578125" style="37" customWidth="1"/>
  </cols>
  <sheetData>
    <row r="1" spans="1:2" s="6" customFormat="1" ht="18.75" x14ac:dyDescent="0.3">
      <c r="A1" s="38" t="s">
        <v>29</v>
      </c>
      <c r="B1" s="36"/>
    </row>
    <row r="2" spans="1:2" x14ac:dyDescent="0.25">
      <c r="A2" s="39" t="s">
        <v>56</v>
      </c>
    </row>
    <row r="4" spans="1:2" x14ac:dyDescent="0.25">
      <c r="A4" s="39" t="s">
        <v>6</v>
      </c>
    </row>
    <row r="5" spans="1:2" ht="45" x14ac:dyDescent="0.25">
      <c r="A5" s="39">
        <v>1</v>
      </c>
      <c r="B5" s="37" t="s">
        <v>30</v>
      </c>
    </row>
    <row r="6" spans="1:2" x14ac:dyDescent="0.25">
      <c r="A6" s="39">
        <v>2</v>
      </c>
      <c r="B6" s="37" t="s">
        <v>31</v>
      </c>
    </row>
    <row r="7" spans="1:2" ht="30" x14ac:dyDescent="0.25">
      <c r="A7" s="39">
        <v>3</v>
      </c>
      <c r="B7" s="37" t="s">
        <v>5</v>
      </c>
    </row>
    <row r="8" spans="1:2" ht="60" x14ac:dyDescent="0.25">
      <c r="A8" s="39">
        <v>4</v>
      </c>
      <c r="B8" s="37" t="s">
        <v>32</v>
      </c>
    </row>
    <row r="9" spans="1:2" ht="60" x14ac:dyDescent="0.25">
      <c r="A9" s="39">
        <v>5</v>
      </c>
      <c r="B9" s="37" t="s">
        <v>46</v>
      </c>
    </row>
    <row r="10" spans="1:2" ht="30" x14ac:dyDescent="0.25">
      <c r="A10" s="39">
        <v>6</v>
      </c>
      <c r="B10" s="37" t="s">
        <v>34</v>
      </c>
    </row>
    <row r="11" spans="1:2" ht="30" x14ac:dyDescent="0.25">
      <c r="A11" s="39">
        <v>7</v>
      </c>
      <c r="B11" s="37" t="s">
        <v>35</v>
      </c>
    </row>
    <row r="20" spans="1:2" x14ac:dyDescent="0.25">
      <c r="A20" s="39" t="s">
        <v>7</v>
      </c>
    </row>
    <row r="21" spans="1:2" ht="45" x14ac:dyDescent="0.25">
      <c r="A21" s="39">
        <v>1</v>
      </c>
      <c r="B21" s="37" t="s">
        <v>33</v>
      </c>
    </row>
  </sheetData>
  <pageMargins left="1" right="1" top="1" bottom="1" header="0.5" footer="0.5"/>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46"/>
  <sheetViews>
    <sheetView showGridLines="0" topLeftCell="A16" zoomScaleNormal="100" zoomScaleSheetLayoutView="100" workbookViewId="0">
      <selection activeCell="E14" sqref="E14"/>
    </sheetView>
  </sheetViews>
  <sheetFormatPr defaultColWidth="9.140625" defaultRowHeight="15" x14ac:dyDescent="0.25"/>
  <cols>
    <col min="1" max="1" width="4.85546875" style="33" customWidth="1"/>
    <col min="2" max="2" width="3.140625" style="33" customWidth="1"/>
    <col min="3" max="3" width="5.140625" style="21" customWidth="1"/>
    <col min="4" max="4" width="8.85546875" style="21" customWidth="1"/>
    <col min="5" max="5" width="5.85546875" style="21" customWidth="1"/>
    <col min="6" max="6" width="10.85546875" style="21" customWidth="1"/>
    <col min="7" max="7" width="9.85546875" style="20" customWidth="1"/>
    <col min="8" max="8" width="6.85546875" style="21" customWidth="1"/>
    <col min="9" max="9" width="8.85546875" style="29" customWidth="1"/>
    <col min="10" max="10" width="8.85546875" style="21" customWidth="1"/>
    <col min="11" max="11" width="6.85546875" style="21" customWidth="1"/>
    <col min="12" max="12" width="2.85546875" style="21" customWidth="1"/>
    <col min="13" max="13" width="13.85546875" customWidth="1"/>
  </cols>
  <sheetData>
    <row r="1" spans="1:13" s="6" customFormat="1" ht="18.75" x14ac:dyDescent="0.3">
      <c r="A1" s="1" t="s">
        <v>0</v>
      </c>
      <c r="B1" s="1"/>
      <c r="C1" s="3"/>
      <c r="D1" s="1"/>
      <c r="E1" s="1"/>
      <c r="F1" s="1"/>
      <c r="G1" s="13"/>
      <c r="H1" s="1"/>
      <c r="I1" s="26"/>
      <c r="J1" s="3"/>
      <c r="K1" s="3"/>
      <c r="L1" s="3"/>
      <c r="M1" s="3"/>
    </row>
    <row r="2" spans="1:13" s="6" customFormat="1" ht="18.75" x14ac:dyDescent="0.3">
      <c r="A2" s="2" t="s">
        <v>12</v>
      </c>
      <c r="B2" s="2"/>
      <c r="C2" s="3"/>
      <c r="D2" s="2"/>
      <c r="E2" s="2"/>
      <c r="F2" s="2"/>
      <c r="G2" s="14"/>
      <c r="H2" s="2"/>
      <c r="I2" s="26"/>
      <c r="J2" s="3"/>
      <c r="K2" s="3"/>
      <c r="L2" s="3"/>
      <c r="M2" s="3"/>
    </row>
    <row r="3" spans="1:13" x14ac:dyDescent="0.25">
      <c r="A3" s="15" t="s">
        <v>60</v>
      </c>
      <c r="B3" s="15"/>
      <c r="C3" s="17"/>
      <c r="D3" s="17"/>
      <c r="E3" s="17"/>
      <c r="F3" s="17"/>
      <c r="G3" s="18"/>
      <c r="H3" s="17"/>
      <c r="I3" s="27"/>
      <c r="J3" s="17"/>
      <c r="K3" s="17"/>
      <c r="L3" s="17"/>
      <c r="M3" s="17"/>
    </row>
    <row r="4" spans="1:13" x14ac:dyDescent="0.25">
      <c r="A4" s="4"/>
      <c r="B4" s="4"/>
      <c r="C4"/>
      <c r="D4"/>
      <c r="E4"/>
      <c r="F4"/>
      <c r="G4"/>
      <c r="H4"/>
      <c r="I4" s="28"/>
      <c r="J4"/>
      <c r="L4" s="19" t="s">
        <v>26</v>
      </c>
      <c r="M4" s="22">
        <f ca="1">TODAY()</f>
        <v>45778</v>
      </c>
    </row>
    <row r="5" spans="1:13" x14ac:dyDescent="0.25">
      <c r="A5" s="4"/>
      <c r="B5" s="4"/>
      <c r="C5"/>
      <c r="D5"/>
      <c r="E5"/>
      <c r="F5"/>
      <c r="G5"/>
      <c r="H5"/>
      <c r="I5" s="28"/>
      <c r="J5"/>
      <c r="L5" s="19" t="s">
        <v>27</v>
      </c>
      <c r="M5" s="46" t="s">
        <v>36</v>
      </c>
    </row>
    <row r="6" spans="1:13" x14ac:dyDescent="0.25">
      <c r="A6" s="4"/>
      <c r="B6" s="4"/>
      <c r="C6" s="5"/>
      <c r="D6" s="7"/>
      <c r="E6" s="7"/>
      <c r="F6" s="7"/>
    </row>
    <row r="7" spans="1:13" x14ac:dyDescent="0.25">
      <c r="A7" s="5" t="s">
        <v>8</v>
      </c>
      <c r="B7" s="5"/>
      <c r="D7" s="7"/>
      <c r="E7" s="7"/>
      <c r="F7" s="16" t="s">
        <v>54</v>
      </c>
      <c r="G7" s="52" t="s">
        <v>24</v>
      </c>
      <c r="H7" s="102" t="s">
        <v>51</v>
      </c>
      <c r="I7" s="103"/>
      <c r="J7" s="103"/>
      <c r="L7" s="19" t="s">
        <v>25</v>
      </c>
      <c r="M7" s="53">
        <v>12345</v>
      </c>
    </row>
    <row r="8" spans="1:13" ht="15.75" thickBot="1" x14ac:dyDescent="0.3">
      <c r="A8" s="5" t="s">
        <v>9</v>
      </c>
      <c r="B8" s="5"/>
      <c r="D8" s="51"/>
      <c r="E8" s="51"/>
      <c r="F8" s="32">
        <v>40330</v>
      </c>
      <c r="H8" s="7"/>
      <c r="I8" s="47" t="s">
        <v>2</v>
      </c>
      <c r="J8" s="48" t="s">
        <v>13</v>
      </c>
      <c r="K8" s="49"/>
      <c r="L8" s="49"/>
      <c r="M8" s="50"/>
    </row>
    <row r="9" spans="1:13" ht="15.75" thickTop="1" x14ac:dyDescent="0.25">
      <c r="A9" s="5" t="s">
        <v>42</v>
      </c>
      <c r="B9" s="5"/>
      <c r="D9" s="51"/>
      <c r="E9" s="51"/>
      <c r="F9" s="32">
        <v>40816</v>
      </c>
      <c r="G9" s="9"/>
      <c r="H9" s="7"/>
      <c r="I9" s="30">
        <f>VLOOKUP(DATE(YEAR($F$8),MONTH($F$8),1),Data!$A:$C,2,TRUE)</f>
        <v>481.67</v>
      </c>
      <c r="J9" s="4"/>
      <c r="K9" s="8"/>
      <c r="L9" s="8"/>
    </row>
    <row r="10" spans="1:13" x14ac:dyDescent="0.25">
      <c r="A10" s="4"/>
      <c r="B10" s="4"/>
      <c r="C10" s="5"/>
      <c r="D10" s="7"/>
      <c r="E10" s="7"/>
      <c r="F10" s="7"/>
      <c r="G10" s="9"/>
      <c r="H10" s="7"/>
      <c r="I10" s="30"/>
      <c r="J10" s="7"/>
      <c r="K10" s="8"/>
      <c r="L10" s="8"/>
    </row>
    <row r="11" spans="1:13" ht="60" x14ac:dyDescent="0.25">
      <c r="A11" s="99" t="s">
        <v>4</v>
      </c>
      <c r="B11" s="100" t="s">
        <v>45</v>
      </c>
      <c r="C11" s="59" t="s">
        <v>44</v>
      </c>
      <c r="D11" s="59" t="s">
        <v>20</v>
      </c>
      <c r="E11" s="57" t="s">
        <v>22</v>
      </c>
      <c r="F11" s="59" t="s">
        <v>18</v>
      </c>
      <c r="G11" s="101" t="s">
        <v>19</v>
      </c>
      <c r="H11" s="56" t="s">
        <v>21</v>
      </c>
      <c r="I11" s="58" t="s">
        <v>14</v>
      </c>
      <c r="J11" s="59" t="s">
        <v>15</v>
      </c>
      <c r="K11" s="60" t="s">
        <v>16</v>
      </c>
      <c r="L11" s="57" t="s">
        <v>10</v>
      </c>
      <c r="M11" s="61" t="s">
        <v>17</v>
      </c>
    </row>
    <row r="12" spans="1:13" x14ac:dyDescent="0.25">
      <c r="A12" s="93">
        <v>151</v>
      </c>
      <c r="B12" s="94">
        <v>1</v>
      </c>
      <c r="C12" s="95">
        <v>880</v>
      </c>
      <c r="D12" s="96" t="s">
        <v>48</v>
      </c>
      <c r="E12" s="97">
        <v>2.5</v>
      </c>
      <c r="F12" s="96">
        <v>40330</v>
      </c>
      <c r="G12" s="98">
        <v>25066.560000000001</v>
      </c>
      <c r="H12" s="62">
        <f>IF(ISBLANK($E12),"",$I$9*$E12/100)</f>
        <v>12.04175</v>
      </c>
      <c r="I12" s="62">
        <f>IF(ISBLANK($F12),"",IF($F12&gt;$F$9,MIN(VLOOKUP(DATE(YEAR($F12),MONTH($F12),1),Data!$A:$C,3,TRUE),VLOOKUP(DATE(YEAR($F$9),MONTH($F$9),1),Data!$A:$C,3,TRUE)),VLOOKUP(DATE(YEAR($F12),MONTH($F12),1),Data!$A:$C,3,TRUE)))</f>
        <v>460.83</v>
      </c>
      <c r="J12" s="63">
        <f>IF(ISBLANK($F12),"",$I12/$I$9)</f>
        <v>0.956733863433471</v>
      </c>
      <c r="K12" s="64" t="str">
        <f>IF($J12="","",IF($I12=0,"Error",IF(ABS($J12-1)&gt;0.1,"Yes","No")))</f>
        <v>No</v>
      </c>
      <c r="L12" s="65" t="str">
        <f>IF(ISBLANK($F12),"",IF($F12&gt;$F$9,IF(ABS($J12-1)&gt;0.1,"b","ab"),IF(ABS($J12-1)&gt;0.1,"","a")))</f>
        <v>a</v>
      </c>
      <c r="M12" s="66">
        <f>IF($K12="Yes",ROUND(IF($J12&gt;1.1,$J12-1.1,IF($J12&lt;0.9,$J12-0.9,0))*$H12*$G12,2),0)</f>
        <v>0</v>
      </c>
    </row>
    <row r="13" spans="1:13" x14ac:dyDescent="0.25">
      <c r="A13" s="67">
        <v>151</v>
      </c>
      <c r="B13" s="91">
        <v>1</v>
      </c>
      <c r="C13" s="68">
        <v>880</v>
      </c>
      <c r="D13" s="69" t="s">
        <v>52</v>
      </c>
      <c r="E13" s="70">
        <v>2</v>
      </c>
      <c r="F13" s="69">
        <v>40331</v>
      </c>
      <c r="G13" s="71">
        <v>209.2</v>
      </c>
      <c r="H13" s="72">
        <f t="shared" ref="H13:H33" si="0">IF(ISBLANK($E13),"",$I$9*$E13/100)</f>
        <v>9.6334</v>
      </c>
      <c r="I13" s="72">
        <f>IF(ISBLANK($F13),"",IF($F13&gt;$F$9,MIN(VLOOKUP(DATE(YEAR($F13),MONTH($F13),1),Data!$A:$C,3,TRUE),VLOOKUP(DATE(YEAR($F$9),MONTH($F$9),1),Data!$A:$C,3,TRUE)),VLOOKUP(DATE(YEAR($F13),MONTH($F13),1),Data!$A:$C,3,TRUE)))</f>
        <v>460.83</v>
      </c>
      <c r="J13" s="73">
        <f t="shared" ref="J13:J33" si="1">IF(ISBLANK($F13),"",$I13/$I$9)</f>
        <v>0.956733863433471</v>
      </c>
      <c r="K13" s="74" t="str">
        <f t="shared" ref="K13:K33" si="2">IF($J13="","",IF($I13=0,"Error",IF(ABS($J13-1)&gt;0.1,"Yes","No")))</f>
        <v>No</v>
      </c>
      <c r="L13" s="75" t="str">
        <f t="shared" ref="L13:L33" si="3">IF(ISBLANK($F13),"",IF($F13&gt;$F$9,IF(ABS($J13-1)&gt;0.1,"b","ab"),IF(ABS($J13-1)&gt;0.1,"","a")))</f>
        <v>a</v>
      </c>
      <c r="M13" s="76">
        <f t="shared" ref="M13:M33" si="4">IF($K13="Yes",ROUND(IF($J13&gt;1.1,$J13-1.1,IF($J13&lt;0.9,$J13-0.9,0))*$H13*$G13,2),0)</f>
        <v>0</v>
      </c>
    </row>
    <row r="14" spans="1:13" x14ac:dyDescent="0.25">
      <c r="A14" s="67">
        <v>653</v>
      </c>
      <c r="B14" s="91">
        <v>8</v>
      </c>
      <c r="C14" s="68">
        <v>880</v>
      </c>
      <c r="D14" s="69" t="s">
        <v>48</v>
      </c>
      <c r="E14" s="70">
        <v>2.5</v>
      </c>
      <c r="F14" s="69">
        <v>40337</v>
      </c>
      <c r="G14" s="71">
        <v>15578.57</v>
      </c>
      <c r="H14" s="72">
        <f t="shared" si="0"/>
        <v>12.04175</v>
      </c>
      <c r="I14" s="72">
        <f>IF(ISBLANK($F14),"",IF($F14&gt;$F$9,MIN(VLOOKUP(DATE(YEAR($F14),MONTH($F14),1),Data!$A:$C,3,TRUE),VLOOKUP(DATE(YEAR($F$9),MONTH($F$9),1),Data!$A:$C,3,TRUE)),VLOOKUP(DATE(YEAR($F14),MONTH($F14),1),Data!$A:$C,3,TRUE)))</f>
        <v>460.83</v>
      </c>
      <c r="J14" s="73">
        <f t="shared" si="1"/>
        <v>0.956733863433471</v>
      </c>
      <c r="K14" s="74" t="str">
        <f t="shared" si="2"/>
        <v>No</v>
      </c>
      <c r="L14" s="75" t="str">
        <f t="shared" si="3"/>
        <v>a</v>
      </c>
      <c r="M14" s="76">
        <f t="shared" si="4"/>
        <v>0</v>
      </c>
    </row>
    <row r="15" spans="1:13" x14ac:dyDescent="0.25">
      <c r="A15" s="67">
        <v>653</v>
      </c>
      <c r="B15" s="91">
        <v>12</v>
      </c>
      <c r="C15" s="68">
        <v>880</v>
      </c>
      <c r="D15" s="69" t="s">
        <v>48</v>
      </c>
      <c r="E15" s="70">
        <v>2.5</v>
      </c>
      <c r="F15" s="69">
        <v>40337</v>
      </c>
      <c r="G15" s="71">
        <v>15578.57</v>
      </c>
      <c r="H15" s="72">
        <f t="shared" si="0"/>
        <v>12.04175</v>
      </c>
      <c r="I15" s="72">
        <f>IF(ISBLANK($F15),"",IF($F15&gt;$F$9,MIN(VLOOKUP(DATE(YEAR($F15),MONTH($F15),1),Data!$A:$C,3,TRUE),VLOOKUP(DATE(YEAR($F$9),MONTH($F$9),1),Data!$A:$C,3,TRUE)),VLOOKUP(DATE(YEAR($F15),MONTH($F15),1),Data!$A:$C,3,TRUE)))</f>
        <v>460.83</v>
      </c>
      <c r="J15" s="73">
        <f t="shared" si="1"/>
        <v>0.956733863433471</v>
      </c>
      <c r="K15" s="74" t="str">
        <f t="shared" si="2"/>
        <v>No</v>
      </c>
      <c r="L15" s="75" t="str">
        <f t="shared" si="3"/>
        <v>a</v>
      </c>
      <c r="M15" s="76">
        <f t="shared" si="4"/>
        <v>0</v>
      </c>
    </row>
    <row r="16" spans="1:13" x14ac:dyDescent="0.25">
      <c r="A16" s="67">
        <v>1013</v>
      </c>
      <c r="B16" s="91">
        <v>8</v>
      </c>
      <c r="C16" s="68">
        <v>615</v>
      </c>
      <c r="D16" s="69" t="s">
        <v>53</v>
      </c>
      <c r="E16" s="70">
        <v>4.8</v>
      </c>
      <c r="F16" s="69">
        <v>40339</v>
      </c>
      <c r="G16" s="71">
        <v>2</v>
      </c>
      <c r="H16" s="72">
        <f t="shared" si="0"/>
        <v>23.120160000000002</v>
      </c>
      <c r="I16" s="72">
        <f>IF(ISBLANK($F16),"",IF($F16&gt;$F$9,MIN(VLOOKUP(DATE(YEAR($F16),MONTH($F16),1),Data!$A:$C,3,TRUE),VLOOKUP(DATE(YEAR($F$9),MONTH($F$9),1),Data!$A:$C,3,TRUE)),VLOOKUP(DATE(YEAR($F16),MONTH($F16),1),Data!$A:$C,3,TRUE)))</f>
        <v>460.83</v>
      </c>
      <c r="J16" s="73">
        <f t="shared" si="1"/>
        <v>0.956733863433471</v>
      </c>
      <c r="K16" s="74" t="str">
        <f t="shared" si="2"/>
        <v>No</v>
      </c>
      <c r="L16" s="75" t="str">
        <f t="shared" si="3"/>
        <v>a</v>
      </c>
      <c r="M16" s="76">
        <f t="shared" si="4"/>
        <v>0</v>
      </c>
    </row>
    <row r="17" spans="1:13" x14ac:dyDescent="0.25">
      <c r="A17" s="67"/>
      <c r="B17" s="91"/>
      <c r="C17" s="68"/>
      <c r="D17" s="69"/>
      <c r="E17" s="70"/>
      <c r="F17" s="69"/>
      <c r="G17" s="71"/>
      <c r="H17" s="72" t="str">
        <f t="shared" si="0"/>
        <v/>
      </c>
      <c r="I17" s="72" t="str">
        <f>IF(ISBLANK($F17),"",IF($F17&gt;$F$9,MIN(VLOOKUP(DATE(YEAR($F17),MONTH($F17),1),Data!$A:$C,3,TRUE),VLOOKUP(DATE(YEAR($F$9),MONTH($F$9),1),Data!$A:$C,3,TRUE)),VLOOKUP(DATE(YEAR($F17),MONTH($F17),1),Data!$A:$C,3,TRUE)))</f>
        <v/>
      </c>
      <c r="J17" s="73" t="str">
        <f t="shared" si="1"/>
        <v/>
      </c>
      <c r="K17" s="74" t="str">
        <f t="shared" si="2"/>
        <v/>
      </c>
      <c r="L17" s="75" t="str">
        <f t="shared" si="3"/>
        <v/>
      </c>
      <c r="M17" s="76">
        <f t="shared" si="4"/>
        <v>0</v>
      </c>
    </row>
    <row r="18" spans="1:13" x14ac:dyDescent="0.25">
      <c r="A18" s="67">
        <v>251</v>
      </c>
      <c r="B18" s="91">
        <v>5</v>
      </c>
      <c r="C18" s="68">
        <v>615</v>
      </c>
      <c r="D18" s="69" t="s">
        <v>47</v>
      </c>
      <c r="E18" s="70">
        <v>3</v>
      </c>
      <c r="F18" s="69">
        <v>40364</v>
      </c>
      <c r="G18" s="71">
        <v>142.34</v>
      </c>
      <c r="H18" s="72">
        <f t="shared" si="0"/>
        <v>14.450099999999999</v>
      </c>
      <c r="I18" s="72">
        <f>IF(ISBLANK($F18),"",IF($F18&gt;$F$9,MIN(VLOOKUP(DATE(YEAR($F18),MONTH($F18),1),Data!$A:$C,3,TRUE),VLOOKUP(DATE(YEAR($F$9),MONTH($F$9),1),Data!$A:$C,3,TRUE)),VLOOKUP(DATE(YEAR($F18),MONTH($F18),1),Data!$A:$C,3,TRUE)))</f>
        <v>452.5</v>
      </c>
      <c r="J18" s="73">
        <f t="shared" si="1"/>
        <v>0.93943986546805902</v>
      </c>
      <c r="K18" s="74" t="str">
        <f t="shared" si="2"/>
        <v>No</v>
      </c>
      <c r="L18" s="75" t="str">
        <f t="shared" si="3"/>
        <v>a</v>
      </c>
      <c r="M18" s="76">
        <f t="shared" si="4"/>
        <v>0</v>
      </c>
    </row>
    <row r="19" spans="1:13" x14ac:dyDescent="0.25">
      <c r="A19" s="67">
        <v>653</v>
      </c>
      <c r="B19" s="91">
        <v>8</v>
      </c>
      <c r="C19" s="68">
        <v>880</v>
      </c>
      <c r="D19" s="69" t="s">
        <v>48</v>
      </c>
      <c r="E19" s="70">
        <v>2.5</v>
      </c>
      <c r="F19" s="69">
        <v>40365</v>
      </c>
      <c r="G19" s="71">
        <v>8000</v>
      </c>
      <c r="H19" s="72">
        <f t="shared" si="0"/>
        <v>12.04175</v>
      </c>
      <c r="I19" s="72">
        <f>IF(ISBLANK($F19),"",IF($F19&gt;$F$9,MIN(VLOOKUP(DATE(YEAR($F19),MONTH($F19),1),Data!$A:$C,3,TRUE),VLOOKUP(DATE(YEAR($F$9),MONTH($F$9),1),Data!$A:$C,3,TRUE)),VLOOKUP(DATE(YEAR($F19),MONTH($F19),1),Data!$A:$C,3,TRUE)))</f>
        <v>452.5</v>
      </c>
      <c r="J19" s="73">
        <f t="shared" si="1"/>
        <v>0.93943986546805902</v>
      </c>
      <c r="K19" s="74" t="str">
        <f t="shared" si="2"/>
        <v>No</v>
      </c>
      <c r="L19" s="75" t="str">
        <f t="shared" si="3"/>
        <v>a</v>
      </c>
      <c r="M19" s="76">
        <f>IF($K19="Yes",ROUND(IF($J19&gt;1.1,$J19-1.1,IF($J19&lt;0.9,$J19-0.9,0))*$H19*$G19,2),0)</f>
        <v>0</v>
      </c>
    </row>
    <row r="20" spans="1:13" x14ac:dyDescent="0.25">
      <c r="A20" s="67">
        <v>653</v>
      </c>
      <c r="B20" s="91">
        <v>12</v>
      </c>
      <c r="C20" s="68">
        <v>880</v>
      </c>
      <c r="D20" s="69" t="s">
        <v>48</v>
      </c>
      <c r="E20" s="70">
        <v>2.5</v>
      </c>
      <c r="F20" s="69">
        <v>40365</v>
      </c>
      <c r="G20" s="71">
        <v>8046.22</v>
      </c>
      <c r="H20" s="72">
        <f t="shared" si="0"/>
        <v>12.04175</v>
      </c>
      <c r="I20" s="72">
        <f>IF(ISBLANK($F20),"",IF($F20&gt;$F$9,MIN(VLOOKUP(DATE(YEAR($F20),MONTH($F20),1),Data!$A:$C,3,TRUE),VLOOKUP(DATE(YEAR($F$9),MONTH($F$9),1),Data!$A:$C,3,TRUE)),VLOOKUP(DATE(YEAR($F20),MONTH($F20),1),Data!$A:$C,3,TRUE)))</f>
        <v>452.5</v>
      </c>
      <c r="J20" s="73">
        <f t="shared" si="1"/>
        <v>0.93943986546805902</v>
      </c>
      <c r="K20" s="74" t="str">
        <f t="shared" si="2"/>
        <v>No</v>
      </c>
      <c r="L20" s="75" t="str">
        <f t="shared" si="3"/>
        <v>a</v>
      </c>
      <c r="M20" s="76">
        <f>IF($K20="Yes",ROUND(IF($J20&gt;1.1,$J20-1.1,IF($J20&lt;0.9,$J20-0.9,0))*$H20*$G20,2),0)</f>
        <v>0</v>
      </c>
    </row>
    <row r="21" spans="1:13" x14ac:dyDescent="0.25">
      <c r="A21" s="67">
        <v>837</v>
      </c>
      <c r="B21" s="91">
        <v>8</v>
      </c>
      <c r="C21" s="68">
        <v>614</v>
      </c>
      <c r="D21" s="69" t="s">
        <v>48</v>
      </c>
      <c r="E21" s="70">
        <v>2.5</v>
      </c>
      <c r="F21" s="69">
        <v>40366</v>
      </c>
      <c r="G21" s="71">
        <v>85.35</v>
      </c>
      <c r="H21" s="72">
        <f t="shared" si="0"/>
        <v>12.04175</v>
      </c>
      <c r="I21" s="72">
        <f>IF(ISBLANK($F21),"",IF($F21&gt;$F$9,MIN(VLOOKUP(DATE(YEAR($F21),MONTH($F21),1),Data!$A:$C,3,TRUE),VLOOKUP(DATE(YEAR($F$9),MONTH($F$9),1),Data!$A:$C,3,TRUE)),VLOOKUP(DATE(YEAR($F21),MONTH($F21),1),Data!$A:$C,3,TRUE)))</f>
        <v>452.5</v>
      </c>
      <c r="J21" s="73">
        <f t="shared" si="1"/>
        <v>0.93943986546805902</v>
      </c>
      <c r="K21" s="74" t="str">
        <f t="shared" si="2"/>
        <v>No</v>
      </c>
      <c r="L21" s="75" t="str">
        <f t="shared" si="3"/>
        <v>a</v>
      </c>
      <c r="M21" s="76">
        <f t="shared" si="4"/>
        <v>0</v>
      </c>
    </row>
    <row r="22" spans="1:13" x14ac:dyDescent="0.25">
      <c r="A22" s="67">
        <v>837</v>
      </c>
      <c r="B22" s="91">
        <v>8</v>
      </c>
      <c r="C22" s="68">
        <v>614</v>
      </c>
      <c r="D22" s="69" t="s">
        <v>47</v>
      </c>
      <c r="E22" s="70">
        <v>3</v>
      </c>
      <c r="F22" s="69">
        <v>40367</v>
      </c>
      <c r="G22" s="71">
        <v>962.24</v>
      </c>
      <c r="H22" s="72">
        <f t="shared" si="0"/>
        <v>14.450099999999999</v>
      </c>
      <c r="I22" s="72">
        <f>IF(ISBLANK($F22),"",IF($F22&gt;$F$9,MIN(VLOOKUP(DATE(YEAR($F22),MONTH($F22),1),Data!$A:$C,3,TRUE),VLOOKUP(DATE(YEAR($F$9),MONTH($F$9),1),Data!$A:$C,3,TRUE)),VLOOKUP(DATE(YEAR($F22),MONTH($F22),1),Data!$A:$C,3,TRUE)))</f>
        <v>452.5</v>
      </c>
      <c r="J22" s="73">
        <f t="shared" si="1"/>
        <v>0.93943986546805902</v>
      </c>
      <c r="K22" s="74" t="str">
        <f t="shared" si="2"/>
        <v>No</v>
      </c>
      <c r="L22" s="75" t="str">
        <f t="shared" si="3"/>
        <v>a</v>
      </c>
      <c r="M22" s="76">
        <f t="shared" si="4"/>
        <v>0</v>
      </c>
    </row>
    <row r="23" spans="1:13" x14ac:dyDescent="0.25">
      <c r="A23" s="67">
        <v>861</v>
      </c>
      <c r="B23" s="91">
        <v>8</v>
      </c>
      <c r="C23" s="68">
        <v>615</v>
      </c>
      <c r="D23" s="69" t="s">
        <v>49</v>
      </c>
      <c r="E23" s="70">
        <v>3.2</v>
      </c>
      <c r="F23" s="69">
        <v>40374</v>
      </c>
      <c r="G23" s="71">
        <v>197.94</v>
      </c>
      <c r="H23" s="72">
        <f t="shared" si="0"/>
        <v>15.413440000000001</v>
      </c>
      <c r="I23" s="72">
        <f>IF(ISBLANK($F23),"",IF($F23&gt;$F$9,MIN(VLOOKUP(DATE(YEAR($F23),MONTH($F23),1),Data!$A:$C,3,TRUE),VLOOKUP(DATE(YEAR($F$9),MONTH($F$9),1),Data!$A:$C,3,TRUE)),VLOOKUP(DATE(YEAR($F23),MONTH($F23),1),Data!$A:$C,3,TRUE)))</f>
        <v>452.5</v>
      </c>
      <c r="J23" s="73">
        <f t="shared" si="1"/>
        <v>0.93943986546805902</v>
      </c>
      <c r="K23" s="74" t="str">
        <f t="shared" si="2"/>
        <v>No</v>
      </c>
      <c r="L23" s="75" t="str">
        <f t="shared" si="3"/>
        <v>a</v>
      </c>
      <c r="M23" s="76">
        <f t="shared" si="4"/>
        <v>0</v>
      </c>
    </row>
    <row r="24" spans="1:13" x14ac:dyDescent="0.25">
      <c r="A24" s="67">
        <v>861</v>
      </c>
      <c r="B24" s="91">
        <v>8</v>
      </c>
      <c r="C24" s="68">
        <v>615</v>
      </c>
      <c r="D24" s="69" t="s">
        <v>48</v>
      </c>
      <c r="E24" s="70">
        <v>2.5</v>
      </c>
      <c r="F24" s="69">
        <v>40375</v>
      </c>
      <c r="G24" s="71">
        <v>171.69</v>
      </c>
      <c r="H24" s="72">
        <f t="shared" si="0"/>
        <v>12.04175</v>
      </c>
      <c r="I24" s="72">
        <f>IF(ISBLANK($F24),"",IF($F24&gt;$F$9,MIN(VLOOKUP(DATE(YEAR($F24),MONTH($F24),1),Data!$A:$C,3,TRUE),VLOOKUP(DATE(YEAR($F$9),MONTH($F$9),1),Data!$A:$C,3,TRUE)),VLOOKUP(DATE(YEAR($F24),MONTH($F24),1),Data!$A:$C,3,TRUE)))</f>
        <v>452.5</v>
      </c>
      <c r="J24" s="73">
        <f t="shared" si="1"/>
        <v>0.93943986546805902</v>
      </c>
      <c r="K24" s="74" t="str">
        <f t="shared" si="2"/>
        <v>No</v>
      </c>
      <c r="L24" s="75" t="str">
        <f t="shared" si="3"/>
        <v>a</v>
      </c>
      <c r="M24" s="76">
        <f t="shared" si="4"/>
        <v>0</v>
      </c>
    </row>
    <row r="25" spans="1:13" x14ac:dyDescent="0.25">
      <c r="A25" s="67">
        <v>861</v>
      </c>
      <c r="B25" s="91">
        <v>8</v>
      </c>
      <c r="C25" s="68">
        <v>615</v>
      </c>
      <c r="D25" s="69" t="s">
        <v>50</v>
      </c>
      <c r="E25" s="70">
        <v>4.8</v>
      </c>
      <c r="F25" s="69">
        <v>40378</v>
      </c>
      <c r="G25" s="71">
        <v>150.83000000000001</v>
      </c>
      <c r="H25" s="72">
        <f t="shared" si="0"/>
        <v>23.120160000000002</v>
      </c>
      <c r="I25" s="72">
        <f>IF(ISBLANK($F25),"",IF($F25&gt;$F$9,MIN(VLOOKUP(DATE(YEAR($F25),MONTH($F25),1),Data!$A:$C,3,TRUE),VLOOKUP(DATE(YEAR($F$9),MONTH($F$9),1),Data!$A:$C,3,TRUE)),VLOOKUP(DATE(YEAR($F25),MONTH($F25),1),Data!$A:$C,3,TRUE)))</f>
        <v>452.5</v>
      </c>
      <c r="J25" s="73">
        <f t="shared" si="1"/>
        <v>0.93943986546805902</v>
      </c>
      <c r="K25" s="74" t="str">
        <f t="shared" si="2"/>
        <v>No</v>
      </c>
      <c r="L25" s="75" t="str">
        <f t="shared" si="3"/>
        <v>a</v>
      </c>
      <c r="M25" s="76">
        <f t="shared" si="4"/>
        <v>0</v>
      </c>
    </row>
    <row r="26" spans="1:13" x14ac:dyDescent="0.25">
      <c r="A26" s="67"/>
      <c r="B26" s="91"/>
      <c r="C26" s="68"/>
      <c r="D26" s="68"/>
      <c r="E26" s="70"/>
      <c r="F26" s="68"/>
      <c r="G26" s="71"/>
      <c r="H26" s="72" t="str">
        <f t="shared" si="0"/>
        <v/>
      </c>
      <c r="I26" s="72" t="str">
        <f>IF(ISBLANK($F26),"",IF($F26&gt;$F$9,MIN(VLOOKUP(DATE(YEAR($F26),MONTH($F26),1),Data!$A:$C,3,TRUE),VLOOKUP(DATE(YEAR($F$9),MONTH($F$9),1),Data!$A:$C,3,TRUE)),VLOOKUP(DATE(YEAR($F26),MONTH($F26),1),Data!$A:$C,3,TRUE)))</f>
        <v/>
      </c>
      <c r="J26" s="73" t="str">
        <f t="shared" si="1"/>
        <v/>
      </c>
      <c r="K26" s="74" t="str">
        <f t="shared" si="2"/>
        <v/>
      </c>
      <c r="L26" s="75" t="str">
        <f t="shared" si="3"/>
        <v/>
      </c>
      <c r="M26" s="76">
        <f t="shared" si="4"/>
        <v>0</v>
      </c>
    </row>
    <row r="27" spans="1:13" x14ac:dyDescent="0.25">
      <c r="A27" s="67"/>
      <c r="B27" s="91"/>
      <c r="C27" s="68"/>
      <c r="D27" s="68"/>
      <c r="E27" s="70"/>
      <c r="F27" s="68"/>
      <c r="G27" s="71"/>
      <c r="H27" s="72" t="str">
        <f t="shared" si="0"/>
        <v/>
      </c>
      <c r="I27" s="72" t="str">
        <f>IF(ISBLANK($F27),"",IF($F27&gt;$F$9,MIN(VLOOKUP(DATE(YEAR($F27),MONTH($F27),1),Data!$A:$C,3,TRUE),VLOOKUP(DATE(YEAR($F$9),MONTH($F$9),1),Data!$A:$C,3,TRUE)),VLOOKUP(DATE(YEAR($F27),MONTH($F27),1),Data!$A:$C,3,TRUE)))</f>
        <v/>
      </c>
      <c r="J27" s="73" t="str">
        <f t="shared" si="1"/>
        <v/>
      </c>
      <c r="K27" s="74" t="str">
        <f t="shared" si="2"/>
        <v/>
      </c>
      <c r="L27" s="75" t="str">
        <f t="shared" si="3"/>
        <v/>
      </c>
      <c r="M27" s="76">
        <f t="shared" si="4"/>
        <v>0</v>
      </c>
    </row>
    <row r="28" spans="1:13" x14ac:dyDescent="0.25">
      <c r="A28" s="67"/>
      <c r="B28" s="91"/>
      <c r="C28" s="68"/>
      <c r="D28" s="68"/>
      <c r="E28" s="70"/>
      <c r="F28" s="68"/>
      <c r="G28" s="71"/>
      <c r="H28" s="72" t="str">
        <f t="shared" si="0"/>
        <v/>
      </c>
      <c r="I28" s="72" t="str">
        <f>IF(ISBLANK($F28),"",IF($F28&gt;$F$9,MIN(VLOOKUP(DATE(YEAR($F28),MONTH($F28),1),Data!$A:$C,3,TRUE),VLOOKUP(DATE(YEAR($F$9),MONTH($F$9),1),Data!$A:$C,3,TRUE)),VLOOKUP(DATE(YEAR($F28),MONTH($F28),1),Data!$A:$C,3,TRUE)))</f>
        <v/>
      </c>
      <c r="J28" s="73" t="str">
        <f t="shared" si="1"/>
        <v/>
      </c>
      <c r="K28" s="74" t="str">
        <f t="shared" si="2"/>
        <v/>
      </c>
      <c r="L28" s="75" t="str">
        <f t="shared" si="3"/>
        <v/>
      </c>
      <c r="M28" s="76">
        <f t="shared" si="4"/>
        <v>0</v>
      </c>
    </row>
    <row r="29" spans="1:13" x14ac:dyDescent="0.25">
      <c r="A29" s="67"/>
      <c r="B29" s="91"/>
      <c r="C29" s="68"/>
      <c r="D29" s="68"/>
      <c r="E29" s="70"/>
      <c r="F29" s="68"/>
      <c r="G29" s="71"/>
      <c r="H29" s="72" t="str">
        <f t="shared" si="0"/>
        <v/>
      </c>
      <c r="I29" s="72" t="str">
        <f>IF(ISBLANK($F29),"",IF($F29&gt;$F$9,MIN(VLOOKUP(DATE(YEAR($F29),MONTH($F29),1),Data!$A:$C,3,TRUE),VLOOKUP(DATE(YEAR($F$9),MONTH($F$9),1),Data!$A:$C,3,TRUE)),VLOOKUP(DATE(YEAR($F29),MONTH($F29),1),Data!$A:$C,3,TRUE)))</f>
        <v/>
      </c>
      <c r="J29" s="73" t="str">
        <f t="shared" si="1"/>
        <v/>
      </c>
      <c r="K29" s="74" t="str">
        <f t="shared" si="2"/>
        <v/>
      </c>
      <c r="L29" s="75" t="str">
        <f t="shared" si="3"/>
        <v/>
      </c>
      <c r="M29" s="76">
        <f t="shared" si="4"/>
        <v>0</v>
      </c>
    </row>
    <row r="30" spans="1:13" x14ac:dyDescent="0.25">
      <c r="A30" s="67"/>
      <c r="B30" s="91"/>
      <c r="C30" s="68"/>
      <c r="D30" s="68"/>
      <c r="E30" s="70"/>
      <c r="F30" s="68"/>
      <c r="G30" s="71"/>
      <c r="H30" s="72" t="str">
        <f t="shared" si="0"/>
        <v/>
      </c>
      <c r="I30" s="72" t="str">
        <f>IF(ISBLANK($F30),"",IF($F30&gt;$F$9,MIN(VLOOKUP(DATE(YEAR($F30),MONTH($F30),1),Data!$A:$C,3,TRUE),VLOOKUP(DATE(YEAR($F$9),MONTH($F$9),1),Data!$A:$C,3,TRUE)),VLOOKUP(DATE(YEAR($F30),MONTH($F30),1),Data!$A:$C,3,TRUE)))</f>
        <v/>
      </c>
      <c r="J30" s="73" t="str">
        <f t="shared" si="1"/>
        <v/>
      </c>
      <c r="K30" s="74" t="str">
        <f t="shared" si="2"/>
        <v/>
      </c>
      <c r="L30" s="75" t="str">
        <f t="shared" si="3"/>
        <v/>
      </c>
      <c r="M30" s="76">
        <f t="shared" si="4"/>
        <v>0</v>
      </c>
    </row>
    <row r="31" spans="1:13" x14ac:dyDescent="0.25">
      <c r="A31" s="67"/>
      <c r="B31" s="91"/>
      <c r="C31" s="68"/>
      <c r="D31" s="68"/>
      <c r="E31" s="70"/>
      <c r="F31" s="68"/>
      <c r="G31" s="71"/>
      <c r="H31" s="72" t="str">
        <f t="shared" si="0"/>
        <v/>
      </c>
      <c r="I31" s="72" t="str">
        <f>IF(ISBLANK($F31),"",IF($F31&gt;$F$9,MIN(VLOOKUP(DATE(YEAR($F31),MONTH($F31),1),Data!$A:$C,3,TRUE),VLOOKUP(DATE(YEAR($F$9),MONTH($F$9),1),Data!$A:$C,3,TRUE)),VLOOKUP(DATE(YEAR($F31),MONTH($F31),1),Data!$A:$C,3,TRUE)))</f>
        <v/>
      </c>
      <c r="J31" s="73" t="str">
        <f t="shared" si="1"/>
        <v/>
      </c>
      <c r="K31" s="74" t="str">
        <f t="shared" si="2"/>
        <v/>
      </c>
      <c r="L31" s="75" t="str">
        <f t="shared" si="3"/>
        <v/>
      </c>
      <c r="M31" s="76">
        <f t="shared" si="4"/>
        <v>0</v>
      </c>
    </row>
    <row r="32" spans="1:13" x14ac:dyDescent="0.25">
      <c r="A32" s="67"/>
      <c r="B32" s="91"/>
      <c r="C32" s="68"/>
      <c r="D32" s="68"/>
      <c r="E32" s="70"/>
      <c r="F32" s="68"/>
      <c r="G32" s="71"/>
      <c r="H32" s="72" t="str">
        <f t="shared" si="0"/>
        <v/>
      </c>
      <c r="I32" s="72" t="str">
        <f>IF(ISBLANK($F32),"",IF($F32&gt;$F$9,MIN(VLOOKUP(DATE(YEAR($F32),MONTH($F32),1),Data!$A:$C,3,TRUE),VLOOKUP(DATE(YEAR($F$9),MONTH($F$9),1),Data!$A:$C,3,TRUE)),VLOOKUP(DATE(YEAR($F32),MONTH($F32),1),Data!$A:$C,3,TRUE)))</f>
        <v/>
      </c>
      <c r="J32" s="73" t="str">
        <f t="shared" si="1"/>
        <v/>
      </c>
      <c r="K32" s="74" t="str">
        <f t="shared" si="2"/>
        <v/>
      </c>
      <c r="L32" s="75" t="str">
        <f t="shared" si="3"/>
        <v/>
      </c>
      <c r="M32" s="76">
        <f t="shared" si="4"/>
        <v>0</v>
      </c>
    </row>
    <row r="33" spans="1:13" x14ac:dyDescent="0.25">
      <c r="A33" s="77"/>
      <c r="B33" s="92"/>
      <c r="C33" s="78"/>
      <c r="D33" s="78"/>
      <c r="E33" s="79"/>
      <c r="F33" s="78"/>
      <c r="G33" s="80"/>
      <c r="H33" s="81" t="str">
        <f t="shared" si="0"/>
        <v/>
      </c>
      <c r="I33" s="81" t="str">
        <f>IF(ISBLANK($F33),"",IF($F33&gt;$F$9,MIN(VLOOKUP(DATE(YEAR($F33),MONTH($F33),1),Data!$A:$C,3,TRUE),VLOOKUP(DATE(YEAR($F$9),MONTH($F$9),1),Data!$A:$C,3,TRUE)),VLOOKUP(DATE(YEAR($F33),MONTH($F33),1),Data!$A:$C,3,TRUE)))</f>
        <v/>
      </c>
      <c r="J33" s="82" t="str">
        <f t="shared" si="1"/>
        <v/>
      </c>
      <c r="K33" s="83" t="str">
        <f t="shared" si="2"/>
        <v/>
      </c>
      <c r="L33" s="84" t="str">
        <f t="shared" si="3"/>
        <v/>
      </c>
      <c r="M33" s="85">
        <f t="shared" si="4"/>
        <v>0</v>
      </c>
    </row>
    <row r="34" spans="1:13" x14ac:dyDescent="0.25">
      <c r="A34" s="40" t="s">
        <v>3</v>
      </c>
      <c r="B34" s="40"/>
      <c r="C34" s="41"/>
      <c r="D34" s="41"/>
      <c r="E34" s="41"/>
      <c r="F34" s="41"/>
      <c r="G34" s="42"/>
      <c r="H34" s="41"/>
      <c r="I34" s="43"/>
      <c r="J34" s="41"/>
      <c r="K34" s="44" t="s">
        <v>23</v>
      </c>
      <c r="L34" s="44"/>
      <c r="M34" s="45">
        <f>SUM(M12:M33)</f>
        <v>0</v>
      </c>
    </row>
    <row r="35" spans="1:13" s="23" customFormat="1" ht="12" x14ac:dyDescent="0.2">
      <c r="A35" s="23" t="s">
        <v>28</v>
      </c>
      <c r="C35" s="24"/>
      <c r="D35" s="24"/>
      <c r="E35" s="24"/>
      <c r="F35" s="24"/>
      <c r="G35" s="25"/>
      <c r="H35" s="24"/>
      <c r="I35" s="31"/>
      <c r="J35" s="24"/>
      <c r="K35" s="24"/>
      <c r="L35" s="24"/>
    </row>
    <row r="36" spans="1:13" s="23" customFormat="1" ht="12" x14ac:dyDescent="0.2">
      <c r="A36" s="23" t="s">
        <v>43</v>
      </c>
      <c r="C36" s="24"/>
      <c r="D36" s="24"/>
      <c r="E36" s="24"/>
      <c r="F36" s="24"/>
      <c r="G36" s="25"/>
      <c r="H36" s="24"/>
      <c r="I36" s="31"/>
      <c r="J36" s="24"/>
      <c r="K36" s="24"/>
      <c r="L36" s="24"/>
    </row>
    <row r="37" spans="1:13" s="23" customFormat="1" ht="12" x14ac:dyDescent="0.2">
      <c r="C37" s="24"/>
      <c r="D37" s="24"/>
      <c r="E37" s="24"/>
      <c r="F37" s="24"/>
      <c r="G37" s="25"/>
      <c r="H37" s="24"/>
      <c r="I37" s="31"/>
      <c r="J37" s="24"/>
      <c r="K37" s="24"/>
      <c r="L37" s="24"/>
    </row>
    <row r="45" spans="1:13" x14ac:dyDescent="0.25">
      <c r="A45" s="23"/>
      <c r="B45" s="23"/>
    </row>
    <row r="46" spans="1:13" x14ac:dyDescent="0.25">
      <c r="M46" s="34" t="s">
        <v>55</v>
      </c>
    </row>
  </sheetData>
  <sheetProtection selectLockedCells="1"/>
  <mergeCells count="1">
    <mergeCell ref="H7:J7"/>
  </mergeCells>
  <dataValidations count="5">
    <dataValidation type="decimal" allowBlank="1" showErrorMessage="1" errorTitle="% virgin bitumen" error="Enter the percentage of virgin bitumen from the JMF (example 5.8 % is entered as 5.80) " sqref="E12:E33" xr:uid="{00000000-0002-0000-0100-000000000000}">
      <formula1>1</formula1>
      <formula2>10</formula2>
    </dataValidation>
    <dataValidation allowBlank="1" errorTitle="Ship date" error="Please enter a valid date ." sqref="D12:D33" xr:uid="{00000000-0002-0000-0100-000001000000}"/>
    <dataValidation allowBlank="1" errorTitle="Select steel product" error="Please select the appropriate steel product from the list." sqref="C12:C33" xr:uid="{00000000-0002-0000-0100-000002000000}"/>
    <dataValidation type="date" operator="greaterThanOrEqual" allowBlank="1" showInputMessage="1" showErrorMessage="1" sqref="D8:F9" xr:uid="{00000000-0002-0000-0100-000003000000}">
      <formula1>40026</formula1>
    </dataValidation>
    <dataValidation type="date" allowBlank="1" showInputMessage="1" showErrorMessage="1" errorTitle="Date placed" error="Please enter a valid date." sqref="F12:F33" xr:uid="{00000000-0002-0000-0100-000004000000}">
      <formula1>40026</formula1>
      <formula2>402133</formula2>
    </dataValidation>
  </dataValidations>
  <printOptions horizontalCentered="1"/>
  <pageMargins left="0.5" right="0.5" top="0.5" bottom="0.5" header="0.5" footer="0.5"/>
  <pageSetup orientation="portrait" r:id="rId1"/>
  <ignoredErrors>
    <ignoredError sqref="M4"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691"/>
  <sheetViews>
    <sheetView tabSelected="1" topLeftCell="A173" workbookViewId="0">
      <selection activeCell="G185" sqref="G185"/>
    </sheetView>
  </sheetViews>
  <sheetFormatPr defaultColWidth="9.140625" defaultRowHeight="12.75" x14ac:dyDescent="0.2"/>
  <cols>
    <col min="1" max="1" width="10.85546875" style="89" customWidth="1"/>
    <col min="2" max="2" width="10.85546875" style="10" customWidth="1"/>
    <col min="3" max="3" width="12" style="10" customWidth="1"/>
    <col min="4" max="4" width="9.140625" style="11"/>
    <col min="5" max="5" width="23.42578125" style="11" customWidth="1"/>
    <col min="6" max="6" width="9.140625" style="35"/>
    <col min="7" max="16384" width="9.140625" style="11"/>
  </cols>
  <sheetData>
    <row r="1" spans="1:14" s="6" customFormat="1" ht="18.75" x14ac:dyDescent="0.3">
      <c r="A1" s="104" t="s">
        <v>57</v>
      </c>
      <c r="B1" s="104"/>
      <c r="C1" s="104"/>
      <c r="E1"/>
      <c r="F1"/>
    </row>
    <row r="2" spans="1:14" ht="25.5" x14ac:dyDescent="0.25">
      <c r="A2" s="86"/>
      <c r="B2" s="54" t="s">
        <v>58</v>
      </c>
      <c r="C2" s="54" t="s">
        <v>59</v>
      </c>
      <c r="E2"/>
      <c r="F2"/>
    </row>
    <row r="3" spans="1:14" ht="15" x14ac:dyDescent="0.25">
      <c r="A3" s="87" t="s">
        <v>1</v>
      </c>
      <c r="B3" s="55" t="s">
        <v>11</v>
      </c>
      <c r="C3" s="55" t="s">
        <v>11</v>
      </c>
      <c r="E3"/>
      <c r="F3"/>
      <c r="N3" s="90" t="s">
        <v>37</v>
      </c>
    </row>
    <row r="4" spans="1:14" ht="12.75" customHeight="1" x14ac:dyDescent="0.25">
      <c r="A4" s="88">
        <v>40026</v>
      </c>
      <c r="B4" s="12">
        <v>390</v>
      </c>
      <c r="C4" s="12">
        <f>B5</f>
        <v>377.5</v>
      </c>
      <c r="E4"/>
      <c r="F4"/>
      <c r="N4" s="90" t="s">
        <v>38</v>
      </c>
    </row>
    <row r="5" spans="1:14" ht="12.75" customHeight="1" x14ac:dyDescent="0.25">
      <c r="A5" s="88">
        <v>40057</v>
      </c>
      <c r="B5" s="12">
        <v>377.5</v>
      </c>
      <c r="C5" s="12">
        <f t="shared" ref="C5:C68" si="0">B6</f>
        <v>368.33</v>
      </c>
      <c r="E5"/>
      <c r="F5"/>
      <c r="N5" s="90" t="s">
        <v>39</v>
      </c>
    </row>
    <row r="6" spans="1:14" ht="12.75" customHeight="1" x14ac:dyDescent="0.25">
      <c r="A6" s="88">
        <v>40087</v>
      </c>
      <c r="B6" s="12">
        <v>368.33</v>
      </c>
      <c r="C6" s="12">
        <f t="shared" si="0"/>
        <v>388.33</v>
      </c>
      <c r="E6"/>
      <c r="F6"/>
      <c r="N6" s="90" t="s">
        <v>40</v>
      </c>
    </row>
    <row r="7" spans="1:14" ht="12.75" customHeight="1" x14ac:dyDescent="0.25">
      <c r="A7" s="88">
        <v>40118</v>
      </c>
      <c r="B7" s="12">
        <v>388.33</v>
      </c>
      <c r="C7" s="12">
        <f t="shared" si="0"/>
        <v>448.33</v>
      </c>
      <c r="E7"/>
      <c r="F7"/>
      <c r="N7" s="90" t="s">
        <v>41</v>
      </c>
    </row>
    <row r="8" spans="1:14" ht="12.75" customHeight="1" x14ac:dyDescent="0.25">
      <c r="A8" s="88">
        <v>40148</v>
      </c>
      <c r="B8" s="12">
        <v>448.33</v>
      </c>
      <c r="C8" s="12">
        <f t="shared" si="0"/>
        <v>486.67</v>
      </c>
      <c r="E8"/>
      <c r="F8"/>
    </row>
    <row r="9" spans="1:14" ht="12.75" customHeight="1" x14ac:dyDescent="0.25">
      <c r="A9" s="88">
        <v>40179</v>
      </c>
      <c r="B9" s="12">
        <v>486.67</v>
      </c>
      <c r="C9" s="12">
        <f t="shared" si="0"/>
        <v>492.5</v>
      </c>
      <c r="E9"/>
      <c r="F9"/>
    </row>
    <row r="10" spans="1:14" ht="12.75" customHeight="1" x14ac:dyDescent="0.25">
      <c r="A10" s="88">
        <v>40210</v>
      </c>
      <c r="B10" s="12">
        <v>492.5</v>
      </c>
      <c r="C10" s="12">
        <f t="shared" si="0"/>
        <v>500.83</v>
      </c>
      <c r="E10"/>
      <c r="F10"/>
    </row>
    <row r="11" spans="1:14" ht="12.75" customHeight="1" x14ac:dyDescent="0.25">
      <c r="A11" s="88">
        <v>40238</v>
      </c>
      <c r="B11" s="12">
        <v>500.83</v>
      </c>
      <c r="C11" s="12">
        <f t="shared" si="0"/>
        <v>498.33</v>
      </c>
      <c r="E11"/>
      <c r="F11"/>
    </row>
    <row r="12" spans="1:14" ht="12.75" customHeight="1" x14ac:dyDescent="0.25">
      <c r="A12" s="88">
        <v>40269</v>
      </c>
      <c r="B12" s="12">
        <v>498.33</v>
      </c>
      <c r="C12" s="12">
        <f t="shared" si="0"/>
        <v>494.17</v>
      </c>
      <c r="E12"/>
      <c r="F12"/>
    </row>
    <row r="13" spans="1:14" ht="12.75" customHeight="1" x14ac:dyDescent="0.2">
      <c r="A13" s="88">
        <v>40299</v>
      </c>
      <c r="B13" s="12">
        <v>494.17</v>
      </c>
      <c r="C13" s="12">
        <f t="shared" si="0"/>
        <v>481.67</v>
      </c>
    </row>
    <row r="14" spans="1:14" ht="12.75" customHeight="1" x14ac:dyDescent="0.2">
      <c r="A14" s="88">
        <v>40330</v>
      </c>
      <c r="B14" s="12">
        <v>481.67</v>
      </c>
      <c r="C14" s="12">
        <f t="shared" si="0"/>
        <v>460.83</v>
      </c>
    </row>
    <row r="15" spans="1:14" ht="12.75" customHeight="1" x14ac:dyDescent="0.2">
      <c r="A15" s="88">
        <v>40360</v>
      </c>
      <c r="B15" s="12">
        <v>460.83</v>
      </c>
      <c r="C15" s="12">
        <f t="shared" si="0"/>
        <v>452.5</v>
      </c>
    </row>
    <row r="16" spans="1:14" ht="12.75" customHeight="1" x14ac:dyDescent="0.2">
      <c r="A16" s="88">
        <v>40391</v>
      </c>
      <c r="B16" s="12">
        <v>452.5</v>
      </c>
      <c r="C16" s="12">
        <f t="shared" si="0"/>
        <v>448.33</v>
      </c>
    </row>
    <row r="17" spans="1:3" ht="12.75" customHeight="1" x14ac:dyDescent="0.2">
      <c r="A17" s="89">
        <v>40422</v>
      </c>
      <c r="B17" s="10">
        <v>448.33</v>
      </c>
      <c r="C17" s="12">
        <f t="shared" si="0"/>
        <v>448.33</v>
      </c>
    </row>
    <row r="18" spans="1:3" ht="12.75" customHeight="1" x14ac:dyDescent="0.2">
      <c r="A18" s="88">
        <v>40452</v>
      </c>
      <c r="B18" s="10">
        <v>448.33</v>
      </c>
      <c r="C18" s="12">
        <f t="shared" si="0"/>
        <v>450.83</v>
      </c>
    </row>
    <row r="19" spans="1:3" ht="12.75" customHeight="1" x14ac:dyDescent="0.2">
      <c r="A19" s="88">
        <v>40483</v>
      </c>
      <c r="B19" s="10">
        <v>450.83</v>
      </c>
      <c r="C19" s="12">
        <f t="shared" si="0"/>
        <v>455</v>
      </c>
    </row>
    <row r="20" spans="1:3" ht="12.75" customHeight="1" x14ac:dyDescent="0.2">
      <c r="A20" s="88">
        <v>40513</v>
      </c>
      <c r="B20" s="10">
        <v>455</v>
      </c>
      <c r="C20" s="12">
        <f t="shared" si="0"/>
        <v>455</v>
      </c>
    </row>
    <row r="21" spans="1:3" ht="12.75" customHeight="1" x14ac:dyDescent="0.2">
      <c r="A21" s="88">
        <v>40544</v>
      </c>
      <c r="B21" s="10">
        <v>455</v>
      </c>
      <c r="C21" s="12">
        <f t="shared" si="0"/>
        <v>471.67</v>
      </c>
    </row>
    <row r="22" spans="1:3" ht="12.75" customHeight="1" x14ac:dyDescent="0.2">
      <c r="A22" s="88">
        <v>40575</v>
      </c>
      <c r="B22" s="10">
        <v>471.67</v>
      </c>
      <c r="C22" s="12">
        <f t="shared" si="0"/>
        <v>474.16</v>
      </c>
    </row>
    <row r="23" spans="1:3" ht="12.75" customHeight="1" x14ac:dyDescent="0.2">
      <c r="A23" s="88">
        <v>40603</v>
      </c>
      <c r="B23" s="10">
        <v>474.16</v>
      </c>
      <c r="C23" s="12">
        <f t="shared" si="0"/>
        <v>495.83</v>
      </c>
    </row>
    <row r="24" spans="1:3" ht="12.75" customHeight="1" x14ac:dyDescent="0.2">
      <c r="A24" s="88">
        <v>40634</v>
      </c>
      <c r="B24" s="10">
        <v>495.83</v>
      </c>
      <c r="C24" s="12">
        <f t="shared" si="0"/>
        <v>531.66999999999996</v>
      </c>
    </row>
    <row r="25" spans="1:3" ht="12.75" customHeight="1" x14ac:dyDescent="0.2">
      <c r="A25" s="89">
        <v>40664</v>
      </c>
      <c r="B25" s="10">
        <v>531.66999999999996</v>
      </c>
      <c r="C25" s="12">
        <f t="shared" si="0"/>
        <v>533.33000000000004</v>
      </c>
    </row>
    <row r="26" spans="1:3" ht="12.75" customHeight="1" x14ac:dyDescent="0.2">
      <c r="A26" s="88">
        <v>40695</v>
      </c>
      <c r="B26" s="10">
        <v>533.33000000000004</v>
      </c>
      <c r="C26" s="12">
        <f t="shared" si="0"/>
        <v>530.83000000000004</v>
      </c>
    </row>
    <row r="27" spans="1:3" ht="12.75" customHeight="1" x14ac:dyDescent="0.2">
      <c r="A27" s="88">
        <v>40725</v>
      </c>
      <c r="B27" s="10">
        <v>530.83000000000004</v>
      </c>
      <c r="C27" s="12">
        <f t="shared" si="0"/>
        <v>519.16</v>
      </c>
    </row>
    <row r="28" spans="1:3" ht="12.75" customHeight="1" x14ac:dyDescent="0.2">
      <c r="A28" s="88">
        <v>40756</v>
      </c>
      <c r="B28" s="10">
        <v>519.16</v>
      </c>
      <c r="C28" s="12">
        <f t="shared" si="0"/>
        <v>505</v>
      </c>
    </row>
    <row r="29" spans="1:3" ht="12.75" customHeight="1" x14ac:dyDescent="0.2">
      <c r="A29" s="88">
        <v>40787</v>
      </c>
      <c r="B29" s="10">
        <v>505</v>
      </c>
      <c r="C29" s="12">
        <f t="shared" si="0"/>
        <v>489.16</v>
      </c>
    </row>
    <row r="30" spans="1:3" ht="12.75" customHeight="1" x14ac:dyDescent="0.2">
      <c r="A30" s="88">
        <v>40817</v>
      </c>
      <c r="B30" s="10">
        <v>489.16</v>
      </c>
      <c r="C30" s="12">
        <f t="shared" si="0"/>
        <v>485</v>
      </c>
    </row>
    <row r="31" spans="1:3" ht="12.75" customHeight="1" x14ac:dyDescent="0.2">
      <c r="A31" s="88">
        <v>40848</v>
      </c>
      <c r="B31" s="10">
        <v>485</v>
      </c>
      <c r="C31" s="12">
        <f t="shared" si="0"/>
        <v>485</v>
      </c>
    </row>
    <row r="32" spans="1:3" ht="12.75" customHeight="1" x14ac:dyDescent="0.2">
      <c r="A32" s="88">
        <v>40878</v>
      </c>
      <c r="B32" s="10">
        <v>485</v>
      </c>
      <c r="C32" s="12">
        <f t="shared" si="0"/>
        <v>523.33000000000004</v>
      </c>
    </row>
    <row r="33" spans="1:3" ht="12.75" customHeight="1" x14ac:dyDescent="0.2">
      <c r="A33" s="89">
        <v>40909</v>
      </c>
      <c r="B33" s="10">
        <v>523.33000000000004</v>
      </c>
      <c r="C33" s="12">
        <f t="shared" si="0"/>
        <v>548.33000000000004</v>
      </c>
    </row>
    <row r="34" spans="1:3" ht="12.75" customHeight="1" x14ac:dyDescent="0.2">
      <c r="A34" s="88">
        <v>40940</v>
      </c>
      <c r="B34" s="10">
        <v>548.33000000000004</v>
      </c>
      <c r="C34" s="12">
        <f t="shared" si="0"/>
        <v>570</v>
      </c>
    </row>
    <row r="35" spans="1:3" ht="12.75" customHeight="1" x14ac:dyDescent="0.2">
      <c r="A35" s="88">
        <v>40969</v>
      </c>
      <c r="B35" s="10">
        <v>570</v>
      </c>
      <c r="C35" s="12">
        <f t="shared" si="0"/>
        <v>570</v>
      </c>
    </row>
    <row r="36" spans="1:3" ht="12.75" customHeight="1" x14ac:dyDescent="0.2">
      <c r="A36" s="88">
        <v>41000</v>
      </c>
      <c r="B36" s="10">
        <v>570</v>
      </c>
      <c r="C36" s="12">
        <f t="shared" si="0"/>
        <v>580.83000000000004</v>
      </c>
    </row>
    <row r="37" spans="1:3" ht="12.75" customHeight="1" x14ac:dyDescent="0.2">
      <c r="A37" s="88">
        <v>41030</v>
      </c>
      <c r="B37" s="10">
        <v>580.83000000000004</v>
      </c>
      <c r="C37" s="12">
        <f t="shared" si="0"/>
        <v>581.66999999999996</v>
      </c>
    </row>
    <row r="38" spans="1:3" ht="12.75" customHeight="1" x14ac:dyDescent="0.2">
      <c r="A38" s="88">
        <v>41061</v>
      </c>
      <c r="B38" s="10">
        <v>581.66999999999996</v>
      </c>
      <c r="C38" s="12">
        <f t="shared" si="0"/>
        <v>576.66999999999996</v>
      </c>
    </row>
    <row r="39" spans="1:3" ht="12.75" customHeight="1" x14ac:dyDescent="0.2">
      <c r="A39" s="88">
        <v>41091</v>
      </c>
      <c r="B39" s="10">
        <v>576.66999999999996</v>
      </c>
      <c r="C39" s="12">
        <f t="shared" si="0"/>
        <v>566.66999999999996</v>
      </c>
    </row>
    <row r="40" spans="1:3" ht="12.75" customHeight="1" x14ac:dyDescent="0.2">
      <c r="A40" s="88">
        <v>41122</v>
      </c>
      <c r="B40" s="10">
        <v>566.66999999999996</v>
      </c>
      <c r="C40" s="12">
        <f t="shared" si="0"/>
        <v>555</v>
      </c>
    </row>
    <row r="41" spans="1:3" x14ac:dyDescent="0.2">
      <c r="A41" s="89">
        <v>41153</v>
      </c>
      <c r="B41" s="10">
        <v>555</v>
      </c>
      <c r="C41" s="12">
        <f t="shared" si="0"/>
        <v>552.5</v>
      </c>
    </row>
    <row r="42" spans="1:3" x14ac:dyDescent="0.2">
      <c r="A42" s="89">
        <v>41183</v>
      </c>
      <c r="B42" s="10">
        <v>552.5</v>
      </c>
      <c r="C42" s="12">
        <f t="shared" si="0"/>
        <v>552.5</v>
      </c>
    </row>
    <row r="43" spans="1:3" x14ac:dyDescent="0.2">
      <c r="A43" s="89">
        <v>41214</v>
      </c>
      <c r="B43" s="10">
        <v>552.5</v>
      </c>
      <c r="C43" s="12">
        <f t="shared" si="0"/>
        <v>552.5</v>
      </c>
    </row>
    <row r="44" spans="1:3" x14ac:dyDescent="0.2">
      <c r="A44" s="89">
        <v>41244</v>
      </c>
      <c r="B44" s="10">
        <v>552.5</v>
      </c>
      <c r="C44" s="12">
        <f t="shared" si="0"/>
        <v>552.5</v>
      </c>
    </row>
    <row r="45" spans="1:3" x14ac:dyDescent="0.2">
      <c r="A45" s="89">
        <v>41275</v>
      </c>
      <c r="B45" s="10">
        <v>552.5</v>
      </c>
      <c r="C45" s="12">
        <f t="shared" si="0"/>
        <v>533.33000000000004</v>
      </c>
    </row>
    <row r="46" spans="1:3" x14ac:dyDescent="0.2">
      <c r="A46" s="89">
        <v>41306</v>
      </c>
      <c r="B46" s="10">
        <v>533.33000000000004</v>
      </c>
      <c r="C46" s="12">
        <f t="shared" si="0"/>
        <v>533.33000000000004</v>
      </c>
    </row>
    <row r="47" spans="1:3" x14ac:dyDescent="0.2">
      <c r="A47" s="89">
        <v>41334</v>
      </c>
      <c r="B47" s="10">
        <v>533.33000000000004</v>
      </c>
      <c r="C47" s="12">
        <f t="shared" si="0"/>
        <v>532.5</v>
      </c>
    </row>
    <row r="48" spans="1:3" x14ac:dyDescent="0.2">
      <c r="A48" s="89">
        <v>41365</v>
      </c>
      <c r="B48" s="10">
        <v>532.5</v>
      </c>
      <c r="C48" s="12">
        <f t="shared" si="0"/>
        <v>532.5</v>
      </c>
    </row>
    <row r="49" spans="1:3" x14ac:dyDescent="0.2">
      <c r="A49" s="89">
        <v>41395</v>
      </c>
      <c r="B49" s="10">
        <v>532.5</v>
      </c>
      <c r="C49" s="12">
        <f t="shared" si="0"/>
        <v>534.16999999999996</v>
      </c>
    </row>
    <row r="50" spans="1:3" x14ac:dyDescent="0.2">
      <c r="A50" s="89">
        <v>41426</v>
      </c>
      <c r="B50" s="10">
        <v>534.16999999999996</v>
      </c>
      <c r="C50" s="12">
        <f t="shared" si="0"/>
        <v>534.16999999999996</v>
      </c>
    </row>
    <row r="51" spans="1:3" x14ac:dyDescent="0.2">
      <c r="A51" s="89">
        <v>41456</v>
      </c>
      <c r="B51" s="10">
        <v>534.16999999999996</v>
      </c>
      <c r="C51" s="12">
        <f t="shared" si="0"/>
        <v>535.83000000000004</v>
      </c>
    </row>
    <row r="52" spans="1:3" x14ac:dyDescent="0.2">
      <c r="A52" s="89">
        <v>41487</v>
      </c>
      <c r="B52" s="10">
        <v>535.83000000000004</v>
      </c>
      <c r="C52" s="12">
        <f t="shared" si="0"/>
        <v>535.83000000000004</v>
      </c>
    </row>
    <row r="53" spans="1:3" x14ac:dyDescent="0.2">
      <c r="A53" s="89">
        <v>41518</v>
      </c>
      <c r="B53" s="10">
        <v>535.83000000000004</v>
      </c>
      <c r="C53" s="12">
        <f t="shared" si="0"/>
        <v>535</v>
      </c>
    </row>
    <row r="54" spans="1:3" x14ac:dyDescent="0.2">
      <c r="A54" s="89">
        <v>41548</v>
      </c>
      <c r="B54" s="10">
        <v>535</v>
      </c>
      <c r="C54" s="12">
        <f t="shared" si="0"/>
        <v>529.16999999999996</v>
      </c>
    </row>
    <row r="55" spans="1:3" x14ac:dyDescent="0.2">
      <c r="A55" s="89">
        <v>41579</v>
      </c>
      <c r="B55" s="10">
        <v>529.16999999999996</v>
      </c>
      <c r="C55" s="12">
        <f t="shared" si="0"/>
        <v>529.16999999999996</v>
      </c>
    </row>
    <row r="56" spans="1:3" x14ac:dyDescent="0.2">
      <c r="A56" s="89">
        <v>41609</v>
      </c>
      <c r="B56" s="10">
        <v>529.16999999999996</v>
      </c>
      <c r="C56" s="12">
        <f t="shared" si="0"/>
        <v>529.16999999999996</v>
      </c>
    </row>
    <row r="57" spans="1:3" x14ac:dyDescent="0.2">
      <c r="A57" s="89">
        <v>41640</v>
      </c>
      <c r="B57" s="10">
        <v>529.16999999999996</v>
      </c>
      <c r="C57" s="12">
        <f t="shared" si="0"/>
        <v>529.16999999999996</v>
      </c>
    </row>
    <row r="58" spans="1:3" x14ac:dyDescent="0.2">
      <c r="A58" s="89">
        <v>41671</v>
      </c>
      <c r="B58" s="10">
        <v>529.16999999999996</v>
      </c>
      <c r="C58" s="12">
        <f t="shared" si="0"/>
        <v>529.16999999999996</v>
      </c>
    </row>
    <row r="59" spans="1:3" x14ac:dyDescent="0.2">
      <c r="A59" s="89">
        <v>41699</v>
      </c>
      <c r="B59" s="10">
        <v>529.16999999999996</v>
      </c>
      <c r="C59" s="12">
        <f t="shared" si="0"/>
        <v>529.16999999999996</v>
      </c>
    </row>
    <row r="60" spans="1:3" x14ac:dyDescent="0.2">
      <c r="A60" s="89">
        <v>41730</v>
      </c>
      <c r="B60" s="10">
        <v>529.16999999999996</v>
      </c>
      <c r="C60" s="12">
        <f t="shared" si="0"/>
        <v>534.16999999999996</v>
      </c>
    </row>
    <row r="61" spans="1:3" x14ac:dyDescent="0.2">
      <c r="A61" s="89">
        <v>41760</v>
      </c>
      <c r="B61" s="10">
        <v>534.16999999999996</v>
      </c>
      <c r="C61" s="12">
        <f t="shared" si="0"/>
        <v>538.33000000000004</v>
      </c>
    </row>
    <row r="62" spans="1:3" x14ac:dyDescent="0.2">
      <c r="A62" s="89">
        <v>41791</v>
      </c>
      <c r="B62" s="10">
        <v>538.33000000000004</v>
      </c>
      <c r="C62" s="12">
        <f t="shared" si="0"/>
        <v>556.66999999999996</v>
      </c>
    </row>
    <row r="63" spans="1:3" x14ac:dyDescent="0.2">
      <c r="A63" s="89">
        <v>41821</v>
      </c>
      <c r="B63" s="10">
        <v>556.66999999999996</v>
      </c>
      <c r="C63" s="12">
        <f t="shared" si="0"/>
        <v>570</v>
      </c>
    </row>
    <row r="64" spans="1:3" x14ac:dyDescent="0.2">
      <c r="A64" s="89">
        <v>41852</v>
      </c>
      <c r="B64" s="10">
        <v>570</v>
      </c>
      <c r="C64" s="12">
        <f t="shared" si="0"/>
        <v>574.16999999999996</v>
      </c>
    </row>
    <row r="65" spans="1:3" x14ac:dyDescent="0.2">
      <c r="A65" s="89">
        <v>41883</v>
      </c>
      <c r="B65" s="10">
        <v>574.16999999999996</v>
      </c>
      <c r="C65" s="12">
        <f t="shared" si="0"/>
        <v>578.33000000000004</v>
      </c>
    </row>
    <row r="66" spans="1:3" x14ac:dyDescent="0.2">
      <c r="A66" s="89">
        <v>41913</v>
      </c>
      <c r="B66" s="10">
        <v>578.33000000000004</v>
      </c>
      <c r="C66" s="12">
        <f t="shared" si="0"/>
        <v>575.83000000000004</v>
      </c>
    </row>
    <row r="67" spans="1:3" x14ac:dyDescent="0.2">
      <c r="A67" s="89">
        <v>41944</v>
      </c>
      <c r="B67" s="10">
        <v>575.83000000000004</v>
      </c>
      <c r="C67" s="12">
        <f t="shared" si="0"/>
        <v>559.16999999999996</v>
      </c>
    </row>
    <row r="68" spans="1:3" x14ac:dyDescent="0.2">
      <c r="A68" s="89">
        <v>41974</v>
      </c>
      <c r="B68" s="10">
        <v>559.16999999999996</v>
      </c>
      <c r="C68" s="12">
        <f t="shared" si="0"/>
        <v>550.83000000000004</v>
      </c>
    </row>
    <row r="69" spans="1:3" x14ac:dyDescent="0.2">
      <c r="A69" s="89">
        <v>42005</v>
      </c>
      <c r="B69" s="10">
        <v>550.83000000000004</v>
      </c>
      <c r="C69" s="12">
        <f>B70</f>
        <v>502.5</v>
      </c>
    </row>
    <row r="70" spans="1:3" x14ac:dyDescent="0.2">
      <c r="A70" s="89">
        <v>42036</v>
      </c>
      <c r="B70" s="10">
        <v>502.5</v>
      </c>
      <c r="C70" s="12">
        <f>B71</f>
        <v>475.83</v>
      </c>
    </row>
    <row r="71" spans="1:3" x14ac:dyDescent="0.2">
      <c r="A71" s="89">
        <v>42064</v>
      </c>
      <c r="B71" s="10">
        <v>475.83</v>
      </c>
      <c r="C71" s="12">
        <f>B72</f>
        <v>455</v>
      </c>
    </row>
    <row r="72" spans="1:3" x14ac:dyDescent="0.2">
      <c r="A72" s="89">
        <v>42095</v>
      </c>
      <c r="B72" s="10">
        <v>455</v>
      </c>
      <c r="C72" s="12">
        <f>B73</f>
        <v>443.33</v>
      </c>
    </row>
    <row r="73" spans="1:3" x14ac:dyDescent="0.2">
      <c r="A73" s="89">
        <v>42125</v>
      </c>
      <c r="B73" s="10">
        <v>443.33</v>
      </c>
      <c r="C73" s="10">
        <v>442.5</v>
      </c>
    </row>
    <row r="74" spans="1:3" x14ac:dyDescent="0.2">
      <c r="A74" s="89">
        <v>42156</v>
      </c>
      <c r="B74" s="10">
        <v>442.5</v>
      </c>
      <c r="C74" s="10">
        <v>442.5</v>
      </c>
    </row>
    <row r="75" spans="1:3" x14ac:dyDescent="0.2">
      <c r="A75" s="89">
        <v>42186</v>
      </c>
      <c r="B75" s="10">
        <v>442.5</v>
      </c>
      <c r="C75" s="10">
        <v>442.5</v>
      </c>
    </row>
    <row r="76" spans="1:3" x14ac:dyDescent="0.2">
      <c r="A76" s="89">
        <v>42217</v>
      </c>
      <c r="B76" s="10">
        <v>442.5</v>
      </c>
      <c r="C76" s="10">
        <v>442.5</v>
      </c>
    </row>
    <row r="77" spans="1:3" x14ac:dyDescent="0.2">
      <c r="A77" s="89">
        <v>42248</v>
      </c>
      <c r="B77" s="10">
        <v>442.5</v>
      </c>
      <c r="C77" s="10">
        <v>435.83</v>
      </c>
    </row>
    <row r="78" spans="1:3" x14ac:dyDescent="0.2">
      <c r="A78" s="89">
        <v>42278</v>
      </c>
      <c r="B78" s="10">
        <v>435.83</v>
      </c>
      <c r="C78" s="10">
        <v>402.5</v>
      </c>
    </row>
    <row r="79" spans="1:3" x14ac:dyDescent="0.2">
      <c r="A79" s="89">
        <v>42309</v>
      </c>
      <c r="B79" s="10">
        <v>402.5</v>
      </c>
      <c r="C79" s="10">
        <v>383.33</v>
      </c>
    </row>
    <row r="80" spans="1:3" x14ac:dyDescent="0.2">
      <c r="A80" s="89">
        <v>42339</v>
      </c>
      <c r="B80" s="10">
        <v>383.33</v>
      </c>
      <c r="C80" s="10">
        <v>376.67</v>
      </c>
    </row>
    <row r="81" spans="1:3" x14ac:dyDescent="0.2">
      <c r="A81" s="89">
        <v>42370</v>
      </c>
      <c r="B81" s="10">
        <v>376.67</v>
      </c>
      <c r="C81" s="10">
        <v>360</v>
      </c>
    </row>
    <row r="82" spans="1:3" x14ac:dyDescent="0.2">
      <c r="A82" s="89">
        <v>42401</v>
      </c>
      <c r="B82" s="10">
        <v>360</v>
      </c>
      <c r="C82" s="10">
        <v>326.67</v>
      </c>
    </row>
    <row r="83" spans="1:3" x14ac:dyDescent="0.2">
      <c r="A83" s="89">
        <v>42430</v>
      </c>
      <c r="B83" s="10">
        <v>326.67</v>
      </c>
      <c r="C83" s="10">
        <v>320.83</v>
      </c>
    </row>
    <row r="84" spans="1:3" x14ac:dyDescent="0.2">
      <c r="A84" s="89">
        <v>42461</v>
      </c>
      <c r="B84" s="10">
        <v>320.83</v>
      </c>
      <c r="C84" s="10">
        <v>320.83</v>
      </c>
    </row>
    <row r="85" spans="1:3" x14ac:dyDescent="0.2">
      <c r="A85" s="89">
        <v>42491</v>
      </c>
      <c r="B85" s="10">
        <v>320.83</v>
      </c>
      <c r="C85" s="10">
        <v>308.33</v>
      </c>
    </row>
    <row r="86" spans="1:3" x14ac:dyDescent="0.2">
      <c r="A86" s="89">
        <v>42522</v>
      </c>
      <c r="B86" s="10">
        <v>308.33</v>
      </c>
      <c r="C86" s="10">
        <v>305.83</v>
      </c>
    </row>
    <row r="87" spans="1:3" x14ac:dyDescent="0.2">
      <c r="A87" s="89">
        <v>42552</v>
      </c>
      <c r="B87" s="10">
        <v>305.83</v>
      </c>
      <c r="C87" s="10">
        <v>303.33</v>
      </c>
    </row>
    <row r="88" spans="1:3" x14ac:dyDescent="0.2">
      <c r="A88" s="89">
        <v>42583</v>
      </c>
      <c r="B88" s="10">
        <v>303.33</v>
      </c>
      <c r="C88" s="10">
        <v>301.67</v>
      </c>
    </row>
    <row r="89" spans="1:3" x14ac:dyDescent="0.2">
      <c r="A89" s="89">
        <v>42614</v>
      </c>
      <c r="B89" s="10">
        <v>301.67</v>
      </c>
      <c r="C89" s="10">
        <v>297.5</v>
      </c>
    </row>
    <row r="90" spans="1:3" x14ac:dyDescent="0.2">
      <c r="A90" s="89">
        <v>42644</v>
      </c>
      <c r="B90" s="10">
        <v>297.5</v>
      </c>
      <c r="C90" s="10">
        <v>297.5</v>
      </c>
    </row>
    <row r="91" spans="1:3" x14ac:dyDescent="0.2">
      <c r="A91" s="89">
        <v>42675</v>
      </c>
      <c r="B91" s="10">
        <v>297.5</v>
      </c>
      <c r="C91" s="10">
        <v>297.5</v>
      </c>
    </row>
    <row r="92" spans="1:3" x14ac:dyDescent="0.2">
      <c r="A92" s="89">
        <v>42705</v>
      </c>
      <c r="B92" s="10">
        <v>297.5</v>
      </c>
      <c r="C92" s="10">
        <v>297.5</v>
      </c>
    </row>
    <row r="93" spans="1:3" x14ac:dyDescent="0.2">
      <c r="A93" s="89">
        <v>42736</v>
      </c>
      <c r="B93" s="10">
        <v>297.5</v>
      </c>
      <c r="C93" s="10">
        <v>299.17</v>
      </c>
    </row>
    <row r="94" spans="1:3" x14ac:dyDescent="0.2">
      <c r="A94" s="89">
        <v>42767</v>
      </c>
      <c r="B94" s="10">
        <v>299.17</v>
      </c>
      <c r="C94" s="10">
        <v>306.67</v>
      </c>
    </row>
    <row r="95" spans="1:3" x14ac:dyDescent="0.2">
      <c r="A95" s="89">
        <v>42795</v>
      </c>
      <c r="B95" s="10">
        <v>306.67</v>
      </c>
      <c r="C95" s="10">
        <v>330</v>
      </c>
    </row>
    <row r="96" spans="1:3" x14ac:dyDescent="0.2">
      <c r="A96" s="89">
        <v>42826</v>
      </c>
      <c r="B96" s="10">
        <v>330</v>
      </c>
      <c r="C96" s="10">
        <v>330</v>
      </c>
    </row>
    <row r="97" spans="1:3" x14ac:dyDescent="0.2">
      <c r="A97" s="89">
        <v>42856</v>
      </c>
      <c r="B97" s="10">
        <v>330</v>
      </c>
      <c r="C97" s="10">
        <v>330</v>
      </c>
    </row>
    <row r="98" spans="1:3" x14ac:dyDescent="0.2">
      <c r="A98" s="89">
        <v>42887</v>
      </c>
      <c r="B98" s="10">
        <v>330</v>
      </c>
      <c r="C98" s="10">
        <v>328.33</v>
      </c>
    </row>
    <row r="99" spans="1:3" x14ac:dyDescent="0.2">
      <c r="A99" s="89">
        <v>42917</v>
      </c>
      <c r="B99" s="10">
        <v>328.33</v>
      </c>
      <c r="C99" s="10">
        <v>328.33</v>
      </c>
    </row>
    <row r="100" spans="1:3" x14ac:dyDescent="0.2">
      <c r="A100" s="89">
        <v>42948</v>
      </c>
      <c r="B100" s="10">
        <v>328.33</v>
      </c>
      <c r="C100" s="10">
        <v>328.33</v>
      </c>
    </row>
    <row r="101" spans="1:3" x14ac:dyDescent="0.2">
      <c r="A101" s="89">
        <v>42979</v>
      </c>
      <c r="B101" s="10">
        <v>328.33</v>
      </c>
      <c r="C101" s="10">
        <v>328.33</v>
      </c>
    </row>
    <row r="102" spans="1:3" x14ac:dyDescent="0.2">
      <c r="A102" s="89">
        <v>43009</v>
      </c>
      <c r="B102" s="10">
        <v>328.33</v>
      </c>
      <c r="C102" s="10">
        <v>328.33</v>
      </c>
    </row>
    <row r="103" spans="1:3" x14ac:dyDescent="0.2">
      <c r="A103" s="89">
        <v>43040</v>
      </c>
      <c r="B103" s="10">
        <v>328.33</v>
      </c>
      <c r="C103" s="10">
        <v>328.33</v>
      </c>
    </row>
    <row r="104" spans="1:3" x14ac:dyDescent="0.2">
      <c r="A104" s="89">
        <v>43070</v>
      </c>
      <c r="B104" s="10">
        <v>328.33</v>
      </c>
      <c r="C104" s="10">
        <v>337.5</v>
      </c>
    </row>
    <row r="105" spans="1:3" x14ac:dyDescent="0.2">
      <c r="A105" s="89">
        <v>43101</v>
      </c>
      <c r="B105" s="10">
        <v>337.5</v>
      </c>
      <c r="C105" s="10">
        <v>345.83</v>
      </c>
    </row>
    <row r="106" spans="1:3" x14ac:dyDescent="0.2">
      <c r="A106" s="89">
        <v>43132</v>
      </c>
      <c r="B106" s="10">
        <v>345.83</v>
      </c>
      <c r="C106" s="10">
        <v>350.83</v>
      </c>
    </row>
    <row r="107" spans="1:3" x14ac:dyDescent="0.2">
      <c r="A107" s="89">
        <v>43160</v>
      </c>
      <c r="B107" s="10">
        <v>350.83</v>
      </c>
      <c r="C107" s="10">
        <v>369.17</v>
      </c>
    </row>
    <row r="108" spans="1:3" x14ac:dyDescent="0.2">
      <c r="A108" s="89">
        <v>43191</v>
      </c>
      <c r="B108" s="10">
        <v>369.17</v>
      </c>
      <c r="C108" s="10">
        <v>385.83</v>
      </c>
    </row>
    <row r="109" spans="1:3" x14ac:dyDescent="0.2">
      <c r="A109" s="89">
        <v>43221</v>
      </c>
      <c r="B109" s="10">
        <v>385.83</v>
      </c>
      <c r="C109" s="10">
        <v>409.17</v>
      </c>
    </row>
    <row r="110" spans="1:3" x14ac:dyDescent="0.2">
      <c r="A110" s="89">
        <v>43252</v>
      </c>
      <c r="B110" s="10">
        <v>409.17</v>
      </c>
      <c r="C110" s="10">
        <v>453.33</v>
      </c>
    </row>
    <row r="111" spans="1:3" x14ac:dyDescent="0.2">
      <c r="A111" s="89">
        <v>43282</v>
      </c>
      <c r="B111" s="10">
        <v>453.33</v>
      </c>
      <c r="C111" s="10">
        <v>487.5</v>
      </c>
    </row>
    <row r="112" spans="1:3" x14ac:dyDescent="0.2">
      <c r="A112" s="89">
        <v>43313</v>
      </c>
      <c r="B112" s="10">
        <v>487.5</v>
      </c>
      <c r="C112" s="10">
        <v>511.67</v>
      </c>
    </row>
    <row r="113" spans="1:3" x14ac:dyDescent="0.2">
      <c r="A113" s="89">
        <v>43344</v>
      </c>
      <c r="B113" s="10">
        <v>511.67</v>
      </c>
      <c r="C113" s="10">
        <v>516.66999999999996</v>
      </c>
    </row>
    <row r="114" spans="1:3" x14ac:dyDescent="0.2">
      <c r="A114" s="89">
        <v>43374</v>
      </c>
      <c r="B114" s="10">
        <v>516.66999999999996</v>
      </c>
      <c r="C114" s="10">
        <v>520</v>
      </c>
    </row>
    <row r="115" spans="1:3" x14ac:dyDescent="0.2">
      <c r="A115" s="89">
        <v>43405</v>
      </c>
      <c r="B115" s="10">
        <v>520</v>
      </c>
      <c r="C115" s="10">
        <v>513.33000000000004</v>
      </c>
    </row>
    <row r="116" spans="1:3" x14ac:dyDescent="0.2">
      <c r="A116" s="89">
        <v>43435</v>
      </c>
      <c r="B116" s="10">
        <v>513.33000000000004</v>
      </c>
      <c r="C116" s="10">
        <v>486.67</v>
      </c>
    </row>
    <row r="117" spans="1:3" x14ac:dyDescent="0.2">
      <c r="A117" s="89">
        <v>43466</v>
      </c>
      <c r="B117" s="10">
        <v>486.67</v>
      </c>
      <c r="C117" s="10">
        <v>475</v>
      </c>
    </row>
    <row r="118" spans="1:3" x14ac:dyDescent="0.2">
      <c r="A118" s="89">
        <v>43497</v>
      </c>
      <c r="B118" s="10">
        <v>475</v>
      </c>
      <c r="C118" s="10">
        <v>475</v>
      </c>
    </row>
    <row r="119" spans="1:3" x14ac:dyDescent="0.2">
      <c r="A119" s="89">
        <v>43525</v>
      </c>
      <c r="B119" s="10">
        <v>475</v>
      </c>
      <c r="C119" s="10">
        <v>475</v>
      </c>
    </row>
    <row r="120" spans="1:3" x14ac:dyDescent="0.2">
      <c r="A120" s="89">
        <v>43556</v>
      </c>
      <c r="B120" s="10">
        <v>475</v>
      </c>
      <c r="C120" s="10">
        <v>484.17</v>
      </c>
    </row>
    <row r="121" spans="1:3" x14ac:dyDescent="0.2">
      <c r="A121" s="89">
        <v>43586</v>
      </c>
      <c r="B121" s="10">
        <v>484.17</v>
      </c>
      <c r="C121" s="10">
        <v>493.33</v>
      </c>
    </row>
    <row r="122" spans="1:3" x14ac:dyDescent="0.2">
      <c r="A122" s="89">
        <v>43617</v>
      </c>
      <c r="B122" s="10">
        <v>493.33</v>
      </c>
      <c r="C122" s="10">
        <v>493.33</v>
      </c>
    </row>
    <row r="123" spans="1:3" x14ac:dyDescent="0.2">
      <c r="A123" s="89">
        <v>43647</v>
      </c>
      <c r="B123" s="10">
        <v>493.33</v>
      </c>
      <c r="C123" s="10">
        <v>493.33</v>
      </c>
    </row>
    <row r="124" spans="1:3" x14ac:dyDescent="0.2">
      <c r="A124" s="89">
        <v>43678</v>
      </c>
      <c r="B124" s="10">
        <v>493.33</v>
      </c>
      <c r="C124" s="10">
        <v>479.17</v>
      </c>
    </row>
    <row r="125" spans="1:3" x14ac:dyDescent="0.2">
      <c r="A125" s="89">
        <v>43709</v>
      </c>
      <c r="B125" s="10">
        <v>479.17</v>
      </c>
      <c r="C125" s="10">
        <v>469.17</v>
      </c>
    </row>
    <row r="126" spans="1:3" x14ac:dyDescent="0.2">
      <c r="A126" s="89">
        <v>43739</v>
      </c>
      <c r="B126" s="10">
        <v>469.17</v>
      </c>
      <c r="C126" s="10">
        <v>454.17</v>
      </c>
    </row>
    <row r="127" spans="1:3" x14ac:dyDescent="0.2">
      <c r="A127" s="89">
        <v>43770</v>
      </c>
      <c r="B127" s="10">
        <v>454.17</v>
      </c>
      <c r="C127" s="10">
        <v>442.5</v>
      </c>
    </row>
    <row r="128" spans="1:3" x14ac:dyDescent="0.2">
      <c r="A128" s="89">
        <v>43800</v>
      </c>
      <c r="B128" s="10">
        <v>442.5</v>
      </c>
      <c r="C128" s="10">
        <v>436.67</v>
      </c>
    </row>
    <row r="129" spans="1:3" x14ac:dyDescent="0.2">
      <c r="A129" s="89">
        <v>43831</v>
      </c>
      <c r="B129" s="10">
        <v>436.67</v>
      </c>
      <c r="C129" s="10">
        <v>436.67</v>
      </c>
    </row>
    <row r="130" spans="1:3" x14ac:dyDescent="0.2">
      <c r="A130" s="89">
        <v>43862</v>
      </c>
      <c r="B130" s="10">
        <v>436.67</v>
      </c>
      <c r="C130" s="10">
        <v>436.67</v>
      </c>
    </row>
    <row r="131" spans="1:3" x14ac:dyDescent="0.2">
      <c r="A131" s="89">
        <v>43891</v>
      </c>
      <c r="B131" s="10">
        <v>436.67</v>
      </c>
      <c r="C131" s="10">
        <v>420</v>
      </c>
    </row>
    <row r="132" spans="1:3" x14ac:dyDescent="0.2">
      <c r="A132" s="89">
        <v>43922</v>
      </c>
      <c r="B132" s="10">
        <v>420</v>
      </c>
      <c r="C132" s="10">
        <v>410.83</v>
      </c>
    </row>
    <row r="133" spans="1:3" x14ac:dyDescent="0.2">
      <c r="A133" s="89">
        <v>43952</v>
      </c>
      <c r="B133" s="10">
        <v>410.83</v>
      </c>
      <c r="C133" s="10">
        <v>396.67</v>
      </c>
    </row>
    <row r="134" spans="1:3" x14ac:dyDescent="0.2">
      <c r="A134" s="89">
        <v>44002</v>
      </c>
      <c r="B134" s="10">
        <v>396.67</v>
      </c>
      <c r="C134" s="10">
        <v>396.67</v>
      </c>
    </row>
    <row r="135" spans="1:3" x14ac:dyDescent="0.2">
      <c r="A135" s="89">
        <v>44013</v>
      </c>
      <c r="B135" s="10">
        <v>396.67</v>
      </c>
      <c r="C135" s="10">
        <v>396.67</v>
      </c>
    </row>
    <row r="136" spans="1:3" x14ac:dyDescent="0.2">
      <c r="A136" s="89">
        <v>44044</v>
      </c>
      <c r="B136" s="10">
        <v>396.67</v>
      </c>
      <c r="C136" s="10">
        <v>396.67</v>
      </c>
    </row>
    <row r="137" spans="1:3" x14ac:dyDescent="0.2">
      <c r="A137" s="89">
        <v>44075</v>
      </c>
      <c r="B137" s="10">
        <v>396.67</v>
      </c>
      <c r="C137" s="10">
        <v>393.33</v>
      </c>
    </row>
    <row r="138" spans="1:3" x14ac:dyDescent="0.2">
      <c r="A138" s="89">
        <v>44105</v>
      </c>
      <c r="B138" s="10">
        <v>393.33</v>
      </c>
      <c r="C138" s="10">
        <v>388.33</v>
      </c>
    </row>
    <row r="139" spans="1:3" x14ac:dyDescent="0.2">
      <c r="A139" s="89">
        <v>44136</v>
      </c>
      <c r="B139" s="10">
        <v>388.33</v>
      </c>
      <c r="C139" s="10">
        <v>388.33</v>
      </c>
    </row>
    <row r="140" spans="1:3" x14ac:dyDescent="0.2">
      <c r="A140" s="89">
        <v>44166</v>
      </c>
      <c r="B140" s="10">
        <v>388.33</v>
      </c>
      <c r="C140" s="10">
        <v>386.67</v>
      </c>
    </row>
    <row r="141" spans="1:3" x14ac:dyDescent="0.2">
      <c r="A141" s="89">
        <v>44197</v>
      </c>
      <c r="B141" s="10">
        <v>386.67</v>
      </c>
      <c r="C141" s="10">
        <v>393.33</v>
      </c>
    </row>
    <row r="142" spans="1:3" x14ac:dyDescent="0.2">
      <c r="A142" s="89">
        <v>44228</v>
      </c>
      <c r="B142" s="10">
        <v>393.33</v>
      </c>
      <c r="C142" s="10">
        <v>416.67</v>
      </c>
    </row>
    <row r="143" spans="1:3" x14ac:dyDescent="0.2">
      <c r="A143" s="89">
        <v>44256</v>
      </c>
      <c r="B143" s="10">
        <v>416.67</v>
      </c>
      <c r="C143" s="10">
        <v>426.67</v>
      </c>
    </row>
    <row r="144" spans="1:3" x14ac:dyDescent="0.2">
      <c r="A144" s="89">
        <v>44287</v>
      </c>
      <c r="B144" s="10">
        <v>426.67</v>
      </c>
      <c r="C144" s="10">
        <v>442.5</v>
      </c>
    </row>
    <row r="145" spans="1:3" x14ac:dyDescent="0.2">
      <c r="A145" s="89">
        <v>44317</v>
      </c>
      <c r="B145" s="10">
        <v>442.5</v>
      </c>
      <c r="C145" s="10">
        <v>449.17</v>
      </c>
    </row>
    <row r="146" spans="1:3" x14ac:dyDescent="0.2">
      <c r="A146" s="89">
        <v>44348</v>
      </c>
      <c r="B146" s="10">
        <v>449.17</v>
      </c>
      <c r="C146" s="10">
        <f>B147</f>
        <v>449.17</v>
      </c>
    </row>
    <row r="147" spans="1:3" x14ac:dyDescent="0.2">
      <c r="A147" s="89">
        <v>44378</v>
      </c>
      <c r="B147" s="10">
        <v>449.17</v>
      </c>
      <c r="C147" s="10">
        <f t="shared" ref="C147:C210" si="1">B148</f>
        <v>455.83</v>
      </c>
    </row>
    <row r="148" spans="1:3" x14ac:dyDescent="0.2">
      <c r="A148" s="89">
        <v>44409</v>
      </c>
      <c r="B148" s="10">
        <v>455.83</v>
      </c>
      <c r="C148" s="10">
        <f t="shared" si="1"/>
        <v>465.83</v>
      </c>
    </row>
    <row r="149" spans="1:3" x14ac:dyDescent="0.2">
      <c r="A149" s="89">
        <v>44440</v>
      </c>
      <c r="B149" s="10">
        <v>465.83</v>
      </c>
      <c r="C149" s="10">
        <f t="shared" si="1"/>
        <v>465.83</v>
      </c>
    </row>
    <row r="150" spans="1:3" x14ac:dyDescent="0.2">
      <c r="A150" s="89">
        <v>44470</v>
      </c>
      <c r="B150" s="10">
        <v>465.83</v>
      </c>
      <c r="C150" s="10">
        <f t="shared" si="1"/>
        <v>465.83</v>
      </c>
    </row>
    <row r="151" spans="1:3" x14ac:dyDescent="0.2">
      <c r="A151" s="89">
        <v>44501</v>
      </c>
      <c r="B151" s="10">
        <v>465.83</v>
      </c>
      <c r="C151" s="10">
        <f t="shared" si="1"/>
        <v>483.33</v>
      </c>
    </row>
    <row r="152" spans="1:3" x14ac:dyDescent="0.2">
      <c r="A152" s="89">
        <v>44531</v>
      </c>
      <c r="B152" s="10">
        <v>483.33</v>
      </c>
      <c r="C152" s="10">
        <f t="shared" si="1"/>
        <v>491.67</v>
      </c>
    </row>
    <row r="153" spans="1:3" x14ac:dyDescent="0.2">
      <c r="A153" s="89">
        <v>44562</v>
      </c>
      <c r="B153" s="10">
        <v>491.67</v>
      </c>
      <c r="C153" s="10">
        <f t="shared" si="1"/>
        <v>493.33</v>
      </c>
    </row>
    <row r="154" spans="1:3" x14ac:dyDescent="0.2">
      <c r="A154" s="89">
        <v>44593</v>
      </c>
      <c r="B154" s="10">
        <v>493.33</v>
      </c>
      <c r="C154" s="10">
        <f t="shared" si="1"/>
        <v>526.66999999999996</v>
      </c>
    </row>
    <row r="155" spans="1:3" x14ac:dyDescent="0.2">
      <c r="A155" s="89">
        <v>44621</v>
      </c>
      <c r="B155" s="10">
        <v>526.66999999999996</v>
      </c>
      <c r="C155" s="10">
        <f t="shared" si="1"/>
        <v>584.16999999999996</v>
      </c>
    </row>
    <row r="156" spans="1:3" x14ac:dyDescent="0.2">
      <c r="A156" s="89">
        <v>44652</v>
      </c>
      <c r="B156" s="10">
        <v>584.16999999999996</v>
      </c>
      <c r="C156" s="10">
        <f t="shared" si="1"/>
        <v>659.17</v>
      </c>
    </row>
    <row r="157" spans="1:3" x14ac:dyDescent="0.2">
      <c r="A157" s="89">
        <v>44682</v>
      </c>
      <c r="B157" s="10">
        <v>659.17</v>
      </c>
      <c r="C157" s="10">
        <f t="shared" si="1"/>
        <v>698.33</v>
      </c>
    </row>
    <row r="158" spans="1:3" x14ac:dyDescent="0.2">
      <c r="A158" s="89">
        <v>44713</v>
      </c>
      <c r="B158" s="10">
        <v>698.33</v>
      </c>
      <c r="C158" s="10">
        <f t="shared" si="1"/>
        <v>723.33</v>
      </c>
    </row>
    <row r="159" spans="1:3" x14ac:dyDescent="0.2">
      <c r="A159" s="89">
        <v>44743</v>
      </c>
      <c r="B159" s="10">
        <v>723.33</v>
      </c>
      <c r="C159" s="10">
        <f t="shared" si="1"/>
        <v>741.67</v>
      </c>
    </row>
    <row r="160" spans="1:3" x14ac:dyDescent="0.2">
      <c r="A160" s="89">
        <v>44774</v>
      </c>
      <c r="B160" s="10">
        <v>741.67</v>
      </c>
      <c r="C160" s="10">
        <f t="shared" si="1"/>
        <v>736.67</v>
      </c>
    </row>
    <row r="161" spans="1:3" x14ac:dyDescent="0.2">
      <c r="A161" s="89">
        <v>44805</v>
      </c>
      <c r="B161" s="10">
        <v>736.67</v>
      </c>
      <c r="C161" s="10">
        <f t="shared" si="1"/>
        <v>692.5</v>
      </c>
    </row>
    <row r="162" spans="1:3" x14ac:dyDescent="0.2">
      <c r="A162" s="89">
        <v>44835</v>
      </c>
      <c r="B162" s="10">
        <v>692.5</v>
      </c>
      <c r="C162" s="10">
        <f t="shared" si="1"/>
        <v>620.83000000000004</v>
      </c>
    </row>
    <row r="163" spans="1:3" x14ac:dyDescent="0.2">
      <c r="A163" s="89">
        <v>44866</v>
      </c>
      <c r="B163" s="10">
        <v>620.83000000000004</v>
      </c>
      <c r="C163" s="10">
        <f t="shared" si="1"/>
        <v>600</v>
      </c>
    </row>
    <row r="164" spans="1:3" x14ac:dyDescent="0.2">
      <c r="A164" s="89">
        <v>44896</v>
      </c>
      <c r="B164" s="10">
        <v>600</v>
      </c>
      <c r="C164" s="10">
        <f t="shared" si="1"/>
        <v>591.66999999999996</v>
      </c>
    </row>
    <row r="165" spans="1:3" x14ac:dyDescent="0.2">
      <c r="A165" s="89">
        <v>44927</v>
      </c>
      <c r="B165" s="10">
        <v>591.66999999999996</v>
      </c>
      <c r="C165" s="10">
        <f t="shared" si="1"/>
        <v>591.66999999999996</v>
      </c>
    </row>
    <row r="166" spans="1:3" x14ac:dyDescent="0.2">
      <c r="A166" s="89">
        <v>44959</v>
      </c>
      <c r="B166" s="10">
        <v>591.66999999999996</v>
      </c>
      <c r="C166" s="10">
        <f t="shared" si="1"/>
        <v>591.66999999999996</v>
      </c>
    </row>
    <row r="167" spans="1:3" x14ac:dyDescent="0.2">
      <c r="A167" s="89">
        <v>44986</v>
      </c>
      <c r="B167" s="10">
        <v>591.66999999999996</v>
      </c>
      <c r="C167" s="10">
        <f t="shared" si="1"/>
        <v>592.5</v>
      </c>
    </row>
    <row r="168" spans="1:3" x14ac:dyDescent="0.2">
      <c r="A168" s="89">
        <v>45017</v>
      </c>
      <c r="B168" s="10">
        <v>592.5</v>
      </c>
      <c r="C168" s="10">
        <f t="shared" si="1"/>
        <v>592.5</v>
      </c>
    </row>
    <row r="169" spans="1:3" x14ac:dyDescent="0.2">
      <c r="A169" s="89">
        <v>45047</v>
      </c>
      <c r="B169" s="10">
        <v>592.5</v>
      </c>
      <c r="C169" s="10">
        <f t="shared" si="1"/>
        <v>592.5</v>
      </c>
    </row>
    <row r="170" spans="1:3" x14ac:dyDescent="0.2">
      <c r="A170" s="89">
        <v>45078</v>
      </c>
      <c r="B170" s="10">
        <v>592.5</v>
      </c>
      <c r="C170" s="10">
        <f t="shared" si="1"/>
        <v>592.5</v>
      </c>
    </row>
    <row r="171" spans="1:3" x14ac:dyDescent="0.2">
      <c r="A171" s="89">
        <v>45108</v>
      </c>
      <c r="B171" s="10">
        <v>592.5</v>
      </c>
      <c r="C171" s="10">
        <f t="shared" si="1"/>
        <v>592.5</v>
      </c>
    </row>
    <row r="172" spans="1:3" x14ac:dyDescent="0.2">
      <c r="A172" s="89">
        <v>45139</v>
      </c>
      <c r="B172" s="10">
        <v>592.5</v>
      </c>
      <c r="C172" s="10">
        <f t="shared" si="1"/>
        <v>592.5</v>
      </c>
    </row>
    <row r="173" spans="1:3" x14ac:dyDescent="0.2">
      <c r="A173" s="89">
        <v>45170</v>
      </c>
      <c r="B173" s="10">
        <v>592.5</v>
      </c>
      <c r="C173" s="10">
        <f t="shared" si="1"/>
        <v>584.16999999999996</v>
      </c>
    </row>
    <row r="174" spans="1:3" x14ac:dyDescent="0.2">
      <c r="A174" s="89">
        <v>45200</v>
      </c>
      <c r="B174" s="10">
        <v>584.16999999999996</v>
      </c>
      <c r="C174" s="10">
        <f t="shared" si="1"/>
        <v>584.16999999999996</v>
      </c>
    </row>
    <row r="175" spans="1:3" x14ac:dyDescent="0.2">
      <c r="A175" s="89">
        <v>45231</v>
      </c>
      <c r="B175" s="10">
        <v>584.16999999999996</v>
      </c>
      <c r="C175" s="10">
        <f t="shared" si="1"/>
        <v>584.16999999999996</v>
      </c>
    </row>
    <row r="176" spans="1:3" x14ac:dyDescent="0.2">
      <c r="A176" s="89">
        <v>45261</v>
      </c>
      <c r="B176" s="10">
        <v>584.16999999999996</v>
      </c>
      <c r="C176" s="10">
        <f t="shared" si="1"/>
        <v>582.5</v>
      </c>
    </row>
    <row r="177" spans="1:3" x14ac:dyDescent="0.2">
      <c r="A177" s="89">
        <v>45292</v>
      </c>
      <c r="B177" s="10">
        <v>582.5</v>
      </c>
      <c r="C177" s="10">
        <f t="shared" si="1"/>
        <v>582.5</v>
      </c>
    </row>
    <row r="178" spans="1:3" x14ac:dyDescent="0.2">
      <c r="A178" s="89">
        <v>45323</v>
      </c>
      <c r="B178" s="10">
        <v>582.5</v>
      </c>
      <c r="C178" s="10">
        <f t="shared" si="1"/>
        <v>582.5</v>
      </c>
    </row>
    <row r="179" spans="1:3" x14ac:dyDescent="0.2">
      <c r="A179" s="89">
        <v>45352</v>
      </c>
      <c r="B179" s="10">
        <v>582.5</v>
      </c>
      <c r="C179" s="10">
        <f t="shared" si="1"/>
        <v>579.16999999999996</v>
      </c>
    </row>
    <row r="180" spans="1:3" x14ac:dyDescent="0.2">
      <c r="A180" s="89">
        <v>45383</v>
      </c>
      <c r="B180" s="10">
        <v>579.16999999999996</v>
      </c>
      <c r="C180" s="10">
        <f t="shared" si="1"/>
        <v>579.16999999999996</v>
      </c>
    </row>
    <row r="181" spans="1:3" x14ac:dyDescent="0.2">
      <c r="A181" s="89">
        <v>45413</v>
      </c>
      <c r="B181" s="10">
        <v>579.16999999999996</v>
      </c>
      <c r="C181" s="10">
        <f t="shared" si="1"/>
        <v>579.16999999999996</v>
      </c>
    </row>
    <row r="182" spans="1:3" x14ac:dyDescent="0.2">
      <c r="A182" s="89">
        <v>45444</v>
      </c>
      <c r="B182" s="10">
        <v>579.16999999999996</v>
      </c>
      <c r="C182" s="10">
        <f t="shared" si="1"/>
        <v>575.83000000000004</v>
      </c>
    </row>
    <row r="183" spans="1:3" x14ac:dyDescent="0.2">
      <c r="A183" s="89">
        <v>45474</v>
      </c>
      <c r="B183" s="10">
        <v>575.83000000000004</v>
      </c>
      <c r="C183" s="10">
        <f t="shared" si="1"/>
        <v>574.16999999999996</v>
      </c>
    </row>
    <row r="184" spans="1:3" x14ac:dyDescent="0.2">
      <c r="A184" s="89">
        <v>45505</v>
      </c>
      <c r="B184" s="10">
        <v>574.16999999999996</v>
      </c>
      <c r="C184" s="10">
        <f t="shared" si="1"/>
        <v>556.66999999999996</v>
      </c>
    </row>
    <row r="185" spans="1:3" x14ac:dyDescent="0.2">
      <c r="A185" s="89">
        <v>45536</v>
      </c>
      <c r="B185" s="10">
        <v>556.66999999999996</v>
      </c>
      <c r="C185" s="10">
        <f t="shared" si="1"/>
        <v>526.66999999999996</v>
      </c>
    </row>
    <row r="186" spans="1:3" x14ac:dyDescent="0.2">
      <c r="A186" s="89">
        <v>45566</v>
      </c>
      <c r="B186" s="10">
        <v>526.66999999999996</v>
      </c>
      <c r="C186" s="10">
        <f t="shared" si="1"/>
        <v>526.66999999999996</v>
      </c>
    </row>
    <row r="187" spans="1:3" x14ac:dyDescent="0.2">
      <c r="A187" s="89">
        <v>45597</v>
      </c>
      <c r="B187" s="10">
        <v>526.66999999999996</v>
      </c>
      <c r="C187" s="10">
        <f t="shared" si="1"/>
        <v>526.66999999999996</v>
      </c>
    </row>
    <row r="188" spans="1:3" x14ac:dyDescent="0.2">
      <c r="A188" s="89">
        <v>45627</v>
      </c>
      <c r="B188" s="10">
        <v>526.66999999999996</v>
      </c>
      <c r="C188" s="10">
        <f t="shared" si="1"/>
        <v>526.66999999999996</v>
      </c>
    </row>
    <row r="189" spans="1:3" x14ac:dyDescent="0.2">
      <c r="A189" s="89">
        <v>45658</v>
      </c>
      <c r="B189" s="10">
        <v>526.66999999999996</v>
      </c>
      <c r="C189" s="10">
        <f t="shared" si="1"/>
        <v>529.16666666666663</v>
      </c>
    </row>
    <row r="190" spans="1:3" x14ac:dyDescent="0.2">
      <c r="A190" s="89">
        <v>45689</v>
      </c>
      <c r="B190" s="10">
        <v>529.16666666666663</v>
      </c>
      <c r="C190" s="10">
        <f t="shared" si="1"/>
        <v>529.16666666666663</v>
      </c>
    </row>
    <row r="191" spans="1:3" x14ac:dyDescent="0.2">
      <c r="A191" s="89">
        <v>45741</v>
      </c>
      <c r="B191" s="10">
        <v>529.16666666666663</v>
      </c>
      <c r="C191" s="10">
        <v>529.16666666666663</v>
      </c>
    </row>
    <row r="192" spans="1:3" x14ac:dyDescent="0.2">
      <c r="A192" s="89">
        <v>45772</v>
      </c>
      <c r="B192" s="10">
        <v>529.16666666666663</v>
      </c>
      <c r="C192" s="10">
        <v>529.16666666666663</v>
      </c>
    </row>
    <row r="193" spans="1:3" x14ac:dyDescent="0.2">
      <c r="A193" s="89">
        <v>45802</v>
      </c>
      <c r="B193" s="10">
        <v>529.16666666666663</v>
      </c>
      <c r="C193" s="10">
        <v>529.16666666666663</v>
      </c>
    </row>
    <row r="194" spans="1:3" x14ac:dyDescent="0.2">
      <c r="C194" s="10">
        <f t="shared" si="1"/>
        <v>0</v>
      </c>
    </row>
    <row r="195" spans="1:3" x14ac:dyDescent="0.2">
      <c r="C195" s="10">
        <f t="shared" si="1"/>
        <v>0</v>
      </c>
    </row>
    <row r="196" spans="1:3" x14ac:dyDescent="0.2">
      <c r="C196" s="10">
        <f t="shared" si="1"/>
        <v>0</v>
      </c>
    </row>
    <row r="197" spans="1:3" x14ac:dyDescent="0.2">
      <c r="C197" s="10">
        <f t="shared" si="1"/>
        <v>0</v>
      </c>
    </row>
    <row r="198" spans="1:3" x14ac:dyDescent="0.2">
      <c r="C198" s="10">
        <f t="shared" si="1"/>
        <v>0</v>
      </c>
    </row>
    <row r="199" spans="1:3" x14ac:dyDescent="0.2">
      <c r="C199" s="10">
        <f t="shared" si="1"/>
        <v>0</v>
      </c>
    </row>
    <row r="200" spans="1:3" x14ac:dyDescent="0.2">
      <c r="C200" s="10">
        <f t="shared" si="1"/>
        <v>0</v>
      </c>
    </row>
    <row r="201" spans="1:3" x14ac:dyDescent="0.2">
      <c r="C201" s="10">
        <f t="shared" si="1"/>
        <v>0</v>
      </c>
    </row>
    <row r="202" spans="1:3" x14ac:dyDescent="0.2">
      <c r="C202" s="10">
        <f t="shared" si="1"/>
        <v>0</v>
      </c>
    </row>
    <row r="203" spans="1:3" x14ac:dyDescent="0.2">
      <c r="C203" s="10">
        <f t="shared" si="1"/>
        <v>0</v>
      </c>
    </row>
    <row r="204" spans="1:3" x14ac:dyDescent="0.2">
      <c r="C204" s="10">
        <f t="shared" si="1"/>
        <v>0</v>
      </c>
    </row>
    <row r="205" spans="1:3" x14ac:dyDescent="0.2">
      <c r="C205" s="10">
        <f t="shared" si="1"/>
        <v>0</v>
      </c>
    </row>
    <row r="206" spans="1:3" x14ac:dyDescent="0.2">
      <c r="C206" s="10">
        <f t="shared" si="1"/>
        <v>0</v>
      </c>
    </row>
    <row r="207" spans="1:3" x14ac:dyDescent="0.2">
      <c r="C207" s="10">
        <f t="shared" si="1"/>
        <v>0</v>
      </c>
    </row>
    <row r="208" spans="1:3" x14ac:dyDescent="0.2">
      <c r="C208" s="10">
        <f t="shared" si="1"/>
        <v>0</v>
      </c>
    </row>
    <row r="209" spans="3:3" x14ac:dyDescent="0.2">
      <c r="C209" s="10">
        <f t="shared" si="1"/>
        <v>0</v>
      </c>
    </row>
    <row r="210" spans="3:3" x14ac:dyDescent="0.2">
      <c r="C210" s="10">
        <f t="shared" si="1"/>
        <v>0</v>
      </c>
    </row>
    <row r="211" spans="3:3" x14ac:dyDescent="0.2">
      <c r="C211" s="10">
        <f t="shared" ref="C211:C274" si="2">B212</f>
        <v>0</v>
      </c>
    </row>
    <row r="212" spans="3:3" x14ac:dyDescent="0.2">
      <c r="C212" s="10">
        <f t="shared" si="2"/>
        <v>0</v>
      </c>
    </row>
    <row r="213" spans="3:3" x14ac:dyDescent="0.2">
      <c r="C213" s="10">
        <f t="shared" si="2"/>
        <v>0</v>
      </c>
    </row>
    <row r="214" spans="3:3" x14ac:dyDescent="0.2">
      <c r="C214" s="10">
        <f t="shared" si="2"/>
        <v>0</v>
      </c>
    </row>
    <row r="215" spans="3:3" x14ac:dyDescent="0.2">
      <c r="C215" s="10">
        <f t="shared" si="2"/>
        <v>0</v>
      </c>
    </row>
    <row r="216" spans="3:3" x14ac:dyDescent="0.2">
      <c r="C216" s="10">
        <f t="shared" si="2"/>
        <v>0</v>
      </c>
    </row>
    <row r="217" spans="3:3" x14ac:dyDescent="0.2">
      <c r="C217" s="10">
        <f t="shared" si="2"/>
        <v>0</v>
      </c>
    </row>
    <row r="218" spans="3:3" x14ac:dyDescent="0.2">
      <c r="C218" s="10">
        <f t="shared" si="2"/>
        <v>0</v>
      </c>
    </row>
    <row r="219" spans="3:3" x14ac:dyDescent="0.2">
      <c r="C219" s="10">
        <f t="shared" si="2"/>
        <v>0</v>
      </c>
    </row>
    <row r="220" spans="3:3" x14ac:dyDescent="0.2">
      <c r="C220" s="10">
        <f t="shared" si="2"/>
        <v>0</v>
      </c>
    </row>
    <row r="221" spans="3:3" x14ac:dyDescent="0.2">
      <c r="C221" s="10">
        <f t="shared" si="2"/>
        <v>0</v>
      </c>
    </row>
    <row r="222" spans="3:3" x14ac:dyDescent="0.2">
      <c r="C222" s="10">
        <f t="shared" si="2"/>
        <v>0</v>
      </c>
    </row>
    <row r="223" spans="3:3" x14ac:dyDescent="0.2">
      <c r="C223" s="10">
        <f t="shared" si="2"/>
        <v>0</v>
      </c>
    </row>
    <row r="224" spans="3:3" x14ac:dyDescent="0.2">
      <c r="C224" s="10">
        <f t="shared" si="2"/>
        <v>0</v>
      </c>
    </row>
    <row r="225" spans="3:3" x14ac:dyDescent="0.2">
      <c r="C225" s="10">
        <f t="shared" si="2"/>
        <v>0</v>
      </c>
    </row>
    <row r="226" spans="3:3" x14ac:dyDescent="0.2">
      <c r="C226" s="10">
        <f t="shared" si="2"/>
        <v>0</v>
      </c>
    </row>
    <row r="227" spans="3:3" x14ac:dyDescent="0.2">
      <c r="C227" s="10">
        <f t="shared" si="2"/>
        <v>0</v>
      </c>
    </row>
    <row r="228" spans="3:3" x14ac:dyDescent="0.2">
      <c r="C228" s="10">
        <f t="shared" si="2"/>
        <v>0</v>
      </c>
    </row>
    <row r="229" spans="3:3" x14ac:dyDescent="0.2">
      <c r="C229" s="10">
        <f t="shared" si="2"/>
        <v>0</v>
      </c>
    </row>
    <row r="230" spans="3:3" x14ac:dyDescent="0.2">
      <c r="C230" s="10">
        <f t="shared" si="2"/>
        <v>0</v>
      </c>
    </row>
    <row r="231" spans="3:3" x14ac:dyDescent="0.2">
      <c r="C231" s="10">
        <f t="shared" si="2"/>
        <v>0</v>
      </c>
    </row>
    <row r="232" spans="3:3" x14ac:dyDescent="0.2">
      <c r="C232" s="10">
        <f t="shared" si="2"/>
        <v>0</v>
      </c>
    </row>
    <row r="233" spans="3:3" x14ac:dyDescent="0.2">
      <c r="C233" s="10">
        <f t="shared" si="2"/>
        <v>0</v>
      </c>
    </row>
    <row r="234" spans="3:3" x14ac:dyDescent="0.2">
      <c r="C234" s="10">
        <f t="shared" si="2"/>
        <v>0</v>
      </c>
    </row>
    <row r="235" spans="3:3" x14ac:dyDescent="0.2">
      <c r="C235" s="10">
        <f t="shared" si="2"/>
        <v>0</v>
      </c>
    </row>
    <row r="236" spans="3:3" x14ac:dyDescent="0.2">
      <c r="C236" s="10">
        <f t="shared" si="2"/>
        <v>0</v>
      </c>
    </row>
    <row r="237" spans="3:3" x14ac:dyDescent="0.2">
      <c r="C237" s="10">
        <f t="shared" si="2"/>
        <v>0</v>
      </c>
    </row>
    <row r="238" spans="3:3" x14ac:dyDescent="0.2">
      <c r="C238" s="10">
        <f t="shared" si="2"/>
        <v>0</v>
      </c>
    </row>
    <row r="239" spans="3:3" x14ac:dyDescent="0.2">
      <c r="C239" s="10">
        <f t="shared" si="2"/>
        <v>0</v>
      </c>
    </row>
    <row r="240" spans="3:3" x14ac:dyDescent="0.2">
      <c r="C240" s="10">
        <f t="shared" si="2"/>
        <v>0</v>
      </c>
    </row>
    <row r="241" spans="3:3" x14ac:dyDescent="0.2">
      <c r="C241" s="10">
        <f t="shared" si="2"/>
        <v>0</v>
      </c>
    </row>
    <row r="242" spans="3:3" x14ac:dyDescent="0.2">
      <c r="C242" s="10">
        <f t="shared" si="2"/>
        <v>0</v>
      </c>
    </row>
    <row r="243" spans="3:3" x14ac:dyDescent="0.2">
      <c r="C243" s="10">
        <f t="shared" si="2"/>
        <v>0</v>
      </c>
    </row>
    <row r="244" spans="3:3" x14ac:dyDescent="0.2">
      <c r="C244" s="10">
        <f t="shared" si="2"/>
        <v>0</v>
      </c>
    </row>
    <row r="245" spans="3:3" x14ac:dyDescent="0.2">
      <c r="C245" s="10">
        <f t="shared" si="2"/>
        <v>0</v>
      </c>
    </row>
    <row r="246" spans="3:3" x14ac:dyDescent="0.2">
      <c r="C246" s="10">
        <f t="shared" si="2"/>
        <v>0</v>
      </c>
    </row>
    <row r="247" spans="3:3" x14ac:dyDescent="0.2">
      <c r="C247" s="10">
        <f t="shared" si="2"/>
        <v>0</v>
      </c>
    </row>
    <row r="248" spans="3:3" x14ac:dyDescent="0.2">
      <c r="C248" s="10">
        <f t="shared" si="2"/>
        <v>0</v>
      </c>
    </row>
    <row r="249" spans="3:3" x14ac:dyDescent="0.2">
      <c r="C249" s="10">
        <f t="shared" si="2"/>
        <v>0</v>
      </c>
    </row>
    <row r="250" spans="3:3" x14ac:dyDescent="0.2">
      <c r="C250" s="10">
        <f t="shared" si="2"/>
        <v>0</v>
      </c>
    </row>
    <row r="251" spans="3:3" x14ac:dyDescent="0.2">
      <c r="C251" s="10">
        <f t="shared" si="2"/>
        <v>0</v>
      </c>
    </row>
    <row r="252" spans="3:3" x14ac:dyDescent="0.2">
      <c r="C252" s="10">
        <f t="shared" si="2"/>
        <v>0</v>
      </c>
    </row>
    <row r="253" spans="3:3" x14ac:dyDescent="0.2">
      <c r="C253" s="10">
        <f t="shared" si="2"/>
        <v>0</v>
      </c>
    </row>
    <row r="254" spans="3:3" x14ac:dyDescent="0.2">
      <c r="C254" s="10">
        <f t="shared" si="2"/>
        <v>0</v>
      </c>
    </row>
    <row r="255" spans="3:3" x14ac:dyDescent="0.2">
      <c r="C255" s="10">
        <f t="shared" si="2"/>
        <v>0</v>
      </c>
    </row>
    <row r="256" spans="3:3" x14ac:dyDescent="0.2">
      <c r="C256" s="10">
        <f t="shared" si="2"/>
        <v>0</v>
      </c>
    </row>
    <row r="257" spans="3:3" x14ac:dyDescent="0.2">
      <c r="C257" s="10">
        <f t="shared" si="2"/>
        <v>0</v>
      </c>
    </row>
    <row r="258" spans="3:3" x14ac:dyDescent="0.2">
      <c r="C258" s="10">
        <f t="shared" si="2"/>
        <v>0</v>
      </c>
    </row>
    <row r="259" spans="3:3" x14ac:dyDescent="0.2">
      <c r="C259" s="10">
        <f t="shared" si="2"/>
        <v>0</v>
      </c>
    </row>
    <row r="260" spans="3:3" x14ac:dyDescent="0.2">
      <c r="C260" s="10">
        <f t="shared" si="2"/>
        <v>0</v>
      </c>
    </row>
    <row r="261" spans="3:3" x14ac:dyDescent="0.2">
      <c r="C261" s="10">
        <f t="shared" si="2"/>
        <v>0</v>
      </c>
    </row>
    <row r="262" spans="3:3" x14ac:dyDescent="0.2">
      <c r="C262" s="10">
        <f t="shared" si="2"/>
        <v>0</v>
      </c>
    </row>
    <row r="263" spans="3:3" x14ac:dyDescent="0.2">
      <c r="C263" s="10">
        <f t="shared" si="2"/>
        <v>0</v>
      </c>
    </row>
    <row r="264" spans="3:3" x14ac:dyDescent="0.2">
      <c r="C264" s="10">
        <f t="shared" si="2"/>
        <v>0</v>
      </c>
    </row>
    <row r="265" spans="3:3" x14ac:dyDescent="0.2">
      <c r="C265" s="10">
        <f t="shared" si="2"/>
        <v>0</v>
      </c>
    </row>
    <row r="266" spans="3:3" x14ac:dyDescent="0.2">
      <c r="C266" s="10">
        <f t="shared" si="2"/>
        <v>0</v>
      </c>
    </row>
    <row r="267" spans="3:3" x14ac:dyDescent="0.2">
      <c r="C267" s="10">
        <f t="shared" si="2"/>
        <v>0</v>
      </c>
    </row>
    <row r="268" spans="3:3" x14ac:dyDescent="0.2">
      <c r="C268" s="10">
        <f t="shared" si="2"/>
        <v>0</v>
      </c>
    </row>
    <row r="269" spans="3:3" x14ac:dyDescent="0.2">
      <c r="C269" s="10">
        <f t="shared" si="2"/>
        <v>0</v>
      </c>
    </row>
    <row r="270" spans="3:3" x14ac:dyDescent="0.2">
      <c r="C270" s="10">
        <f t="shared" si="2"/>
        <v>0</v>
      </c>
    </row>
    <row r="271" spans="3:3" x14ac:dyDescent="0.2">
      <c r="C271" s="10">
        <f t="shared" si="2"/>
        <v>0</v>
      </c>
    </row>
    <row r="272" spans="3:3" x14ac:dyDescent="0.2">
      <c r="C272" s="10">
        <f t="shared" si="2"/>
        <v>0</v>
      </c>
    </row>
    <row r="273" spans="3:3" x14ac:dyDescent="0.2">
      <c r="C273" s="10">
        <f t="shared" si="2"/>
        <v>0</v>
      </c>
    </row>
    <row r="274" spans="3:3" x14ac:dyDescent="0.2">
      <c r="C274" s="10">
        <f t="shared" si="2"/>
        <v>0</v>
      </c>
    </row>
    <row r="275" spans="3:3" x14ac:dyDescent="0.2">
      <c r="C275" s="10">
        <f t="shared" ref="C275:C338" si="3">B276</f>
        <v>0</v>
      </c>
    </row>
    <row r="276" spans="3:3" x14ac:dyDescent="0.2">
      <c r="C276" s="10">
        <f t="shared" si="3"/>
        <v>0</v>
      </c>
    </row>
    <row r="277" spans="3:3" x14ac:dyDescent="0.2">
      <c r="C277" s="10">
        <f t="shared" si="3"/>
        <v>0</v>
      </c>
    </row>
    <row r="278" spans="3:3" x14ac:dyDescent="0.2">
      <c r="C278" s="10">
        <f t="shared" si="3"/>
        <v>0</v>
      </c>
    </row>
    <row r="279" spans="3:3" x14ac:dyDescent="0.2">
      <c r="C279" s="10">
        <f t="shared" si="3"/>
        <v>0</v>
      </c>
    </row>
    <row r="280" spans="3:3" x14ac:dyDescent="0.2">
      <c r="C280" s="10">
        <f t="shared" si="3"/>
        <v>0</v>
      </c>
    </row>
    <row r="281" spans="3:3" x14ac:dyDescent="0.2">
      <c r="C281" s="10">
        <f t="shared" si="3"/>
        <v>0</v>
      </c>
    </row>
    <row r="282" spans="3:3" x14ac:dyDescent="0.2">
      <c r="C282" s="10">
        <f t="shared" si="3"/>
        <v>0</v>
      </c>
    </row>
    <row r="283" spans="3:3" x14ac:dyDescent="0.2">
      <c r="C283" s="10">
        <f t="shared" si="3"/>
        <v>0</v>
      </c>
    </row>
    <row r="284" spans="3:3" x14ac:dyDescent="0.2">
      <c r="C284" s="10">
        <f t="shared" si="3"/>
        <v>0</v>
      </c>
    </row>
    <row r="285" spans="3:3" x14ac:dyDescent="0.2">
      <c r="C285" s="10">
        <f t="shared" si="3"/>
        <v>0</v>
      </c>
    </row>
    <row r="286" spans="3:3" x14ac:dyDescent="0.2">
      <c r="C286" s="10">
        <f t="shared" si="3"/>
        <v>0</v>
      </c>
    </row>
    <row r="287" spans="3:3" x14ac:dyDescent="0.2">
      <c r="C287" s="10">
        <f t="shared" si="3"/>
        <v>0</v>
      </c>
    </row>
    <row r="288" spans="3:3" x14ac:dyDescent="0.2">
      <c r="C288" s="10">
        <f t="shared" si="3"/>
        <v>0</v>
      </c>
    </row>
    <row r="289" spans="3:3" x14ac:dyDescent="0.2">
      <c r="C289" s="10">
        <f t="shared" si="3"/>
        <v>0</v>
      </c>
    </row>
    <row r="290" spans="3:3" x14ac:dyDescent="0.2">
      <c r="C290" s="10">
        <f t="shared" si="3"/>
        <v>0</v>
      </c>
    </row>
    <row r="291" spans="3:3" x14ac:dyDescent="0.2">
      <c r="C291" s="10">
        <f t="shared" si="3"/>
        <v>0</v>
      </c>
    </row>
    <row r="292" spans="3:3" x14ac:dyDescent="0.2">
      <c r="C292" s="10">
        <f t="shared" si="3"/>
        <v>0</v>
      </c>
    </row>
    <row r="293" spans="3:3" x14ac:dyDescent="0.2">
      <c r="C293" s="10">
        <f t="shared" si="3"/>
        <v>0</v>
      </c>
    </row>
    <row r="294" spans="3:3" x14ac:dyDescent="0.2">
      <c r="C294" s="10">
        <f t="shared" si="3"/>
        <v>0</v>
      </c>
    </row>
    <row r="295" spans="3:3" x14ac:dyDescent="0.2">
      <c r="C295" s="10">
        <f t="shared" si="3"/>
        <v>0</v>
      </c>
    </row>
    <row r="296" spans="3:3" x14ac:dyDescent="0.2">
      <c r="C296" s="10">
        <f t="shared" si="3"/>
        <v>0</v>
      </c>
    </row>
    <row r="297" spans="3:3" x14ac:dyDescent="0.2">
      <c r="C297" s="10">
        <f t="shared" si="3"/>
        <v>0</v>
      </c>
    </row>
    <row r="298" spans="3:3" x14ac:dyDescent="0.2">
      <c r="C298" s="10">
        <f t="shared" si="3"/>
        <v>0</v>
      </c>
    </row>
    <row r="299" spans="3:3" x14ac:dyDescent="0.2">
      <c r="C299" s="10">
        <f t="shared" si="3"/>
        <v>0</v>
      </c>
    </row>
    <row r="300" spans="3:3" x14ac:dyDescent="0.2">
      <c r="C300" s="10">
        <f t="shared" si="3"/>
        <v>0</v>
      </c>
    </row>
    <row r="301" spans="3:3" x14ac:dyDescent="0.2">
      <c r="C301" s="10">
        <f t="shared" si="3"/>
        <v>0</v>
      </c>
    </row>
    <row r="302" spans="3:3" x14ac:dyDescent="0.2">
      <c r="C302" s="10">
        <f t="shared" si="3"/>
        <v>0</v>
      </c>
    </row>
    <row r="303" spans="3:3" x14ac:dyDescent="0.2">
      <c r="C303" s="10">
        <f t="shared" si="3"/>
        <v>0</v>
      </c>
    </row>
    <row r="304" spans="3:3" x14ac:dyDescent="0.2">
      <c r="C304" s="10">
        <f t="shared" si="3"/>
        <v>0</v>
      </c>
    </row>
    <row r="305" spans="3:3" x14ac:dyDescent="0.2">
      <c r="C305" s="10">
        <f t="shared" si="3"/>
        <v>0</v>
      </c>
    </row>
    <row r="306" spans="3:3" x14ac:dyDescent="0.2">
      <c r="C306" s="10">
        <f t="shared" si="3"/>
        <v>0</v>
      </c>
    </row>
    <row r="307" spans="3:3" x14ac:dyDescent="0.2">
      <c r="C307" s="10">
        <f t="shared" si="3"/>
        <v>0</v>
      </c>
    </row>
    <row r="308" spans="3:3" x14ac:dyDescent="0.2">
      <c r="C308" s="10">
        <f t="shared" si="3"/>
        <v>0</v>
      </c>
    </row>
    <row r="309" spans="3:3" x14ac:dyDescent="0.2">
      <c r="C309" s="10">
        <f t="shared" si="3"/>
        <v>0</v>
      </c>
    </row>
    <row r="310" spans="3:3" x14ac:dyDescent="0.2">
      <c r="C310" s="10">
        <f t="shared" si="3"/>
        <v>0</v>
      </c>
    </row>
    <row r="311" spans="3:3" x14ac:dyDescent="0.2">
      <c r="C311" s="10">
        <f t="shared" si="3"/>
        <v>0</v>
      </c>
    </row>
    <row r="312" spans="3:3" x14ac:dyDescent="0.2">
      <c r="C312" s="10">
        <f t="shared" si="3"/>
        <v>0</v>
      </c>
    </row>
    <row r="313" spans="3:3" x14ac:dyDescent="0.2">
      <c r="C313" s="10">
        <f t="shared" si="3"/>
        <v>0</v>
      </c>
    </row>
    <row r="314" spans="3:3" x14ac:dyDescent="0.2">
      <c r="C314" s="10">
        <f t="shared" si="3"/>
        <v>0</v>
      </c>
    </row>
    <row r="315" spans="3:3" x14ac:dyDescent="0.2">
      <c r="C315" s="10">
        <f t="shared" si="3"/>
        <v>0</v>
      </c>
    </row>
    <row r="316" spans="3:3" x14ac:dyDescent="0.2">
      <c r="C316" s="10">
        <f t="shared" si="3"/>
        <v>0</v>
      </c>
    </row>
    <row r="317" spans="3:3" x14ac:dyDescent="0.2">
      <c r="C317" s="10">
        <f t="shared" si="3"/>
        <v>0</v>
      </c>
    </row>
    <row r="318" spans="3:3" x14ac:dyDescent="0.2">
      <c r="C318" s="10">
        <f t="shared" si="3"/>
        <v>0</v>
      </c>
    </row>
    <row r="319" spans="3:3" x14ac:dyDescent="0.2">
      <c r="C319" s="10">
        <f t="shared" si="3"/>
        <v>0</v>
      </c>
    </row>
    <row r="320" spans="3:3" x14ac:dyDescent="0.2">
      <c r="C320" s="10">
        <f t="shared" si="3"/>
        <v>0</v>
      </c>
    </row>
    <row r="321" spans="3:3" x14ac:dyDescent="0.2">
      <c r="C321" s="10">
        <f t="shared" si="3"/>
        <v>0</v>
      </c>
    </row>
    <row r="322" spans="3:3" x14ac:dyDescent="0.2">
      <c r="C322" s="10">
        <f t="shared" si="3"/>
        <v>0</v>
      </c>
    </row>
    <row r="323" spans="3:3" x14ac:dyDescent="0.2">
      <c r="C323" s="10">
        <f t="shared" si="3"/>
        <v>0</v>
      </c>
    </row>
    <row r="324" spans="3:3" x14ac:dyDescent="0.2">
      <c r="C324" s="10">
        <f t="shared" si="3"/>
        <v>0</v>
      </c>
    </row>
    <row r="325" spans="3:3" x14ac:dyDescent="0.2">
      <c r="C325" s="10">
        <f t="shared" si="3"/>
        <v>0</v>
      </c>
    </row>
    <row r="326" spans="3:3" x14ac:dyDescent="0.2">
      <c r="C326" s="10">
        <f t="shared" si="3"/>
        <v>0</v>
      </c>
    </row>
    <row r="327" spans="3:3" x14ac:dyDescent="0.2">
      <c r="C327" s="10">
        <f t="shared" si="3"/>
        <v>0</v>
      </c>
    </row>
    <row r="328" spans="3:3" x14ac:dyDescent="0.2">
      <c r="C328" s="10">
        <f t="shared" si="3"/>
        <v>0</v>
      </c>
    </row>
    <row r="329" spans="3:3" x14ac:dyDescent="0.2">
      <c r="C329" s="10">
        <f t="shared" si="3"/>
        <v>0</v>
      </c>
    </row>
    <row r="330" spans="3:3" x14ac:dyDescent="0.2">
      <c r="C330" s="10">
        <f t="shared" si="3"/>
        <v>0</v>
      </c>
    </row>
    <row r="331" spans="3:3" x14ac:dyDescent="0.2">
      <c r="C331" s="10">
        <f t="shared" si="3"/>
        <v>0</v>
      </c>
    </row>
    <row r="332" spans="3:3" x14ac:dyDescent="0.2">
      <c r="C332" s="10">
        <f t="shared" si="3"/>
        <v>0</v>
      </c>
    </row>
    <row r="333" spans="3:3" x14ac:dyDescent="0.2">
      <c r="C333" s="10">
        <f t="shared" si="3"/>
        <v>0</v>
      </c>
    </row>
    <row r="334" spans="3:3" x14ac:dyDescent="0.2">
      <c r="C334" s="10">
        <f t="shared" si="3"/>
        <v>0</v>
      </c>
    </row>
    <row r="335" spans="3:3" x14ac:dyDescent="0.2">
      <c r="C335" s="10">
        <f t="shared" si="3"/>
        <v>0</v>
      </c>
    </row>
    <row r="336" spans="3:3" x14ac:dyDescent="0.2">
      <c r="C336" s="10">
        <f t="shared" si="3"/>
        <v>0</v>
      </c>
    </row>
    <row r="337" spans="3:3" x14ac:dyDescent="0.2">
      <c r="C337" s="10">
        <f t="shared" si="3"/>
        <v>0</v>
      </c>
    </row>
    <row r="338" spans="3:3" x14ac:dyDescent="0.2">
      <c r="C338" s="10">
        <f t="shared" si="3"/>
        <v>0</v>
      </c>
    </row>
    <row r="339" spans="3:3" x14ac:dyDescent="0.2">
      <c r="C339" s="10">
        <f t="shared" ref="C339:C402" si="4">B340</f>
        <v>0</v>
      </c>
    </row>
    <row r="340" spans="3:3" x14ac:dyDescent="0.2">
      <c r="C340" s="10">
        <f t="shared" si="4"/>
        <v>0</v>
      </c>
    </row>
    <row r="341" spans="3:3" x14ac:dyDescent="0.2">
      <c r="C341" s="10">
        <f t="shared" si="4"/>
        <v>0</v>
      </c>
    </row>
    <row r="342" spans="3:3" x14ac:dyDescent="0.2">
      <c r="C342" s="10">
        <f t="shared" si="4"/>
        <v>0</v>
      </c>
    </row>
    <row r="343" spans="3:3" x14ac:dyDescent="0.2">
      <c r="C343" s="10">
        <f t="shared" si="4"/>
        <v>0</v>
      </c>
    </row>
    <row r="344" spans="3:3" x14ac:dyDescent="0.2">
      <c r="C344" s="10">
        <f t="shared" si="4"/>
        <v>0</v>
      </c>
    </row>
    <row r="345" spans="3:3" x14ac:dyDescent="0.2">
      <c r="C345" s="10">
        <f t="shared" si="4"/>
        <v>0</v>
      </c>
    </row>
    <row r="346" spans="3:3" x14ac:dyDescent="0.2">
      <c r="C346" s="10">
        <f t="shared" si="4"/>
        <v>0</v>
      </c>
    </row>
    <row r="347" spans="3:3" x14ac:dyDescent="0.2">
      <c r="C347" s="10">
        <f t="shared" si="4"/>
        <v>0</v>
      </c>
    </row>
    <row r="348" spans="3:3" x14ac:dyDescent="0.2">
      <c r="C348" s="10">
        <f t="shared" si="4"/>
        <v>0</v>
      </c>
    </row>
    <row r="349" spans="3:3" x14ac:dyDescent="0.2">
      <c r="C349" s="10">
        <f t="shared" si="4"/>
        <v>0</v>
      </c>
    </row>
    <row r="350" spans="3:3" x14ac:dyDescent="0.2">
      <c r="C350" s="10">
        <f t="shared" si="4"/>
        <v>0</v>
      </c>
    </row>
    <row r="351" spans="3:3" x14ac:dyDescent="0.2">
      <c r="C351" s="10">
        <f t="shared" si="4"/>
        <v>0</v>
      </c>
    </row>
    <row r="352" spans="3:3" x14ac:dyDescent="0.2">
      <c r="C352" s="10">
        <f t="shared" si="4"/>
        <v>0</v>
      </c>
    </row>
    <row r="353" spans="3:3" x14ac:dyDescent="0.2">
      <c r="C353" s="10">
        <f t="shared" si="4"/>
        <v>0</v>
      </c>
    </row>
    <row r="354" spans="3:3" x14ac:dyDescent="0.2">
      <c r="C354" s="10">
        <f t="shared" si="4"/>
        <v>0</v>
      </c>
    </row>
    <row r="355" spans="3:3" x14ac:dyDescent="0.2">
      <c r="C355" s="10">
        <f t="shared" si="4"/>
        <v>0</v>
      </c>
    </row>
    <row r="356" spans="3:3" x14ac:dyDescent="0.2">
      <c r="C356" s="10">
        <f t="shared" si="4"/>
        <v>0</v>
      </c>
    </row>
    <row r="357" spans="3:3" x14ac:dyDescent="0.2">
      <c r="C357" s="10">
        <f t="shared" si="4"/>
        <v>0</v>
      </c>
    </row>
    <row r="358" spans="3:3" x14ac:dyDescent="0.2">
      <c r="C358" s="10">
        <f t="shared" si="4"/>
        <v>0</v>
      </c>
    </row>
    <row r="359" spans="3:3" x14ac:dyDescent="0.2">
      <c r="C359" s="10">
        <f t="shared" si="4"/>
        <v>0</v>
      </c>
    </row>
    <row r="360" spans="3:3" x14ac:dyDescent="0.2">
      <c r="C360" s="10">
        <f t="shared" si="4"/>
        <v>0</v>
      </c>
    </row>
    <row r="361" spans="3:3" x14ac:dyDescent="0.2">
      <c r="C361" s="10">
        <f t="shared" si="4"/>
        <v>0</v>
      </c>
    </row>
    <row r="362" spans="3:3" x14ac:dyDescent="0.2">
      <c r="C362" s="10">
        <f t="shared" si="4"/>
        <v>0</v>
      </c>
    </row>
    <row r="363" spans="3:3" x14ac:dyDescent="0.2">
      <c r="C363" s="10">
        <f t="shared" si="4"/>
        <v>0</v>
      </c>
    </row>
    <row r="364" spans="3:3" x14ac:dyDescent="0.2">
      <c r="C364" s="10">
        <f t="shared" si="4"/>
        <v>0</v>
      </c>
    </row>
    <row r="365" spans="3:3" x14ac:dyDescent="0.2">
      <c r="C365" s="10">
        <f t="shared" si="4"/>
        <v>0</v>
      </c>
    </row>
    <row r="366" spans="3:3" x14ac:dyDescent="0.2">
      <c r="C366" s="10">
        <f t="shared" si="4"/>
        <v>0</v>
      </c>
    </row>
    <row r="367" spans="3:3" x14ac:dyDescent="0.2">
      <c r="C367" s="10">
        <f t="shared" si="4"/>
        <v>0</v>
      </c>
    </row>
    <row r="368" spans="3:3" x14ac:dyDescent="0.2">
      <c r="C368" s="10">
        <f t="shared" si="4"/>
        <v>0</v>
      </c>
    </row>
    <row r="369" spans="3:3" x14ac:dyDescent="0.2">
      <c r="C369" s="10">
        <f t="shared" si="4"/>
        <v>0</v>
      </c>
    </row>
    <row r="370" spans="3:3" x14ac:dyDescent="0.2">
      <c r="C370" s="10">
        <f t="shared" si="4"/>
        <v>0</v>
      </c>
    </row>
    <row r="371" spans="3:3" x14ac:dyDescent="0.2">
      <c r="C371" s="10">
        <f t="shared" si="4"/>
        <v>0</v>
      </c>
    </row>
    <row r="372" spans="3:3" x14ac:dyDescent="0.2">
      <c r="C372" s="10">
        <f t="shared" si="4"/>
        <v>0</v>
      </c>
    </row>
    <row r="373" spans="3:3" x14ac:dyDescent="0.2">
      <c r="C373" s="10">
        <f t="shared" si="4"/>
        <v>0</v>
      </c>
    </row>
    <row r="374" spans="3:3" x14ac:dyDescent="0.2">
      <c r="C374" s="10">
        <f t="shared" si="4"/>
        <v>0</v>
      </c>
    </row>
    <row r="375" spans="3:3" x14ac:dyDescent="0.2">
      <c r="C375" s="10">
        <f t="shared" si="4"/>
        <v>0</v>
      </c>
    </row>
    <row r="376" spans="3:3" x14ac:dyDescent="0.2">
      <c r="C376" s="10">
        <f t="shared" si="4"/>
        <v>0</v>
      </c>
    </row>
    <row r="377" spans="3:3" x14ac:dyDescent="0.2">
      <c r="C377" s="10">
        <f t="shared" si="4"/>
        <v>0</v>
      </c>
    </row>
    <row r="378" spans="3:3" x14ac:dyDescent="0.2">
      <c r="C378" s="10">
        <f t="shared" si="4"/>
        <v>0</v>
      </c>
    </row>
    <row r="379" spans="3:3" x14ac:dyDescent="0.2">
      <c r="C379" s="10">
        <f t="shared" si="4"/>
        <v>0</v>
      </c>
    </row>
    <row r="380" spans="3:3" x14ac:dyDescent="0.2">
      <c r="C380" s="10">
        <f t="shared" si="4"/>
        <v>0</v>
      </c>
    </row>
    <row r="381" spans="3:3" x14ac:dyDescent="0.2">
      <c r="C381" s="10">
        <f t="shared" si="4"/>
        <v>0</v>
      </c>
    </row>
    <row r="382" spans="3:3" x14ac:dyDescent="0.2">
      <c r="C382" s="10">
        <f t="shared" si="4"/>
        <v>0</v>
      </c>
    </row>
    <row r="383" spans="3:3" x14ac:dyDescent="0.2">
      <c r="C383" s="10">
        <f t="shared" si="4"/>
        <v>0</v>
      </c>
    </row>
    <row r="384" spans="3:3" x14ac:dyDescent="0.2">
      <c r="C384" s="10">
        <f t="shared" si="4"/>
        <v>0</v>
      </c>
    </row>
    <row r="385" spans="3:3" x14ac:dyDescent="0.2">
      <c r="C385" s="10">
        <f t="shared" si="4"/>
        <v>0</v>
      </c>
    </row>
    <row r="386" spans="3:3" x14ac:dyDescent="0.2">
      <c r="C386" s="10">
        <f t="shared" si="4"/>
        <v>0</v>
      </c>
    </row>
    <row r="387" spans="3:3" x14ac:dyDescent="0.2">
      <c r="C387" s="10">
        <f t="shared" si="4"/>
        <v>0</v>
      </c>
    </row>
    <row r="388" spans="3:3" x14ac:dyDescent="0.2">
      <c r="C388" s="10">
        <f t="shared" si="4"/>
        <v>0</v>
      </c>
    </row>
    <row r="389" spans="3:3" x14ac:dyDescent="0.2">
      <c r="C389" s="10">
        <f t="shared" si="4"/>
        <v>0</v>
      </c>
    </row>
    <row r="390" spans="3:3" x14ac:dyDescent="0.2">
      <c r="C390" s="10">
        <f t="shared" si="4"/>
        <v>0</v>
      </c>
    </row>
    <row r="391" spans="3:3" x14ac:dyDescent="0.2">
      <c r="C391" s="10">
        <f t="shared" si="4"/>
        <v>0</v>
      </c>
    </row>
    <row r="392" spans="3:3" x14ac:dyDescent="0.2">
      <c r="C392" s="10">
        <f t="shared" si="4"/>
        <v>0</v>
      </c>
    </row>
    <row r="393" spans="3:3" x14ac:dyDescent="0.2">
      <c r="C393" s="10">
        <f t="shared" si="4"/>
        <v>0</v>
      </c>
    </row>
    <row r="394" spans="3:3" x14ac:dyDescent="0.2">
      <c r="C394" s="10">
        <f t="shared" si="4"/>
        <v>0</v>
      </c>
    </row>
    <row r="395" spans="3:3" x14ac:dyDescent="0.2">
      <c r="C395" s="10">
        <f t="shared" si="4"/>
        <v>0</v>
      </c>
    </row>
    <row r="396" spans="3:3" x14ac:dyDescent="0.2">
      <c r="C396" s="10">
        <f t="shared" si="4"/>
        <v>0</v>
      </c>
    </row>
    <row r="397" spans="3:3" x14ac:dyDescent="0.2">
      <c r="C397" s="10">
        <f t="shared" si="4"/>
        <v>0</v>
      </c>
    </row>
    <row r="398" spans="3:3" x14ac:dyDescent="0.2">
      <c r="C398" s="10">
        <f t="shared" si="4"/>
        <v>0</v>
      </c>
    </row>
    <row r="399" spans="3:3" x14ac:dyDescent="0.2">
      <c r="C399" s="10">
        <f t="shared" si="4"/>
        <v>0</v>
      </c>
    </row>
    <row r="400" spans="3:3" x14ac:dyDescent="0.2">
      <c r="C400" s="10">
        <f t="shared" si="4"/>
        <v>0</v>
      </c>
    </row>
    <row r="401" spans="3:3" x14ac:dyDescent="0.2">
      <c r="C401" s="10">
        <f t="shared" si="4"/>
        <v>0</v>
      </c>
    </row>
    <row r="402" spans="3:3" x14ac:dyDescent="0.2">
      <c r="C402" s="10">
        <f t="shared" si="4"/>
        <v>0</v>
      </c>
    </row>
    <row r="403" spans="3:3" x14ac:dyDescent="0.2">
      <c r="C403" s="10">
        <f t="shared" ref="C403:C466" si="5">B404</f>
        <v>0</v>
      </c>
    </row>
    <row r="404" spans="3:3" x14ac:dyDescent="0.2">
      <c r="C404" s="10">
        <f t="shared" si="5"/>
        <v>0</v>
      </c>
    </row>
    <row r="405" spans="3:3" x14ac:dyDescent="0.2">
      <c r="C405" s="10">
        <f t="shared" si="5"/>
        <v>0</v>
      </c>
    </row>
    <row r="406" spans="3:3" x14ac:dyDescent="0.2">
      <c r="C406" s="10">
        <f t="shared" si="5"/>
        <v>0</v>
      </c>
    </row>
    <row r="407" spans="3:3" x14ac:dyDescent="0.2">
      <c r="C407" s="10">
        <f t="shared" si="5"/>
        <v>0</v>
      </c>
    </row>
    <row r="408" spans="3:3" x14ac:dyDescent="0.2">
      <c r="C408" s="10">
        <f t="shared" si="5"/>
        <v>0</v>
      </c>
    </row>
    <row r="409" spans="3:3" x14ac:dyDescent="0.2">
      <c r="C409" s="10">
        <f t="shared" si="5"/>
        <v>0</v>
      </c>
    </row>
    <row r="410" spans="3:3" x14ac:dyDescent="0.2">
      <c r="C410" s="10">
        <f t="shared" si="5"/>
        <v>0</v>
      </c>
    </row>
    <row r="411" spans="3:3" x14ac:dyDescent="0.2">
      <c r="C411" s="10">
        <f t="shared" si="5"/>
        <v>0</v>
      </c>
    </row>
    <row r="412" spans="3:3" x14ac:dyDescent="0.2">
      <c r="C412" s="10">
        <f t="shared" si="5"/>
        <v>0</v>
      </c>
    </row>
    <row r="413" spans="3:3" x14ac:dyDescent="0.2">
      <c r="C413" s="10">
        <f t="shared" si="5"/>
        <v>0</v>
      </c>
    </row>
    <row r="414" spans="3:3" x14ac:dyDescent="0.2">
      <c r="C414" s="10">
        <f t="shared" si="5"/>
        <v>0</v>
      </c>
    </row>
    <row r="415" spans="3:3" x14ac:dyDescent="0.2">
      <c r="C415" s="10">
        <f t="shared" si="5"/>
        <v>0</v>
      </c>
    </row>
    <row r="416" spans="3:3" x14ac:dyDescent="0.2">
      <c r="C416" s="10">
        <f t="shared" si="5"/>
        <v>0</v>
      </c>
    </row>
    <row r="417" spans="3:3" x14ac:dyDescent="0.2">
      <c r="C417" s="10">
        <f t="shared" si="5"/>
        <v>0</v>
      </c>
    </row>
    <row r="418" spans="3:3" x14ac:dyDescent="0.2">
      <c r="C418" s="10">
        <f t="shared" si="5"/>
        <v>0</v>
      </c>
    </row>
    <row r="419" spans="3:3" x14ac:dyDescent="0.2">
      <c r="C419" s="10">
        <f t="shared" si="5"/>
        <v>0</v>
      </c>
    </row>
    <row r="420" spans="3:3" x14ac:dyDescent="0.2">
      <c r="C420" s="10">
        <f t="shared" si="5"/>
        <v>0</v>
      </c>
    </row>
    <row r="421" spans="3:3" x14ac:dyDescent="0.2">
      <c r="C421" s="10">
        <f t="shared" si="5"/>
        <v>0</v>
      </c>
    </row>
    <row r="422" spans="3:3" x14ac:dyDescent="0.2">
      <c r="C422" s="10">
        <f t="shared" si="5"/>
        <v>0</v>
      </c>
    </row>
    <row r="423" spans="3:3" x14ac:dyDescent="0.2">
      <c r="C423" s="10">
        <f t="shared" si="5"/>
        <v>0</v>
      </c>
    </row>
    <row r="424" spans="3:3" x14ac:dyDescent="0.2">
      <c r="C424" s="10">
        <f t="shared" si="5"/>
        <v>0</v>
      </c>
    </row>
    <row r="425" spans="3:3" x14ac:dyDescent="0.2">
      <c r="C425" s="10">
        <f t="shared" si="5"/>
        <v>0</v>
      </c>
    </row>
    <row r="426" spans="3:3" x14ac:dyDescent="0.2">
      <c r="C426" s="10">
        <f t="shared" si="5"/>
        <v>0</v>
      </c>
    </row>
    <row r="427" spans="3:3" x14ac:dyDescent="0.2">
      <c r="C427" s="10">
        <f t="shared" si="5"/>
        <v>0</v>
      </c>
    </row>
    <row r="428" spans="3:3" x14ac:dyDescent="0.2">
      <c r="C428" s="10">
        <f t="shared" si="5"/>
        <v>0</v>
      </c>
    </row>
    <row r="429" spans="3:3" x14ac:dyDescent="0.2">
      <c r="C429" s="10">
        <f t="shared" si="5"/>
        <v>0</v>
      </c>
    </row>
    <row r="430" spans="3:3" x14ac:dyDescent="0.2">
      <c r="C430" s="10">
        <f t="shared" si="5"/>
        <v>0</v>
      </c>
    </row>
    <row r="431" spans="3:3" x14ac:dyDescent="0.2">
      <c r="C431" s="10">
        <f t="shared" si="5"/>
        <v>0</v>
      </c>
    </row>
    <row r="432" spans="3:3" x14ac:dyDescent="0.2">
      <c r="C432" s="10">
        <f t="shared" si="5"/>
        <v>0</v>
      </c>
    </row>
    <row r="433" spans="3:3" x14ac:dyDescent="0.2">
      <c r="C433" s="10">
        <f t="shared" si="5"/>
        <v>0</v>
      </c>
    </row>
    <row r="434" spans="3:3" x14ac:dyDescent="0.2">
      <c r="C434" s="10">
        <f t="shared" si="5"/>
        <v>0</v>
      </c>
    </row>
    <row r="435" spans="3:3" x14ac:dyDescent="0.2">
      <c r="C435" s="10">
        <f t="shared" si="5"/>
        <v>0</v>
      </c>
    </row>
    <row r="436" spans="3:3" x14ac:dyDescent="0.2">
      <c r="C436" s="10">
        <f t="shared" si="5"/>
        <v>0</v>
      </c>
    </row>
    <row r="437" spans="3:3" x14ac:dyDescent="0.2">
      <c r="C437" s="10">
        <f t="shared" si="5"/>
        <v>0</v>
      </c>
    </row>
    <row r="438" spans="3:3" x14ac:dyDescent="0.2">
      <c r="C438" s="10">
        <f t="shared" si="5"/>
        <v>0</v>
      </c>
    </row>
    <row r="439" spans="3:3" x14ac:dyDescent="0.2">
      <c r="C439" s="10">
        <f t="shared" si="5"/>
        <v>0</v>
      </c>
    </row>
    <row r="440" spans="3:3" x14ac:dyDescent="0.2">
      <c r="C440" s="10">
        <f t="shared" si="5"/>
        <v>0</v>
      </c>
    </row>
    <row r="441" spans="3:3" x14ac:dyDescent="0.2">
      <c r="C441" s="10">
        <f t="shared" si="5"/>
        <v>0</v>
      </c>
    </row>
    <row r="442" spans="3:3" x14ac:dyDescent="0.2">
      <c r="C442" s="10">
        <f t="shared" si="5"/>
        <v>0</v>
      </c>
    </row>
    <row r="443" spans="3:3" x14ac:dyDescent="0.2">
      <c r="C443" s="10">
        <f t="shared" si="5"/>
        <v>0</v>
      </c>
    </row>
    <row r="444" spans="3:3" x14ac:dyDescent="0.2">
      <c r="C444" s="10">
        <f t="shared" si="5"/>
        <v>0</v>
      </c>
    </row>
    <row r="445" spans="3:3" x14ac:dyDescent="0.2">
      <c r="C445" s="10">
        <f t="shared" si="5"/>
        <v>0</v>
      </c>
    </row>
    <row r="446" spans="3:3" x14ac:dyDescent="0.2">
      <c r="C446" s="10">
        <f t="shared" si="5"/>
        <v>0</v>
      </c>
    </row>
    <row r="447" spans="3:3" x14ac:dyDescent="0.2">
      <c r="C447" s="10">
        <f t="shared" si="5"/>
        <v>0</v>
      </c>
    </row>
    <row r="448" spans="3:3" x14ac:dyDescent="0.2">
      <c r="C448" s="10">
        <f t="shared" si="5"/>
        <v>0</v>
      </c>
    </row>
    <row r="449" spans="3:3" x14ac:dyDescent="0.2">
      <c r="C449" s="10">
        <f t="shared" si="5"/>
        <v>0</v>
      </c>
    </row>
    <row r="450" spans="3:3" x14ac:dyDescent="0.2">
      <c r="C450" s="10">
        <f t="shared" si="5"/>
        <v>0</v>
      </c>
    </row>
    <row r="451" spans="3:3" x14ac:dyDescent="0.2">
      <c r="C451" s="10">
        <f t="shared" si="5"/>
        <v>0</v>
      </c>
    </row>
    <row r="452" spans="3:3" x14ac:dyDescent="0.2">
      <c r="C452" s="10">
        <f t="shared" si="5"/>
        <v>0</v>
      </c>
    </row>
    <row r="453" spans="3:3" x14ac:dyDescent="0.2">
      <c r="C453" s="10">
        <f t="shared" si="5"/>
        <v>0</v>
      </c>
    </row>
    <row r="454" spans="3:3" x14ac:dyDescent="0.2">
      <c r="C454" s="10">
        <f t="shared" si="5"/>
        <v>0</v>
      </c>
    </row>
    <row r="455" spans="3:3" x14ac:dyDescent="0.2">
      <c r="C455" s="10">
        <f t="shared" si="5"/>
        <v>0</v>
      </c>
    </row>
    <row r="456" spans="3:3" x14ac:dyDescent="0.2">
      <c r="C456" s="10">
        <f t="shared" si="5"/>
        <v>0</v>
      </c>
    </row>
    <row r="457" spans="3:3" x14ac:dyDescent="0.2">
      <c r="C457" s="10">
        <f t="shared" si="5"/>
        <v>0</v>
      </c>
    </row>
    <row r="458" spans="3:3" x14ac:dyDescent="0.2">
      <c r="C458" s="10">
        <f t="shared" si="5"/>
        <v>0</v>
      </c>
    </row>
    <row r="459" spans="3:3" x14ac:dyDescent="0.2">
      <c r="C459" s="10">
        <f t="shared" si="5"/>
        <v>0</v>
      </c>
    </row>
    <row r="460" spans="3:3" x14ac:dyDescent="0.2">
      <c r="C460" s="10">
        <f t="shared" si="5"/>
        <v>0</v>
      </c>
    </row>
    <row r="461" spans="3:3" x14ac:dyDescent="0.2">
      <c r="C461" s="10">
        <f t="shared" si="5"/>
        <v>0</v>
      </c>
    </row>
    <row r="462" spans="3:3" x14ac:dyDescent="0.2">
      <c r="C462" s="10">
        <f t="shared" si="5"/>
        <v>0</v>
      </c>
    </row>
    <row r="463" spans="3:3" x14ac:dyDescent="0.2">
      <c r="C463" s="10">
        <f t="shared" si="5"/>
        <v>0</v>
      </c>
    </row>
    <row r="464" spans="3:3" x14ac:dyDescent="0.2">
      <c r="C464" s="10">
        <f t="shared" si="5"/>
        <v>0</v>
      </c>
    </row>
    <row r="465" spans="3:3" x14ac:dyDescent="0.2">
      <c r="C465" s="10">
        <f t="shared" si="5"/>
        <v>0</v>
      </c>
    </row>
    <row r="466" spans="3:3" x14ac:dyDescent="0.2">
      <c r="C466" s="10">
        <f t="shared" si="5"/>
        <v>0</v>
      </c>
    </row>
    <row r="467" spans="3:3" x14ac:dyDescent="0.2">
      <c r="C467" s="10">
        <f t="shared" ref="C467:C530" si="6">B468</f>
        <v>0</v>
      </c>
    </row>
    <row r="468" spans="3:3" x14ac:dyDescent="0.2">
      <c r="C468" s="10">
        <f t="shared" si="6"/>
        <v>0</v>
      </c>
    </row>
    <row r="469" spans="3:3" x14ac:dyDescent="0.2">
      <c r="C469" s="10">
        <f t="shared" si="6"/>
        <v>0</v>
      </c>
    </row>
    <row r="470" spans="3:3" x14ac:dyDescent="0.2">
      <c r="C470" s="10">
        <f t="shared" si="6"/>
        <v>0</v>
      </c>
    </row>
    <row r="471" spans="3:3" x14ac:dyDescent="0.2">
      <c r="C471" s="10">
        <f t="shared" si="6"/>
        <v>0</v>
      </c>
    </row>
    <row r="472" spans="3:3" x14ac:dyDescent="0.2">
      <c r="C472" s="10">
        <f t="shared" si="6"/>
        <v>0</v>
      </c>
    </row>
    <row r="473" spans="3:3" x14ac:dyDescent="0.2">
      <c r="C473" s="10">
        <f t="shared" si="6"/>
        <v>0</v>
      </c>
    </row>
    <row r="474" spans="3:3" x14ac:dyDescent="0.2">
      <c r="C474" s="10">
        <f t="shared" si="6"/>
        <v>0</v>
      </c>
    </row>
    <row r="475" spans="3:3" x14ac:dyDescent="0.2">
      <c r="C475" s="10">
        <f t="shared" si="6"/>
        <v>0</v>
      </c>
    </row>
    <row r="476" spans="3:3" x14ac:dyDescent="0.2">
      <c r="C476" s="10">
        <f t="shared" si="6"/>
        <v>0</v>
      </c>
    </row>
    <row r="477" spans="3:3" x14ac:dyDescent="0.2">
      <c r="C477" s="10">
        <f t="shared" si="6"/>
        <v>0</v>
      </c>
    </row>
    <row r="478" spans="3:3" x14ac:dyDescent="0.2">
      <c r="C478" s="10">
        <f t="shared" si="6"/>
        <v>0</v>
      </c>
    </row>
    <row r="479" spans="3:3" x14ac:dyDescent="0.2">
      <c r="C479" s="10">
        <f t="shared" si="6"/>
        <v>0</v>
      </c>
    </row>
    <row r="480" spans="3:3" x14ac:dyDescent="0.2">
      <c r="C480" s="10">
        <f t="shared" si="6"/>
        <v>0</v>
      </c>
    </row>
    <row r="481" spans="3:3" x14ac:dyDescent="0.2">
      <c r="C481" s="10">
        <f t="shared" si="6"/>
        <v>0</v>
      </c>
    </row>
    <row r="482" spans="3:3" x14ac:dyDescent="0.2">
      <c r="C482" s="10">
        <f t="shared" si="6"/>
        <v>0</v>
      </c>
    </row>
    <row r="483" spans="3:3" x14ac:dyDescent="0.2">
      <c r="C483" s="10">
        <f t="shared" si="6"/>
        <v>0</v>
      </c>
    </row>
    <row r="484" spans="3:3" x14ac:dyDescent="0.2">
      <c r="C484" s="10">
        <f t="shared" si="6"/>
        <v>0</v>
      </c>
    </row>
    <row r="485" spans="3:3" x14ac:dyDescent="0.2">
      <c r="C485" s="10">
        <f t="shared" si="6"/>
        <v>0</v>
      </c>
    </row>
    <row r="486" spans="3:3" x14ac:dyDescent="0.2">
      <c r="C486" s="10">
        <f t="shared" si="6"/>
        <v>0</v>
      </c>
    </row>
    <row r="487" spans="3:3" x14ac:dyDescent="0.2">
      <c r="C487" s="10">
        <f t="shared" si="6"/>
        <v>0</v>
      </c>
    </row>
    <row r="488" spans="3:3" x14ac:dyDescent="0.2">
      <c r="C488" s="10">
        <f t="shared" si="6"/>
        <v>0</v>
      </c>
    </row>
    <row r="489" spans="3:3" x14ac:dyDescent="0.2">
      <c r="C489" s="10">
        <f t="shared" si="6"/>
        <v>0</v>
      </c>
    </row>
    <row r="490" spans="3:3" x14ac:dyDescent="0.2">
      <c r="C490" s="10">
        <f t="shared" si="6"/>
        <v>0</v>
      </c>
    </row>
    <row r="491" spans="3:3" x14ac:dyDescent="0.2">
      <c r="C491" s="10">
        <f t="shared" si="6"/>
        <v>0</v>
      </c>
    </row>
    <row r="492" spans="3:3" x14ac:dyDescent="0.2">
      <c r="C492" s="10">
        <f t="shared" si="6"/>
        <v>0</v>
      </c>
    </row>
    <row r="493" spans="3:3" x14ac:dyDescent="0.2">
      <c r="C493" s="10">
        <f t="shared" si="6"/>
        <v>0</v>
      </c>
    </row>
    <row r="494" spans="3:3" x14ac:dyDescent="0.2">
      <c r="C494" s="10">
        <f t="shared" si="6"/>
        <v>0</v>
      </c>
    </row>
    <row r="495" spans="3:3" x14ac:dyDescent="0.2">
      <c r="C495" s="10">
        <f t="shared" si="6"/>
        <v>0</v>
      </c>
    </row>
    <row r="496" spans="3:3" x14ac:dyDescent="0.2">
      <c r="C496" s="10">
        <f t="shared" si="6"/>
        <v>0</v>
      </c>
    </row>
    <row r="497" spans="3:3" x14ac:dyDescent="0.2">
      <c r="C497" s="10">
        <f t="shared" si="6"/>
        <v>0</v>
      </c>
    </row>
    <row r="498" spans="3:3" x14ac:dyDescent="0.2">
      <c r="C498" s="10">
        <f t="shared" si="6"/>
        <v>0</v>
      </c>
    </row>
    <row r="499" spans="3:3" x14ac:dyDescent="0.2">
      <c r="C499" s="10">
        <f t="shared" si="6"/>
        <v>0</v>
      </c>
    </row>
    <row r="500" spans="3:3" x14ac:dyDescent="0.2">
      <c r="C500" s="10">
        <f t="shared" si="6"/>
        <v>0</v>
      </c>
    </row>
    <row r="501" spans="3:3" x14ac:dyDescent="0.2">
      <c r="C501" s="10">
        <f t="shared" si="6"/>
        <v>0</v>
      </c>
    </row>
    <row r="502" spans="3:3" x14ac:dyDescent="0.2">
      <c r="C502" s="10">
        <f t="shared" si="6"/>
        <v>0</v>
      </c>
    </row>
    <row r="503" spans="3:3" x14ac:dyDescent="0.2">
      <c r="C503" s="10">
        <f t="shared" si="6"/>
        <v>0</v>
      </c>
    </row>
    <row r="504" spans="3:3" x14ac:dyDescent="0.2">
      <c r="C504" s="10">
        <f t="shared" si="6"/>
        <v>0</v>
      </c>
    </row>
    <row r="505" spans="3:3" x14ac:dyDescent="0.2">
      <c r="C505" s="10">
        <f t="shared" si="6"/>
        <v>0</v>
      </c>
    </row>
    <row r="506" spans="3:3" x14ac:dyDescent="0.2">
      <c r="C506" s="10">
        <f t="shared" si="6"/>
        <v>0</v>
      </c>
    </row>
    <row r="507" spans="3:3" x14ac:dyDescent="0.2">
      <c r="C507" s="10">
        <f t="shared" si="6"/>
        <v>0</v>
      </c>
    </row>
    <row r="508" spans="3:3" x14ac:dyDescent="0.2">
      <c r="C508" s="10">
        <f t="shared" si="6"/>
        <v>0</v>
      </c>
    </row>
    <row r="509" spans="3:3" x14ac:dyDescent="0.2">
      <c r="C509" s="10">
        <f t="shared" si="6"/>
        <v>0</v>
      </c>
    </row>
    <row r="510" spans="3:3" x14ac:dyDescent="0.2">
      <c r="C510" s="10">
        <f t="shared" si="6"/>
        <v>0</v>
      </c>
    </row>
    <row r="511" spans="3:3" x14ac:dyDescent="0.2">
      <c r="C511" s="10">
        <f t="shared" si="6"/>
        <v>0</v>
      </c>
    </row>
    <row r="512" spans="3:3" x14ac:dyDescent="0.2">
      <c r="C512" s="10">
        <f t="shared" si="6"/>
        <v>0</v>
      </c>
    </row>
    <row r="513" spans="3:3" x14ac:dyDescent="0.2">
      <c r="C513" s="10">
        <f t="shared" si="6"/>
        <v>0</v>
      </c>
    </row>
    <row r="514" spans="3:3" x14ac:dyDescent="0.2">
      <c r="C514" s="10">
        <f t="shared" si="6"/>
        <v>0</v>
      </c>
    </row>
    <row r="515" spans="3:3" x14ac:dyDescent="0.2">
      <c r="C515" s="10">
        <f t="shared" si="6"/>
        <v>0</v>
      </c>
    </row>
    <row r="516" spans="3:3" x14ac:dyDescent="0.2">
      <c r="C516" s="10">
        <f t="shared" si="6"/>
        <v>0</v>
      </c>
    </row>
    <row r="517" spans="3:3" x14ac:dyDescent="0.2">
      <c r="C517" s="10">
        <f t="shared" si="6"/>
        <v>0</v>
      </c>
    </row>
    <row r="518" spans="3:3" x14ac:dyDescent="0.2">
      <c r="C518" s="10">
        <f t="shared" si="6"/>
        <v>0</v>
      </c>
    </row>
    <row r="519" spans="3:3" x14ac:dyDescent="0.2">
      <c r="C519" s="10">
        <f t="shared" si="6"/>
        <v>0</v>
      </c>
    </row>
    <row r="520" spans="3:3" x14ac:dyDescent="0.2">
      <c r="C520" s="10">
        <f t="shared" si="6"/>
        <v>0</v>
      </c>
    </row>
    <row r="521" spans="3:3" x14ac:dyDescent="0.2">
      <c r="C521" s="10">
        <f t="shared" si="6"/>
        <v>0</v>
      </c>
    </row>
    <row r="522" spans="3:3" x14ac:dyDescent="0.2">
      <c r="C522" s="10">
        <f t="shared" si="6"/>
        <v>0</v>
      </c>
    </row>
    <row r="523" spans="3:3" x14ac:dyDescent="0.2">
      <c r="C523" s="10">
        <f t="shared" si="6"/>
        <v>0</v>
      </c>
    </row>
    <row r="524" spans="3:3" x14ac:dyDescent="0.2">
      <c r="C524" s="10">
        <f t="shared" si="6"/>
        <v>0</v>
      </c>
    </row>
    <row r="525" spans="3:3" x14ac:dyDescent="0.2">
      <c r="C525" s="10">
        <f t="shared" si="6"/>
        <v>0</v>
      </c>
    </row>
    <row r="526" spans="3:3" x14ac:dyDescent="0.2">
      <c r="C526" s="10">
        <f t="shared" si="6"/>
        <v>0</v>
      </c>
    </row>
    <row r="527" spans="3:3" x14ac:dyDescent="0.2">
      <c r="C527" s="10">
        <f t="shared" si="6"/>
        <v>0</v>
      </c>
    </row>
    <row r="528" spans="3:3" x14ac:dyDescent="0.2">
      <c r="C528" s="10">
        <f t="shared" si="6"/>
        <v>0</v>
      </c>
    </row>
    <row r="529" spans="3:3" x14ac:dyDescent="0.2">
      <c r="C529" s="10">
        <f t="shared" si="6"/>
        <v>0</v>
      </c>
    </row>
    <row r="530" spans="3:3" x14ac:dyDescent="0.2">
      <c r="C530" s="10">
        <f t="shared" si="6"/>
        <v>0</v>
      </c>
    </row>
    <row r="531" spans="3:3" x14ac:dyDescent="0.2">
      <c r="C531" s="10">
        <f t="shared" ref="C531:C594" si="7">B532</f>
        <v>0</v>
      </c>
    </row>
    <row r="532" spans="3:3" x14ac:dyDescent="0.2">
      <c r="C532" s="10">
        <f t="shared" si="7"/>
        <v>0</v>
      </c>
    </row>
    <row r="533" spans="3:3" x14ac:dyDescent="0.2">
      <c r="C533" s="10">
        <f t="shared" si="7"/>
        <v>0</v>
      </c>
    </row>
    <row r="534" spans="3:3" x14ac:dyDescent="0.2">
      <c r="C534" s="10">
        <f t="shared" si="7"/>
        <v>0</v>
      </c>
    </row>
    <row r="535" spans="3:3" x14ac:dyDescent="0.2">
      <c r="C535" s="10">
        <f t="shared" si="7"/>
        <v>0</v>
      </c>
    </row>
    <row r="536" spans="3:3" x14ac:dyDescent="0.2">
      <c r="C536" s="10">
        <f t="shared" si="7"/>
        <v>0</v>
      </c>
    </row>
    <row r="537" spans="3:3" x14ac:dyDescent="0.2">
      <c r="C537" s="10">
        <f t="shared" si="7"/>
        <v>0</v>
      </c>
    </row>
    <row r="538" spans="3:3" x14ac:dyDescent="0.2">
      <c r="C538" s="10">
        <f t="shared" si="7"/>
        <v>0</v>
      </c>
    </row>
    <row r="539" spans="3:3" x14ac:dyDescent="0.2">
      <c r="C539" s="10">
        <f t="shared" si="7"/>
        <v>0</v>
      </c>
    </row>
    <row r="540" spans="3:3" x14ac:dyDescent="0.2">
      <c r="C540" s="10">
        <f t="shared" si="7"/>
        <v>0</v>
      </c>
    </row>
    <row r="541" spans="3:3" x14ac:dyDescent="0.2">
      <c r="C541" s="10">
        <f t="shared" si="7"/>
        <v>0</v>
      </c>
    </row>
    <row r="542" spans="3:3" x14ac:dyDescent="0.2">
      <c r="C542" s="10">
        <f t="shared" si="7"/>
        <v>0</v>
      </c>
    </row>
    <row r="543" spans="3:3" x14ac:dyDescent="0.2">
      <c r="C543" s="10">
        <f t="shared" si="7"/>
        <v>0</v>
      </c>
    </row>
    <row r="544" spans="3:3" x14ac:dyDescent="0.2">
      <c r="C544" s="10">
        <f t="shared" si="7"/>
        <v>0</v>
      </c>
    </row>
    <row r="545" spans="3:3" x14ac:dyDescent="0.2">
      <c r="C545" s="10">
        <f t="shared" si="7"/>
        <v>0</v>
      </c>
    </row>
    <row r="546" spans="3:3" x14ac:dyDescent="0.2">
      <c r="C546" s="10">
        <f t="shared" si="7"/>
        <v>0</v>
      </c>
    </row>
    <row r="547" spans="3:3" x14ac:dyDescent="0.2">
      <c r="C547" s="10">
        <f t="shared" si="7"/>
        <v>0</v>
      </c>
    </row>
    <row r="548" spans="3:3" x14ac:dyDescent="0.2">
      <c r="C548" s="10">
        <f t="shared" si="7"/>
        <v>0</v>
      </c>
    </row>
    <row r="549" spans="3:3" x14ac:dyDescent="0.2">
      <c r="C549" s="10">
        <f t="shared" si="7"/>
        <v>0</v>
      </c>
    </row>
    <row r="550" spans="3:3" x14ac:dyDescent="0.2">
      <c r="C550" s="10">
        <f t="shared" si="7"/>
        <v>0</v>
      </c>
    </row>
    <row r="551" spans="3:3" x14ac:dyDescent="0.2">
      <c r="C551" s="10">
        <f t="shared" si="7"/>
        <v>0</v>
      </c>
    </row>
    <row r="552" spans="3:3" x14ac:dyDescent="0.2">
      <c r="C552" s="10">
        <f t="shared" si="7"/>
        <v>0</v>
      </c>
    </row>
    <row r="553" spans="3:3" x14ac:dyDescent="0.2">
      <c r="C553" s="10">
        <f t="shared" si="7"/>
        <v>0</v>
      </c>
    </row>
    <row r="554" spans="3:3" x14ac:dyDescent="0.2">
      <c r="C554" s="10">
        <f t="shared" si="7"/>
        <v>0</v>
      </c>
    </row>
    <row r="555" spans="3:3" x14ac:dyDescent="0.2">
      <c r="C555" s="10">
        <f t="shared" si="7"/>
        <v>0</v>
      </c>
    </row>
    <row r="556" spans="3:3" x14ac:dyDescent="0.2">
      <c r="C556" s="10">
        <f t="shared" si="7"/>
        <v>0</v>
      </c>
    </row>
    <row r="557" spans="3:3" x14ac:dyDescent="0.2">
      <c r="C557" s="10">
        <f t="shared" si="7"/>
        <v>0</v>
      </c>
    </row>
    <row r="558" spans="3:3" x14ac:dyDescent="0.2">
      <c r="C558" s="10">
        <f t="shared" si="7"/>
        <v>0</v>
      </c>
    </row>
    <row r="559" spans="3:3" x14ac:dyDescent="0.2">
      <c r="C559" s="10">
        <f t="shared" si="7"/>
        <v>0</v>
      </c>
    </row>
    <row r="560" spans="3:3" x14ac:dyDescent="0.2">
      <c r="C560" s="10">
        <f t="shared" si="7"/>
        <v>0</v>
      </c>
    </row>
    <row r="561" spans="3:3" x14ac:dyDescent="0.2">
      <c r="C561" s="10">
        <f t="shared" si="7"/>
        <v>0</v>
      </c>
    </row>
    <row r="562" spans="3:3" x14ac:dyDescent="0.2">
      <c r="C562" s="10">
        <f t="shared" si="7"/>
        <v>0</v>
      </c>
    </row>
    <row r="563" spans="3:3" x14ac:dyDescent="0.2">
      <c r="C563" s="10">
        <f t="shared" si="7"/>
        <v>0</v>
      </c>
    </row>
    <row r="564" spans="3:3" x14ac:dyDescent="0.2">
      <c r="C564" s="10">
        <f t="shared" si="7"/>
        <v>0</v>
      </c>
    </row>
    <row r="565" spans="3:3" x14ac:dyDescent="0.2">
      <c r="C565" s="10">
        <f t="shared" si="7"/>
        <v>0</v>
      </c>
    </row>
    <row r="566" spans="3:3" x14ac:dyDescent="0.2">
      <c r="C566" s="10">
        <f t="shared" si="7"/>
        <v>0</v>
      </c>
    </row>
    <row r="567" spans="3:3" x14ac:dyDescent="0.2">
      <c r="C567" s="10">
        <f t="shared" si="7"/>
        <v>0</v>
      </c>
    </row>
    <row r="568" spans="3:3" x14ac:dyDescent="0.2">
      <c r="C568" s="10">
        <f t="shared" si="7"/>
        <v>0</v>
      </c>
    </row>
    <row r="569" spans="3:3" x14ac:dyDescent="0.2">
      <c r="C569" s="10">
        <f t="shared" si="7"/>
        <v>0</v>
      </c>
    </row>
    <row r="570" spans="3:3" x14ac:dyDescent="0.2">
      <c r="C570" s="10">
        <f t="shared" si="7"/>
        <v>0</v>
      </c>
    </row>
    <row r="571" spans="3:3" x14ac:dyDescent="0.2">
      <c r="C571" s="10">
        <f t="shared" si="7"/>
        <v>0</v>
      </c>
    </row>
    <row r="572" spans="3:3" x14ac:dyDescent="0.2">
      <c r="C572" s="10">
        <f t="shared" si="7"/>
        <v>0</v>
      </c>
    </row>
    <row r="573" spans="3:3" x14ac:dyDescent="0.2">
      <c r="C573" s="10">
        <f t="shared" si="7"/>
        <v>0</v>
      </c>
    </row>
    <row r="574" spans="3:3" x14ac:dyDescent="0.2">
      <c r="C574" s="10">
        <f t="shared" si="7"/>
        <v>0</v>
      </c>
    </row>
    <row r="575" spans="3:3" x14ac:dyDescent="0.2">
      <c r="C575" s="10">
        <f t="shared" si="7"/>
        <v>0</v>
      </c>
    </row>
    <row r="576" spans="3:3" x14ac:dyDescent="0.2">
      <c r="C576" s="10">
        <f t="shared" si="7"/>
        <v>0</v>
      </c>
    </row>
    <row r="577" spans="3:3" x14ac:dyDescent="0.2">
      <c r="C577" s="10">
        <f t="shared" si="7"/>
        <v>0</v>
      </c>
    </row>
    <row r="578" spans="3:3" x14ac:dyDescent="0.2">
      <c r="C578" s="10">
        <f t="shared" si="7"/>
        <v>0</v>
      </c>
    </row>
    <row r="579" spans="3:3" x14ac:dyDescent="0.2">
      <c r="C579" s="10">
        <f t="shared" si="7"/>
        <v>0</v>
      </c>
    </row>
    <row r="580" spans="3:3" x14ac:dyDescent="0.2">
      <c r="C580" s="10">
        <f t="shared" si="7"/>
        <v>0</v>
      </c>
    </row>
    <row r="581" spans="3:3" x14ac:dyDescent="0.2">
      <c r="C581" s="10">
        <f t="shared" si="7"/>
        <v>0</v>
      </c>
    </row>
    <row r="582" spans="3:3" x14ac:dyDescent="0.2">
      <c r="C582" s="10">
        <f t="shared" si="7"/>
        <v>0</v>
      </c>
    </row>
    <row r="583" spans="3:3" x14ac:dyDescent="0.2">
      <c r="C583" s="10">
        <f t="shared" si="7"/>
        <v>0</v>
      </c>
    </row>
    <row r="584" spans="3:3" x14ac:dyDescent="0.2">
      <c r="C584" s="10">
        <f t="shared" si="7"/>
        <v>0</v>
      </c>
    </row>
    <row r="585" spans="3:3" x14ac:dyDescent="0.2">
      <c r="C585" s="10">
        <f t="shared" si="7"/>
        <v>0</v>
      </c>
    </row>
    <row r="586" spans="3:3" x14ac:dyDescent="0.2">
      <c r="C586" s="10">
        <f t="shared" si="7"/>
        <v>0</v>
      </c>
    </row>
    <row r="587" spans="3:3" x14ac:dyDescent="0.2">
      <c r="C587" s="10">
        <f t="shared" si="7"/>
        <v>0</v>
      </c>
    </row>
    <row r="588" spans="3:3" x14ac:dyDescent="0.2">
      <c r="C588" s="10">
        <f t="shared" si="7"/>
        <v>0</v>
      </c>
    </row>
    <row r="589" spans="3:3" x14ac:dyDescent="0.2">
      <c r="C589" s="10">
        <f t="shared" si="7"/>
        <v>0</v>
      </c>
    </row>
    <row r="590" spans="3:3" x14ac:dyDescent="0.2">
      <c r="C590" s="10">
        <f t="shared" si="7"/>
        <v>0</v>
      </c>
    </row>
    <row r="591" spans="3:3" x14ac:dyDescent="0.2">
      <c r="C591" s="10">
        <f t="shared" si="7"/>
        <v>0</v>
      </c>
    </row>
    <row r="592" spans="3:3" x14ac:dyDescent="0.2">
      <c r="C592" s="10">
        <f t="shared" si="7"/>
        <v>0</v>
      </c>
    </row>
    <row r="593" spans="3:3" x14ac:dyDescent="0.2">
      <c r="C593" s="10">
        <f t="shared" si="7"/>
        <v>0</v>
      </c>
    </row>
    <row r="594" spans="3:3" x14ac:dyDescent="0.2">
      <c r="C594" s="10">
        <f t="shared" si="7"/>
        <v>0</v>
      </c>
    </row>
    <row r="595" spans="3:3" x14ac:dyDescent="0.2">
      <c r="C595" s="10">
        <f t="shared" ref="C595:C658" si="8">B596</f>
        <v>0</v>
      </c>
    </row>
    <row r="596" spans="3:3" x14ac:dyDescent="0.2">
      <c r="C596" s="10">
        <f t="shared" si="8"/>
        <v>0</v>
      </c>
    </row>
    <row r="597" spans="3:3" x14ac:dyDescent="0.2">
      <c r="C597" s="10">
        <f t="shared" si="8"/>
        <v>0</v>
      </c>
    </row>
    <row r="598" spans="3:3" x14ac:dyDescent="0.2">
      <c r="C598" s="10">
        <f t="shared" si="8"/>
        <v>0</v>
      </c>
    </row>
    <row r="599" spans="3:3" x14ac:dyDescent="0.2">
      <c r="C599" s="10">
        <f t="shared" si="8"/>
        <v>0</v>
      </c>
    </row>
    <row r="600" spans="3:3" x14ac:dyDescent="0.2">
      <c r="C600" s="10">
        <f t="shared" si="8"/>
        <v>0</v>
      </c>
    </row>
    <row r="601" spans="3:3" x14ac:dyDescent="0.2">
      <c r="C601" s="10">
        <f t="shared" si="8"/>
        <v>0</v>
      </c>
    </row>
    <row r="602" spans="3:3" x14ac:dyDescent="0.2">
      <c r="C602" s="10">
        <f t="shared" si="8"/>
        <v>0</v>
      </c>
    </row>
    <row r="603" spans="3:3" x14ac:dyDescent="0.2">
      <c r="C603" s="10">
        <f t="shared" si="8"/>
        <v>0</v>
      </c>
    </row>
    <row r="604" spans="3:3" x14ac:dyDescent="0.2">
      <c r="C604" s="10">
        <f t="shared" si="8"/>
        <v>0</v>
      </c>
    </row>
    <row r="605" spans="3:3" x14ac:dyDescent="0.2">
      <c r="C605" s="10">
        <f t="shared" si="8"/>
        <v>0</v>
      </c>
    </row>
    <row r="606" spans="3:3" x14ac:dyDescent="0.2">
      <c r="C606" s="10">
        <f t="shared" si="8"/>
        <v>0</v>
      </c>
    </row>
    <row r="607" spans="3:3" x14ac:dyDescent="0.2">
      <c r="C607" s="10">
        <f t="shared" si="8"/>
        <v>0</v>
      </c>
    </row>
    <row r="608" spans="3:3" x14ac:dyDescent="0.2">
      <c r="C608" s="10">
        <f t="shared" si="8"/>
        <v>0</v>
      </c>
    </row>
    <row r="609" spans="3:3" x14ac:dyDescent="0.2">
      <c r="C609" s="10">
        <f t="shared" si="8"/>
        <v>0</v>
      </c>
    </row>
    <row r="610" spans="3:3" x14ac:dyDescent="0.2">
      <c r="C610" s="10">
        <f t="shared" si="8"/>
        <v>0</v>
      </c>
    </row>
    <row r="611" spans="3:3" x14ac:dyDescent="0.2">
      <c r="C611" s="10">
        <f t="shared" si="8"/>
        <v>0</v>
      </c>
    </row>
    <row r="612" spans="3:3" x14ac:dyDescent="0.2">
      <c r="C612" s="10">
        <f t="shared" si="8"/>
        <v>0</v>
      </c>
    </row>
    <row r="613" spans="3:3" x14ac:dyDescent="0.2">
      <c r="C613" s="10">
        <f t="shared" si="8"/>
        <v>0</v>
      </c>
    </row>
    <row r="614" spans="3:3" x14ac:dyDescent="0.2">
      <c r="C614" s="10">
        <f t="shared" si="8"/>
        <v>0</v>
      </c>
    </row>
    <row r="615" spans="3:3" x14ac:dyDescent="0.2">
      <c r="C615" s="10">
        <f t="shared" si="8"/>
        <v>0</v>
      </c>
    </row>
    <row r="616" spans="3:3" x14ac:dyDescent="0.2">
      <c r="C616" s="10">
        <f t="shared" si="8"/>
        <v>0</v>
      </c>
    </row>
    <row r="617" spans="3:3" x14ac:dyDescent="0.2">
      <c r="C617" s="10">
        <f t="shared" si="8"/>
        <v>0</v>
      </c>
    </row>
    <row r="618" spans="3:3" x14ac:dyDescent="0.2">
      <c r="C618" s="10">
        <f t="shared" si="8"/>
        <v>0</v>
      </c>
    </row>
    <row r="619" spans="3:3" x14ac:dyDescent="0.2">
      <c r="C619" s="10">
        <f t="shared" si="8"/>
        <v>0</v>
      </c>
    </row>
    <row r="620" spans="3:3" x14ac:dyDescent="0.2">
      <c r="C620" s="10">
        <f t="shared" si="8"/>
        <v>0</v>
      </c>
    </row>
    <row r="621" spans="3:3" x14ac:dyDescent="0.2">
      <c r="C621" s="10">
        <f t="shared" si="8"/>
        <v>0</v>
      </c>
    </row>
    <row r="622" spans="3:3" x14ac:dyDescent="0.2">
      <c r="C622" s="10">
        <f t="shared" si="8"/>
        <v>0</v>
      </c>
    </row>
    <row r="623" spans="3:3" x14ac:dyDescent="0.2">
      <c r="C623" s="10">
        <f t="shared" si="8"/>
        <v>0</v>
      </c>
    </row>
    <row r="624" spans="3:3" x14ac:dyDescent="0.2">
      <c r="C624" s="10">
        <f t="shared" si="8"/>
        <v>0</v>
      </c>
    </row>
    <row r="625" spans="3:3" x14ac:dyDescent="0.2">
      <c r="C625" s="10">
        <f t="shared" si="8"/>
        <v>0</v>
      </c>
    </row>
    <row r="626" spans="3:3" x14ac:dyDescent="0.2">
      <c r="C626" s="10">
        <f t="shared" si="8"/>
        <v>0</v>
      </c>
    </row>
    <row r="627" spans="3:3" x14ac:dyDescent="0.2">
      <c r="C627" s="10">
        <f t="shared" si="8"/>
        <v>0</v>
      </c>
    </row>
    <row r="628" spans="3:3" x14ac:dyDescent="0.2">
      <c r="C628" s="10">
        <f t="shared" si="8"/>
        <v>0</v>
      </c>
    </row>
    <row r="629" spans="3:3" x14ac:dyDescent="0.2">
      <c r="C629" s="10">
        <f t="shared" si="8"/>
        <v>0</v>
      </c>
    </row>
    <row r="630" spans="3:3" x14ac:dyDescent="0.2">
      <c r="C630" s="10">
        <f t="shared" si="8"/>
        <v>0</v>
      </c>
    </row>
    <row r="631" spans="3:3" x14ac:dyDescent="0.2">
      <c r="C631" s="10">
        <f t="shared" si="8"/>
        <v>0</v>
      </c>
    </row>
    <row r="632" spans="3:3" x14ac:dyDescent="0.2">
      <c r="C632" s="10">
        <f t="shared" si="8"/>
        <v>0</v>
      </c>
    </row>
    <row r="633" spans="3:3" x14ac:dyDescent="0.2">
      <c r="C633" s="10">
        <f t="shared" si="8"/>
        <v>0</v>
      </c>
    </row>
    <row r="634" spans="3:3" x14ac:dyDescent="0.2">
      <c r="C634" s="10">
        <f t="shared" si="8"/>
        <v>0</v>
      </c>
    </row>
    <row r="635" spans="3:3" x14ac:dyDescent="0.2">
      <c r="C635" s="10">
        <f t="shared" si="8"/>
        <v>0</v>
      </c>
    </row>
    <row r="636" spans="3:3" x14ac:dyDescent="0.2">
      <c r="C636" s="10">
        <f t="shared" si="8"/>
        <v>0</v>
      </c>
    </row>
    <row r="637" spans="3:3" x14ac:dyDescent="0.2">
      <c r="C637" s="10">
        <f t="shared" si="8"/>
        <v>0</v>
      </c>
    </row>
    <row r="638" spans="3:3" x14ac:dyDescent="0.2">
      <c r="C638" s="10">
        <f t="shared" si="8"/>
        <v>0</v>
      </c>
    </row>
    <row r="639" spans="3:3" x14ac:dyDescent="0.2">
      <c r="C639" s="10">
        <f t="shared" si="8"/>
        <v>0</v>
      </c>
    </row>
    <row r="640" spans="3:3" x14ac:dyDescent="0.2">
      <c r="C640" s="10">
        <f t="shared" si="8"/>
        <v>0</v>
      </c>
    </row>
    <row r="641" spans="3:3" x14ac:dyDescent="0.2">
      <c r="C641" s="10">
        <f t="shared" si="8"/>
        <v>0</v>
      </c>
    </row>
    <row r="642" spans="3:3" x14ac:dyDescent="0.2">
      <c r="C642" s="10">
        <f t="shared" si="8"/>
        <v>0</v>
      </c>
    </row>
    <row r="643" spans="3:3" x14ac:dyDescent="0.2">
      <c r="C643" s="10">
        <f t="shared" si="8"/>
        <v>0</v>
      </c>
    </row>
    <row r="644" spans="3:3" x14ac:dyDescent="0.2">
      <c r="C644" s="10">
        <f t="shared" si="8"/>
        <v>0</v>
      </c>
    </row>
    <row r="645" spans="3:3" x14ac:dyDescent="0.2">
      <c r="C645" s="10">
        <f t="shared" si="8"/>
        <v>0</v>
      </c>
    </row>
    <row r="646" spans="3:3" x14ac:dyDescent="0.2">
      <c r="C646" s="10">
        <f t="shared" si="8"/>
        <v>0</v>
      </c>
    </row>
    <row r="647" spans="3:3" x14ac:dyDescent="0.2">
      <c r="C647" s="10">
        <f t="shared" si="8"/>
        <v>0</v>
      </c>
    </row>
    <row r="648" spans="3:3" x14ac:dyDescent="0.2">
      <c r="C648" s="10">
        <f t="shared" si="8"/>
        <v>0</v>
      </c>
    </row>
    <row r="649" spans="3:3" x14ac:dyDescent="0.2">
      <c r="C649" s="10">
        <f t="shared" si="8"/>
        <v>0</v>
      </c>
    </row>
    <row r="650" spans="3:3" x14ac:dyDescent="0.2">
      <c r="C650" s="10">
        <f t="shared" si="8"/>
        <v>0</v>
      </c>
    </row>
    <row r="651" spans="3:3" x14ac:dyDescent="0.2">
      <c r="C651" s="10">
        <f t="shared" si="8"/>
        <v>0</v>
      </c>
    </row>
    <row r="652" spans="3:3" x14ac:dyDescent="0.2">
      <c r="C652" s="10">
        <f t="shared" si="8"/>
        <v>0</v>
      </c>
    </row>
    <row r="653" spans="3:3" x14ac:dyDescent="0.2">
      <c r="C653" s="10">
        <f t="shared" si="8"/>
        <v>0</v>
      </c>
    </row>
    <row r="654" spans="3:3" x14ac:dyDescent="0.2">
      <c r="C654" s="10">
        <f t="shared" si="8"/>
        <v>0</v>
      </c>
    </row>
    <row r="655" spans="3:3" x14ac:dyDescent="0.2">
      <c r="C655" s="10">
        <f t="shared" si="8"/>
        <v>0</v>
      </c>
    </row>
    <row r="656" spans="3:3" x14ac:dyDescent="0.2">
      <c r="C656" s="10">
        <f t="shared" si="8"/>
        <v>0</v>
      </c>
    </row>
    <row r="657" spans="3:3" x14ac:dyDescent="0.2">
      <c r="C657" s="10">
        <f t="shared" si="8"/>
        <v>0</v>
      </c>
    </row>
    <row r="658" spans="3:3" x14ac:dyDescent="0.2">
      <c r="C658" s="10">
        <f t="shared" si="8"/>
        <v>0</v>
      </c>
    </row>
    <row r="659" spans="3:3" x14ac:dyDescent="0.2">
      <c r="C659" s="10">
        <f t="shared" ref="C659:C691" si="9">B660</f>
        <v>0</v>
      </c>
    </row>
    <row r="660" spans="3:3" x14ac:dyDescent="0.2">
      <c r="C660" s="10">
        <f t="shared" si="9"/>
        <v>0</v>
      </c>
    </row>
    <row r="661" spans="3:3" x14ac:dyDescent="0.2">
      <c r="C661" s="10">
        <f t="shared" si="9"/>
        <v>0</v>
      </c>
    </row>
    <row r="662" spans="3:3" x14ac:dyDescent="0.2">
      <c r="C662" s="10">
        <f t="shared" si="9"/>
        <v>0</v>
      </c>
    </row>
    <row r="663" spans="3:3" x14ac:dyDescent="0.2">
      <c r="C663" s="10">
        <f t="shared" si="9"/>
        <v>0</v>
      </c>
    </row>
    <row r="664" spans="3:3" x14ac:dyDescent="0.2">
      <c r="C664" s="10">
        <f t="shared" si="9"/>
        <v>0</v>
      </c>
    </row>
    <row r="665" spans="3:3" x14ac:dyDescent="0.2">
      <c r="C665" s="10">
        <f t="shared" si="9"/>
        <v>0</v>
      </c>
    </row>
    <row r="666" spans="3:3" x14ac:dyDescent="0.2">
      <c r="C666" s="10">
        <f t="shared" si="9"/>
        <v>0</v>
      </c>
    </row>
    <row r="667" spans="3:3" x14ac:dyDescent="0.2">
      <c r="C667" s="10">
        <f t="shared" si="9"/>
        <v>0</v>
      </c>
    </row>
    <row r="668" spans="3:3" x14ac:dyDescent="0.2">
      <c r="C668" s="10">
        <f t="shared" si="9"/>
        <v>0</v>
      </c>
    </row>
    <row r="669" spans="3:3" x14ac:dyDescent="0.2">
      <c r="C669" s="10">
        <f t="shared" si="9"/>
        <v>0</v>
      </c>
    </row>
    <row r="670" spans="3:3" x14ac:dyDescent="0.2">
      <c r="C670" s="10">
        <f t="shared" si="9"/>
        <v>0</v>
      </c>
    </row>
    <row r="671" spans="3:3" x14ac:dyDescent="0.2">
      <c r="C671" s="10">
        <f t="shared" si="9"/>
        <v>0</v>
      </c>
    </row>
    <row r="672" spans="3:3" x14ac:dyDescent="0.2">
      <c r="C672" s="10">
        <f t="shared" si="9"/>
        <v>0</v>
      </c>
    </row>
    <row r="673" spans="3:3" x14ac:dyDescent="0.2">
      <c r="C673" s="10">
        <f t="shared" si="9"/>
        <v>0</v>
      </c>
    </row>
    <row r="674" spans="3:3" x14ac:dyDescent="0.2">
      <c r="C674" s="10">
        <f t="shared" si="9"/>
        <v>0</v>
      </c>
    </row>
    <row r="675" spans="3:3" x14ac:dyDescent="0.2">
      <c r="C675" s="10">
        <f t="shared" si="9"/>
        <v>0</v>
      </c>
    </row>
    <row r="676" spans="3:3" x14ac:dyDescent="0.2">
      <c r="C676" s="10">
        <f t="shared" si="9"/>
        <v>0</v>
      </c>
    </row>
    <row r="677" spans="3:3" x14ac:dyDescent="0.2">
      <c r="C677" s="10">
        <f t="shared" si="9"/>
        <v>0</v>
      </c>
    </row>
    <row r="678" spans="3:3" x14ac:dyDescent="0.2">
      <c r="C678" s="10">
        <f t="shared" si="9"/>
        <v>0</v>
      </c>
    </row>
    <row r="679" spans="3:3" x14ac:dyDescent="0.2">
      <c r="C679" s="10">
        <f t="shared" si="9"/>
        <v>0</v>
      </c>
    </row>
    <row r="680" spans="3:3" x14ac:dyDescent="0.2">
      <c r="C680" s="10">
        <f t="shared" si="9"/>
        <v>0</v>
      </c>
    </row>
    <row r="681" spans="3:3" x14ac:dyDescent="0.2">
      <c r="C681" s="10">
        <f t="shared" si="9"/>
        <v>0</v>
      </c>
    </row>
    <row r="682" spans="3:3" x14ac:dyDescent="0.2">
      <c r="C682" s="10">
        <f t="shared" si="9"/>
        <v>0</v>
      </c>
    </row>
    <row r="683" spans="3:3" x14ac:dyDescent="0.2">
      <c r="C683" s="10">
        <f t="shared" si="9"/>
        <v>0</v>
      </c>
    </row>
    <row r="684" spans="3:3" x14ac:dyDescent="0.2">
      <c r="C684" s="10">
        <f t="shared" si="9"/>
        <v>0</v>
      </c>
    </row>
    <row r="685" spans="3:3" x14ac:dyDescent="0.2">
      <c r="C685" s="10">
        <f t="shared" si="9"/>
        <v>0</v>
      </c>
    </row>
    <row r="686" spans="3:3" x14ac:dyDescent="0.2">
      <c r="C686" s="10">
        <f t="shared" si="9"/>
        <v>0</v>
      </c>
    </row>
    <row r="687" spans="3:3" x14ac:dyDescent="0.2">
      <c r="C687" s="10">
        <f t="shared" si="9"/>
        <v>0</v>
      </c>
    </row>
    <row r="688" spans="3:3" x14ac:dyDescent="0.2">
      <c r="C688" s="10">
        <f t="shared" si="9"/>
        <v>0</v>
      </c>
    </row>
    <row r="689" spans="3:3" x14ac:dyDescent="0.2">
      <c r="C689" s="10">
        <f t="shared" si="9"/>
        <v>0</v>
      </c>
    </row>
    <row r="690" spans="3:3" x14ac:dyDescent="0.2">
      <c r="C690" s="10">
        <f t="shared" si="9"/>
        <v>0</v>
      </c>
    </row>
    <row r="691" spans="3:3" x14ac:dyDescent="0.2">
      <c r="C691" s="10">
        <f t="shared" si="9"/>
        <v>0</v>
      </c>
    </row>
  </sheetData>
  <mergeCells count="1">
    <mergeCell ref="A1:C1"/>
  </mergeCells>
  <pageMargins left="0.5" right="0.5" top="0.5" bottom="0.5" header="0.5" footer="0.5"/>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Revision_x0020_Date xmlns="794d497b-aca3-493c-be1a-114d17e5e9b3">2015-04-01T04:00:00+00:00</Revision_x0020_Da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C9DF08B1F59854D84F2958858387CB5" ma:contentTypeVersion="9" ma:contentTypeDescription="Create a new document." ma:contentTypeScope="" ma:versionID="5a62f424ff3d727b05ed1fdbae58a61c">
  <xsd:schema xmlns:xsd="http://www.w3.org/2001/XMLSchema" xmlns:xs="http://www.w3.org/2001/XMLSchema" xmlns:p="http://schemas.microsoft.com/office/2006/metadata/properties" xmlns:ns2="794d497b-aca3-493c-be1a-114d17e5e9b3" xmlns:ns3="716bfe16-1abb-498e-9a34-c354564ee716" targetNamespace="http://schemas.microsoft.com/office/2006/metadata/properties" ma:root="true" ma:fieldsID="f097c0240302e115839a4530ccbcabca" ns2:_="" ns3:_="">
    <xsd:import namespace="794d497b-aca3-493c-be1a-114d17e5e9b3"/>
    <xsd:import namespace="716bfe16-1abb-498e-9a34-c354564ee716"/>
    <xsd:element name="properties">
      <xsd:complexType>
        <xsd:sequence>
          <xsd:element name="documentManagement">
            <xsd:complexType>
              <xsd:all>
                <xsd:element ref="ns2:Revision_x0020_Date"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4d497b-aca3-493c-be1a-114d17e5e9b3" elementFormDefault="qualified">
    <xsd:import namespace="http://schemas.microsoft.com/office/2006/documentManagement/types"/>
    <xsd:import namespace="http://schemas.microsoft.com/office/infopath/2007/PartnerControls"/>
    <xsd:element name="Revision_x0020_Date" ma:index="8" nillable="true" ma:displayName="Revision Date" ma:format="DateOnly" ma:internalName="Revision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16bfe16-1abb-498e-9a34-c354564ee716"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E03E1C1-FB7F-43D9-BC8C-BF40473233D7}">
  <ds:schemaRefs>
    <ds:schemaRef ds:uri="http://schemas.microsoft.com/sharepoint/v3/contenttype/forms"/>
  </ds:schemaRefs>
</ds:datastoreItem>
</file>

<file path=customXml/itemProps2.xml><?xml version="1.0" encoding="utf-8"?>
<ds:datastoreItem xmlns:ds="http://schemas.openxmlformats.org/officeDocument/2006/customXml" ds:itemID="{25BCB50B-ACB1-409A-81B6-00D9F52CF775}">
  <ds:schemaRefs>
    <ds:schemaRef ds:uri="794d497b-aca3-493c-be1a-114d17e5e9b3"/>
    <ds:schemaRef ds:uri="http://purl.org/dc/dcmitype/"/>
    <ds:schemaRef ds:uri="http://schemas.microsoft.com/office/infopath/2007/PartnerControls"/>
    <ds:schemaRef ds:uri="http://schemas.microsoft.com/office/2006/metadata/properties"/>
    <ds:schemaRef ds:uri="http://www.w3.org/XML/1998/namespace"/>
    <ds:schemaRef ds:uri="http://purl.org/dc/elements/1.1/"/>
    <ds:schemaRef ds:uri="http://purl.org/dc/terms/"/>
    <ds:schemaRef ds:uri="http://schemas.microsoft.com/office/2006/documentManagement/types"/>
    <ds:schemaRef ds:uri="http://schemas.openxmlformats.org/package/2006/metadata/core-properties"/>
  </ds:schemaRefs>
</ds:datastoreItem>
</file>

<file path=customXml/itemProps3.xml><?xml version="1.0" encoding="utf-8"?>
<ds:datastoreItem xmlns:ds="http://schemas.openxmlformats.org/officeDocument/2006/customXml" ds:itemID="{1FF9C9DC-8590-445D-9A7E-D044999B325E}"/>
</file>

<file path=customXml/itemProps4.xml><?xml version="1.0" encoding="utf-8"?>
<ds:datastoreItem xmlns:ds="http://schemas.openxmlformats.org/officeDocument/2006/customXml" ds:itemID="{84666C4E-B0F4-48E3-8088-27C6A9501D0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PN 534 Asphalt Price Adj. Calc</vt:lpstr>
      <vt:lpstr>Data</vt:lpstr>
    </vt:vector>
  </TitlesOfParts>
  <Company>Ohio Department of Transportation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Asphalt_Binder_Price_Adjustment_Calculator_PN534</dc:title>
  <dc:creator>Peter Narsavage</dc:creator>
  <cp:lastModifiedBy>Salem, Sally</cp:lastModifiedBy>
  <cp:lastPrinted>2011-05-24T17:35:48Z</cp:lastPrinted>
  <dcterms:created xsi:type="dcterms:W3CDTF">2011-02-03T13:51:13Z</dcterms:created>
  <dcterms:modified xsi:type="dcterms:W3CDTF">2025-05-01T17:25:33Z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0x0101008C9DF08B1F59854D84F2958858387CB5</vt:lpwstr>
  </property>
  <property fmtid="{D5CDD505-2E9C-101B-9397-08002B2CF9AE}" pid="3" name="Folder_Number">
    <vt:lpwstr/>
  </property>
  <property fmtid="{D5CDD505-2E9C-101B-9397-08002B2CF9AE}" pid="4" name="Folder_Code">
    <vt:lpwstr/>
  </property>
  <property fmtid="{D5CDD505-2E9C-101B-9397-08002B2CF9AE}" pid="5" name="Folder_Name">
    <vt:lpwstr/>
  </property>
  <property fmtid="{D5CDD505-2E9C-101B-9397-08002B2CF9AE}" pid="6" name="Folder_Description">
    <vt:lpwstr/>
  </property>
  <property fmtid="{D5CDD505-2E9C-101B-9397-08002B2CF9AE}" pid="7" name="/Folder_Name/">
    <vt:lpwstr/>
  </property>
  <property fmtid="{D5CDD505-2E9C-101B-9397-08002B2CF9AE}" pid="8" name="/Folder_Description/">
    <vt:lpwstr/>
  </property>
  <property fmtid="{D5CDD505-2E9C-101B-9397-08002B2CF9AE}" pid="9" name="Folder_Version">
    <vt:lpwstr/>
  </property>
  <property fmtid="{D5CDD505-2E9C-101B-9397-08002B2CF9AE}" pid="10" name="Folder_VersionSeq">
    <vt:lpwstr/>
  </property>
  <property fmtid="{D5CDD505-2E9C-101B-9397-08002B2CF9AE}" pid="11" name="Folder_Manager">
    <vt:lpwstr/>
  </property>
  <property fmtid="{D5CDD505-2E9C-101B-9397-08002B2CF9AE}" pid="12" name="Folder_ManagerDesc">
    <vt:lpwstr/>
  </property>
  <property fmtid="{D5CDD505-2E9C-101B-9397-08002B2CF9AE}" pid="13" name="Folder_Storage">
    <vt:lpwstr/>
  </property>
  <property fmtid="{D5CDD505-2E9C-101B-9397-08002B2CF9AE}" pid="14" name="Folder_StorageDesc">
    <vt:lpwstr/>
  </property>
  <property fmtid="{D5CDD505-2E9C-101B-9397-08002B2CF9AE}" pid="15" name="Folder_Creator">
    <vt:lpwstr/>
  </property>
  <property fmtid="{D5CDD505-2E9C-101B-9397-08002B2CF9AE}" pid="16" name="Folder_CreatorDesc">
    <vt:lpwstr/>
  </property>
  <property fmtid="{D5CDD505-2E9C-101B-9397-08002B2CF9AE}" pid="17" name="Folder_CreateDate">
    <vt:lpwstr/>
  </property>
  <property fmtid="{D5CDD505-2E9C-101B-9397-08002B2CF9AE}" pid="18" name="Folder_Updater">
    <vt:lpwstr/>
  </property>
  <property fmtid="{D5CDD505-2E9C-101B-9397-08002B2CF9AE}" pid="19" name="Folder_UpdaterDesc">
    <vt:lpwstr/>
  </property>
  <property fmtid="{D5CDD505-2E9C-101B-9397-08002B2CF9AE}" pid="20" name="Folder_UpdateDate">
    <vt:lpwstr/>
  </property>
  <property fmtid="{D5CDD505-2E9C-101B-9397-08002B2CF9AE}" pid="21" name="Document_Number">
    <vt:lpwstr/>
  </property>
  <property fmtid="{D5CDD505-2E9C-101B-9397-08002B2CF9AE}" pid="22" name="Document_Name">
    <vt:lpwstr/>
  </property>
  <property fmtid="{D5CDD505-2E9C-101B-9397-08002B2CF9AE}" pid="23" name="Document_FileName">
    <vt:lpwstr/>
  </property>
  <property fmtid="{D5CDD505-2E9C-101B-9397-08002B2CF9AE}" pid="24" name="Document_Version">
    <vt:lpwstr/>
  </property>
  <property fmtid="{D5CDD505-2E9C-101B-9397-08002B2CF9AE}" pid="25" name="Document_VersionSeq">
    <vt:lpwstr/>
  </property>
  <property fmtid="{D5CDD505-2E9C-101B-9397-08002B2CF9AE}" pid="26" name="Document_Creator">
    <vt:lpwstr/>
  </property>
  <property fmtid="{D5CDD505-2E9C-101B-9397-08002B2CF9AE}" pid="27" name="Document_CreatorDesc">
    <vt:lpwstr/>
  </property>
  <property fmtid="{D5CDD505-2E9C-101B-9397-08002B2CF9AE}" pid="28" name="Document_CreateDate">
    <vt:lpwstr/>
  </property>
  <property fmtid="{D5CDD505-2E9C-101B-9397-08002B2CF9AE}" pid="29" name="Document_Updater">
    <vt:lpwstr/>
  </property>
  <property fmtid="{D5CDD505-2E9C-101B-9397-08002B2CF9AE}" pid="30" name="Document_UpdaterDesc">
    <vt:lpwstr/>
  </property>
  <property fmtid="{D5CDD505-2E9C-101B-9397-08002B2CF9AE}" pid="31" name="Document_UpdateDate">
    <vt:lpwstr/>
  </property>
  <property fmtid="{D5CDD505-2E9C-101B-9397-08002B2CF9AE}" pid="32" name="Document_Size">
    <vt:lpwstr/>
  </property>
  <property fmtid="{D5CDD505-2E9C-101B-9397-08002B2CF9AE}" pid="33" name="Document_Storage">
    <vt:lpwstr/>
  </property>
  <property fmtid="{D5CDD505-2E9C-101B-9397-08002B2CF9AE}" pid="34" name="Document_StorageDesc">
    <vt:lpwstr/>
  </property>
  <property fmtid="{D5CDD505-2E9C-101B-9397-08002B2CF9AE}" pid="35" name="Document_Department">
    <vt:lpwstr/>
  </property>
  <property fmtid="{D5CDD505-2E9C-101B-9397-08002B2CF9AE}" pid="36" name="Document_DepartmentDesc">
    <vt:lpwstr/>
  </property>
</Properties>
</file>