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X:\Asphalt\Asphalt Liquids\Emulsion\Micro Surface\Mixing Equipment\"/>
    </mc:Choice>
  </mc:AlternateContent>
  <bookViews>
    <workbookView xWindow="0" yWindow="0" windowWidth="19200" windowHeight="11580" tabRatio="804"/>
  </bookViews>
  <sheets>
    <sheet name="JMF" sheetId="2" r:id="rId1"/>
    <sheet name="Emulsion Calibration" sheetId="1" r:id="rId2"/>
    <sheet name="Aggregate Calibration" sheetId="4" r:id="rId3"/>
    <sheet name="Cement Calibration" sheetId="7" r:id="rId4"/>
    <sheet name="Water Calibration" sheetId="8" r:id="rId5"/>
    <sheet name="Additive Calibration" sheetId="9" r:id="rId6"/>
    <sheet name="Radar Calibration" sheetId="10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0" l="1"/>
  <c r="D5" i="10"/>
  <c r="C5" i="10"/>
  <c r="J6" i="9"/>
  <c r="E6" i="9"/>
  <c r="E8" i="9" s="1"/>
  <c r="D6" i="9"/>
  <c r="D8" i="9" s="1"/>
  <c r="C6" i="9"/>
  <c r="C8" i="9" s="1"/>
  <c r="F8" i="9" s="1"/>
  <c r="J6" i="8"/>
  <c r="E6" i="8"/>
  <c r="E8" i="8" s="1"/>
  <c r="D6" i="8"/>
  <c r="D8" i="8" s="1"/>
  <c r="C6" i="8"/>
  <c r="C8" i="8" s="1"/>
  <c r="J6" i="7"/>
  <c r="E6" i="7"/>
  <c r="E8" i="7" s="1"/>
  <c r="D6" i="7"/>
  <c r="D8" i="7" s="1"/>
  <c r="C6" i="7"/>
  <c r="C8" i="7" s="1"/>
  <c r="K9" i="4"/>
  <c r="J6" i="1"/>
  <c r="G5" i="10" l="1"/>
  <c r="C6" i="10" s="1"/>
  <c r="C7" i="10" s="1"/>
  <c r="F5" i="10"/>
  <c r="G8" i="9"/>
  <c r="E9" i="9" s="1"/>
  <c r="E10" i="9" s="1"/>
  <c r="G8" i="8"/>
  <c r="C9" i="8" s="1"/>
  <c r="C10" i="8" s="1"/>
  <c r="F8" i="8"/>
  <c r="G8" i="7"/>
  <c r="C9" i="7" s="1"/>
  <c r="C10" i="7" s="1"/>
  <c r="F8" i="7"/>
  <c r="E9" i="4"/>
  <c r="E11" i="4" s="1"/>
  <c r="D9" i="7" l="1"/>
  <c r="D10" i="7" s="1"/>
  <c r="C9" i="9"/>
  <c r="C10" i="9" s="1"/>
  <c r="D9" i="9"/>
  <c r="D10" i="9" s="1"/>
  <c r="D6" i="10"/>
  <c r="D7" i="10" s="1"/>
  <c r="E6" i="10"/>
  <c r="E7" i="10" s="1"/>
  <c r="D9" i="8"/>
  <c r="D10" i="8" s="1"/>
  <c r="E9" i="8"/>
  <c r="E10" i="8" s="1"/>
  <c r="E9" i="7"/>
  <c r="E10" i="7" s="1"/>
  <c r="E23" i="2"/>
  <c r="E22" i="2"/>
  <c r="E21" i="2"/>
  <c r="E15" i="2"/>
  <c r="D9" i="4"/>
  <c r="D11" i="4" s="1"/>
  <c r="C9" i="4"/>
  <c r="C11" i="4" s="1"/>
  <c r="D6" i="1"/>
  <c r="D8" i="1" s="1"/>
  <c r="E6" i="1"/>
  <c r="E8" i="1" s="1"/>
  <c r="C6" i="1"/>
  <c r="C8" i="1" s="1"/>
  <c r="F8" i="1" l="1"/>
  <c r="G8" i="1"/>
  <c r="F11" i="4"/>
  <c r="G11" i="4"/>
  <c r="H11" i="4" s="1"/>
  <c r="D9" i="1" l="1"/>
  <c r="D10" i="1" s="1"/>
  <c r="C9" i="1"/>
  <c r="C10" i="1" s="1"/>
  <c r="E9" i="1"/>
  <c r="E10" i="1" s="1"/>
  <c r="E12" i="4"/>
  <c r="E13" i="4" s="1"/>
  <c r="D12" i="4"/>
  <c r="D13" i="4" s="1"/>
  <c r="C12" i="4"/>
  <c r="C13" i="4" s="1"/>
</calcChain>
</file>

<file path=xl/sharedStrings.xml><?xml version="1.0" encoding="utf-8"?>
<sst xmlns="http://schemas.openxmlformats.org/spreadsheetml/2006/main" count="159" uniqueCount="64">
  <si>
    <t>Cement</t>
  </si>
  <si>
    <t>Water</t>
  </si>
  <si>
    <t>% AC</t>
  </si>
  <si>
    <t>%</t>
  </si>
  <si>
    <t>Tolerance</t>
  </si>
  <si>
    <t>% Moisture</t>
  </si>
  <si>
    <t>lbs/CF</t>
  </si>
  <si>
    <t>a</t>
  </si>
  <si>
    <t>b</t>
  </si>
  <si>
    <t>c</t>
  </si>
  <si>
    <t>y=ax2 + bx + c</t>
  </si>
  <si>
    <t>Emulsion Calibration</t>
  </si>
  <si>
    <t>Trial 1</t>
  </si>
  <si>
    <t>Trial 2</t>
  </si>
  <si>
    <t>Trial 3</t>
  </si>
  <si>
    <t>Heavy Weight</t>
  </si>
  <si>
    <t>Light Weight</t>
  </si>
  <si>
    <t>Emulsion Pumped</t>
  </si>
  <si>
    <t>Counts</t>
  </si>
  <si>
    <t>lb</t>
  </si>
  <si>
    <t>counts</t>
  </si>
  <si>
    <t>lbs/count</t>
  </si>
  <si>
    <t>Sum</t>
  </si>
  <si>
    <t>Average</t>
  </si>
  <si>
    <t>Cement Calibration</t>
  </si>
  <si>
    <t>Aggregate Calibration</t>
  </si>
  <si>
    <t>% Moisture in Stockpile during calibration</t>
  </si>
  <si>
    <t>Dry Avg</t>
  </si>
  <si>
    <t>% Residue in emulsion</t>
  </si>
  <si>
    <t>Actual</t>
  </si>
  <si>
    <t>% Emulsion</t>
  </si>
  <si>
    <t>Agg/count</t>
  </si>
  <si>
    <t>Aggregate Unloaded</t>
  </si>
  <si>
    <t>Emulsion Counts</t>
  </si>
  <si>
    <t>Cement Counts</t>
  </si>
  <si>
    <t>Project Number</t>
  </si>
  <si>
    <t>JMF Number</t>
  </si>
  <si>
    <t>District</t>
  </si>
  <si>
    <t>Date</t>
  </si>
  <si>
    <t>Company</t>
  </si>
  <si>
    <t>Unit #</t>
  </si>
  <si>
    <t>Platform Scale</t>
  </si>
  <si>
    <t>min counts</t>
  </si>
  <si>
    <t>Truck Scale</t>
  </si>
  <si>
    <t>Agg Moisture</t>
  </si>
  <si>
    <t>Scale Increment</t>
  </si>
  <si>
    <t>lbs</t>
  </si>
  <si>
    <t>Min. wt.</t>
  </si>
  <si>
    <t>Water Counts</t>
  </si>
  <si>
    <t>Water Calibration</t>
  </si>
  <si>
    <t>Additive Calibration</t>
  </si>
  <si>
    <t>Additive</t>
  </si>
  <si>
    <t>Additive Counts</t>
  </si>
  <si>
    <t>Scale (0-30lbs)</t>
  </si>
  <si>
    <t>Radar Calibration</t>
  </si>
  <si>
    <t>Distance</t>
  </si>
  <si>
    <t>ft</t>
  </si>
  <si>
    <t>Min. Distance</t>
  </si>
  <si>
    <t>Within 2%?</t>
  </si>
  <si>
    <t>Aggregate 1</t>
  </si>
  <si>
    <t>Aggregate 2 (if needed)</t>
  </si>
  <si>
    <t>Total Water %</t>
  </si>
  <si>
    <t>Bulking Effect (if needed)</t>
  </si>
  <si>
    <t>JMF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</si>
</sst>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0.0000"/>
    <numFmt numFmtId="166" formatCode="0.000"/>
    <numFmt numFmtId="167" formatCode="_(* #,##0_);_(* \(#,##0\);_(* &quot;-&quot;??_);_(@_)"/>
    <numFmt numFmtId="168" formatCode="0.00000"/>
    <numFmt numFmtId="169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left"/>
    </xf>
    <xf numFmtId="43" fontId="0" fillId="0" borderId="0" xfId="1" applyFont="1" applyAlignment="1">
      <alignment horizontal="center"/>
    </xf>
    <xf numFmtId="167" fontId="0" fillId="3" borderId="0" xfId="1" applyNumberFormat="1" applyFont="1" applyFill="1" applyAlignment="1">
      <alignment horizontal="center"/>
    </xf>
    <xf numFmtId="167" fontId="0" fillId="0" borderId="0" xfId="1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167" fontId="0" fillId="2" borderId="0" xfId="1" applyNumberFormat="1" applyFont="1" applyFill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9" fontId="0" fillId="2" borderId="0" xfId="1" applyNumberFormat="1" applyFont="1" applyFill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Bulking Effect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45504265091863516"/>
                  <c:y val="0.4953918780985709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JMF!$A$21:$A$24</c:f>
              <c:numCache>
                <c:formatCode>0.0</c:formatCode>
                <c:ptCount val="4"/>
              </c:numCache>
            </c:numRef>
          </c:xVal>
          <c:yVal>
            <c:numRef>
              <c:f>JMF!$B$21:$B$24</c:f>
              <c:numCache>
                <c:formatCode>0.0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26-4845-9311-FF03192E1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54616"/>
        <c:axId val="201899224"/>
      </c:scatterChart>
      <c:valAx>
        <c:axId val="65454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Moisture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99224"/>
        <c:crosses val="autoZero"/>
        <c:crossBetween val="midCat"/>
      </c:valAx>
      <c:valAx>
        <c:axId val="20189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lb/CF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54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11</xdr:row>
      <xdr:rowOff>161924</xdr:rowOff>
    </xdr:from>
    <xdr:to>
      <xdr:col>16</xdr:col>
      <xdr:colOff>323850</xdr:colOff>
      <xdr:row>34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3" sqref="D3"/>
    </sheetView>
  </sheetViews>
  <sheetFormatPr defaultRowHeight="15" x14ac:dyDescent="0.25"/>
  <cols>
    <col min="1" max="1" width="21.42578125" style="1" bestFit="1" customWidth="1"/>
    <col min="2" max="16384" width="9.140625" style="1"/>
  </cols>
  <sheetData>
    <row r="1" spans="1:5" s="7" customFormat="1" x14ac:dyDescent="0.25">
      <c r="A1" s="24" t="s">
        <v>35</v>
      </c>
      <c r="B1" s="28"/>
      <c r="C1" s="28"/>
    </row>
    <row r="2" spans="1:5" s="7" customFormat="1" x14ac:dyDescent="0.25">
      <c r="A2" s="24" t="s">
        <v>37</v>
      </c>
      <c r="B2" s="28"/>
      <c r="C2" s="28"/>
    </row>
    <row r="3" spans="1:5" s="8" customFormat="1" x14ac:dyDescent="0.25">
      <c r="A3" s="24" t="s">
        <v>39</v>
      </c>
      <c r="B3" s="28"/>
      <c r="C3" s="28"/>
    </row>
    <row r="4" spans="1:5" s="8" customFormat="1" x14ac:dyDescent="0.25">
      <c r="A4" s="24" t="s">
        <v>40</v>
      </c>
      <c r="B4" s="28"/>
      <c r="C4" s="28"/>
    </row>
    <row r="5" spans="1:5" s="7" customFormat="1" x14ac:dyDescent="0.25">
      <c r="A5" s="24" t="s">
        <v>38</v>
      </c>
      <c r="B5" s="29"/>
      <c r="C5" s="28"/>
    </row>
    <row r="6" spans="1:5" s="7" customFormat="1" x14ac:dyDescent="0.25">
      <c r="A6" s="24" t="s">
        <v>36</v>
      </c>
      <c r="B6" s="28"/>
      <c r="C6" s="28"/>
    </row>
    <row r="7" spans="1:5" s="7" customFormat="1" x14ac:dyDescent="0.25"/>
    <row r="8" spans="1:5" x14ac:dyDescent="0.25">
      <c r="A8" s="24" t="s">
        <v>63</v>
      </c>
      <c r="B8" s="24" t="s">
        <v>3</v>
      </c>
      <c r="C8" s="24" t="s">
        <v>4</v>
      </c>
    </row>
    <row r="9" spans="1:5" x14ac:dyDescent="0.25">
      <c r="A9" s="24" t="s">
        <v>59</v>
      </c>
      <c r="B9" s="30"/>
      <c r="C9" s="27"/>
    </row>
    <row r="10" spans="1:5" s="21" customFormat="1" x14ac:dyDescent="0.25">
      <c r="A10" s="24" t="s">
        <v>60</v>
      </c>
      <c r="B10" s="30"/>
      <c r="C10" s="27"/>
    </row>
    <row r="11" spans="1:5" x14ac:dyDescent="0.25">
      <c r="A11" s="24" t="s">
        <v>0</v>
      </c>
      <c r="B11" s="31"/>
      <c r="C11" s="31"/>
    </row>
    <row r="12" spans="1:5" x14ac:dyDescent="0.25">
      <c r="A12" s="24" t="s">
        <v>61</v>
      </c>
      <c r="B12" s="31"/>
      <c r="C12" s="31"/>
    </row>
    <row r="13" spans="1:5" x14ac:dyDescent="0.25">
      <c r="A13" s="24" t="s">
        <v>30</v>
      </c>
      <c r="B13" s="31"/>
      <c r="C13" s="25"/>
    </row>
    <row r="14" spans="1:5" x14ac:dyDescent="0.25">
      <c r="A14" s="24" t="s">
        <v>28</v>
      </c>
      <c r="B14" s="31"/>
      <c r="C14" s="25"/>
      <c r="E14" s="1" t="s">
        <v>29</v>
      </c>
    </row>
    <row r="15" spans="1:5" x14ac:dyDescent="0.25">
      <c r="A15" s="24" t="s">
        <v>2</v>
      </c>
      <c r="B15" s="31"/>
      <c r="C15" s="25"/>
      <c r="E15" s="3">
        <f>B13*(B14/100)</f>
        <v>0</v>
      </c>
    </row>
    <row r="16" spans="1:5" x14ac:dyDescent="0.25">
      <c r="A16" s="24" t="s">
        <v>51</v>
      </c>
      <c r="B16" s="32"/>
      <c r="C16" s="33"/>
    </row>
    <row r="19" spans="1:5" x14ac:dyDescent="0.25">
      <c r="A19" s="26" t="s">
        <v>62</v>
      </c>
      <c r="B19" s="26"/>
      <c r="C19" s="21"/>
      <c r="D19" s="22" t="s">
        <v>10</v>
      </c>
      <c r="E19" s="22"/>
    </row>
    <row r="20" spans="1:5" x14ac:dyDescent="0.25">
      <c r="A20" s="24" t="s">
        <v>5</v>
      </c>
      <c r="B20" s="24" t="s">
        <v>6</v>
      </c>
    </row>
    <row r="21" spans="1:5" x14ac:dyDescent="0.25">
      <c r="A21" s="31"/>
      <c r="B21" s="31"/>
      <c r="D21" s="1" t="s">
        <v>7</v>
      </c>
      <c r="E21" s="6" t="e">
        <f>INDEX(LINEST(B21:B24,A21:A24^{1,2}),1)</f>
        <v>#VALUE!</v>
      </c>
    </row>
    <row r="22" spans="1:5" x14ac:dyDescent="0.25">
      <c r="A22" s="31"/>
      <c r="B22" s="31"/>
      <c r="D22" s="1" t="s">
        <v>8</v>
      </c>
      <c r="E22" s="6" t="e">
        <f>INDEX(LINEST(B21:B24,A21:A24^{1,2}),1,2)</f>
        <v>#VALUE!</v>
      </c>
    </row>
    <row r="23" spans="1:5" x14ac:dyDescent="0.25">
      <c r="A23" s="31"/>
      <c r="B23" s="31"/>
      <c r="D23" s="1" t="s">
        <v>9</v>
      </c>
      <c r="E23" s="6" t="e">
        <f>INDEX(LINEST(B21:B24,A21:A24^{1,2}),1,3)</f>
        <v>#VALUE!</v>
      </c>
    </row>
    <row r="24" spans="1:5" x14ac:dyDescent="0.25">
      <c r="A24" s="31"/>
      <c r="B24" s="31"/>
    </row>
  </sheetData>
  <sheetProtection sheet="1" objects="1" scenarios="1"/>
  <mergeCells count="8">
    <mergeCell ref="D19:E19"/>
    <mergeCell ref="B1:C1"/>
    <mergeCell ref="B6:C6"/>
    <mergeCell ref="B2:C2"/>
    <mergeCell ref="B5:C5"/>
    <mergeCell ref="B3:C3"/>
    <mergeCell ref="B4:C4"/>
    <mergeCell ref="A19:B19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19" sqref="F19"/>
    </sheetView>
  </sheetViews>
  <sheetFormatPr defaultRowHeight="15" x14ac:dyDescent="0.25"/>
  <cols>
    <col min="1" max="1" width="23.85546875" style="1" bestFit="1" customWidth="1"/>
    <col min="2" max="8" width="9.140625" style="1"/>
    <col min="9" max="9" width="15.28515625" style="1" bestFit="1" customWidth="1"/>
    <col min="10" max="10" width="8.28515625" style="1" customWidth="1"/>
    <col min="11" max="11" width="10.7109375" style="1" bestFit="1" customWidth="1"/>
    <col min="12" max="16384" width="9.140625" style="1"/>
  </cols>
  <sheetData>
    <row r="1" spans="1:11" x14ac:dyDescent="0.25">
      <c r="A1" s="26" t="s">
        <v>11</v>
      </c>
      <c r="B1" s="26"/>
      <c r="C1" s="26"/>
      <c r="D1" s="26"/>
      <c r="E1" s="26"/>
    </row>
    <row r="2" spans="1:11" x14ac:dyDescent="0.25">
      <c r="A2" s="24"/>
      <c r="B2" s="24"/>
      <c r="C2" s="24"/>
      <c r="D2" s="24"/>
      <c r="E2" s="24"/>
    </row>
    <row r="3" spans="1:11" x14ac:dyDescent="0.25">
      <c r="A3" s="24"/>
      <c r="B3" s="24"/>
      <c r="C3" s="24" t="s">
        <v>12</v>
      </c>
      <c r="D3" s="24" t="s">
        <v>13</v>
      </c>
      <c r="E3" s="24" t="s">
        <v>14</v>
      </c>
    </row>
    <row r="4" spans="1:11" x14ac:dyDescent="0.25">
      <c r="A4" s="24" t="s">
        <v>15</v>
      </c>
      <c r="B4" s="24" t="s">
        <v>19</v>
      </c>
      <c r="C4" s="32"/>
      <c r="D4" s="32"/>
      <c r="E4" s="32"/>
    </row>
    <row r="5" spans="1:11" x14ac:dyDescent="0.25">
      <c r="A5" s="24" t="s">
        <v>16</v>
      </c>
      <c r="B5" s="24" t="s">
        <v>19</v>
      </c>
      <c r="C5" s="32"/>
      <c r="D5" s="32"/>
      <c r="E5" s="32"/>
      <c r="F5" s="10"/>
      <c r="G5" s="10"/>
      <c r="I5" s="6" t="s">
        <v>45</v>
      </c>
      <c r="J5" s="37">
        <v>5</v>
      </c>
      <c r="K5" s="16" t="s">
        <v>46</v>
      </c>
    </row>
    <row r="6" spans="1:11" x14ac:dyDescent="0.25">
      <c r="A6" s="24" t="s">
        <v>17</v>
      </c>
      <c r="B6" s="24" t="s">
        <v>19</v>
      </c>
      <c r="C6" s="24">
        <f>C4-C5</f>
        <v>0</v>
      </c>
      <c r="D6" s="24">
        <f t="shared" ref="D6:E6" si="0">D4-D5</f>
        <v>0</v>
      </c>
      <c r="E6" s="24">
        <f t="shared" si="0"/>
        <v>0</v>
      </c>
      <c r="F6" s="10"/>
      <c r="G6" s="4"/>
      <c r="I6" s="6" t="s">
        <v>47</v>
      </c>
      <c r="J6" s="18">
        <f>J5/0.02</f>
        <v>250</v>
      </c>
      <c r="K6" s="16" t="s">
        <v>46</v>
      </c>
    </row>
    <row r="7" spans="1:11" s="7" customFormat="1" x14ac:dyDescent="0.25">
      <c r="A7" s="24" t="s">
        <v>33</v>
      </c>
      <c r="B7" s="24" t="s">
        <v>20</v>
      </c>
      <c r="C7" s="32"/>
      <c r="D7" s="32"/>
      <c r="E7" s="32"/>
      <c r="F7" s="10" t="s">
        <v>22</v>
      </c>
      <c r="G7" s="10" t="s">
        <v>23</v>
      </c>
      <c r="I7" s="6" t="s">
        <v>41</v>
      </c>
      <c r="J7" s="18">
        <v>7500</v>
      </c>
      <c r="K7" s="12" t="s">
        <v>42</v>
      </c>
    </row>
    <row r="8" spans="1:11" s="10" customFormat="1" x14ac:dyDescent="0.25">
      <c r="A8" s="24"/>
      <c r="B8" s="24" t="s">
        <v>21</v>
      </c>
      <c r="C8" s="24" t="e">
        <f>C6/C7</f>
        <v>#DIV/0!</v>
      </c>
      <c r="D8" s="24" t="e">
        <f t="shared" ref="D8" si="1">D6/D7</f>
        <v>#DIV/0!</v>
      </c>
      <c r="E8" s="24" t="str">
        <f>IF(E4="","",E6/E7)</f>
        <v/>
      </c>
      <c r="F8" s="10" t="e">
        <f>SUM(C8:E8)</f>
        <v>#DIV/0!</v>
      </c>
      <c r="G8" s="4" t="e">
        <f>AVERAGE(C8:E8)</f>
        <v>#DIV/0!</v>
      </c>
      <c r="I8" s="6"/>
      <c r="J8" s="19"/>
      <c r="K8" s="12"/>
    </row>
    <row r="9" spans="1:11" x14ac:dyDescent="0.25">
      <c r="A9" s="24"/>
      <c r="B9" s="24"/>
      <c r="C9" s="34" t="e">
        <f>(ABS(C$8-$G$8)/$G$8)*100</f>
        <v>#DIV/0!</v>
      </c>
      <c r="D9" s="34" t="e">
        <f>(ABS(D$8-$G$8)/$G$8)*100</f>
        <v>#DIV/0!</v>
      </c>
      <c r="E9" s="34" t="e">
        <f>(ABS(E$8-$G$8)/$G$8)*100</f>
        <v>#VALUE!</v>
      </c>
    </row>
    <row r="10" spans="1:11" x14ac:dyDescent="0.25">
      <c r="A10" s="35" t="s">
        <v>58</v>
      </c>
      <c r="B10" s="35"/>
      <c r="C10" s="24" t="e">
        <f>IF(C9&gt;2.0499,"No","Yes")</f>
        <v>#DIV/0!</v>
      </c>
      <c r="D10" s="24" t="e">
        <f>IF(D9&gt;2.0499,"No","Yes")</f>
        <v>#DIV/0!</v>
      </c>
      <c r="E10" s="24" t="e">
        <f>IF(E9&gt;2.0499,"No","Yes")</f>
        <v>#VALUE!</v>
      </c>
    </row>
    <row r="13" spans="1:11" x14ac:dyDescent="0.25">
      <c r="A13" s="21"/>
      <c r="B13" s="21"/>
      <c r="C13" s="21"/>
      <c r="D13" s="21"/>
      <c r="E13" s="21"/>
    </row>
    <row r="15" spans="1:11" x14ac:dyDescent="0.25">
      <c r="C15" s="3"/>
      <c r="D15" s="3"/>
      <c r="E15" s="3"/>
    </row>
    <row r="16" spans="1:11" x14ac:dyDescent="0.25">
      <c r="C16" s="4"/>
      <c r="D16" s="4"/>
      <c r="E16" s="4"/>
      <c r="F16" s="3"/>
    </row>
    <row r="17" spans="2:6" x14ac:dyDescent="0.25">
      <c r="C17" s="9"/>
      <c r="D17" s="9"/>
      <c r="E17" s="9"/>
    </row>
    <row r="18" spans="2:6" x14ac:dyDescent="0.25">
      <c r="C18" s="4"/>
      <c r="D18" s="4"/>
      <c r="E18" s="4"/>
      <c r="F18" s="4"/>
    </row>
    <row r="19" spans="2:6" x14ac:dyDescent="0.25">
      <c r="C19" s="3"/>
      <c r="D19" s="3"/>
      <c r="E19" s="3"/>
      <c r="F19" s="3"/>
    </row>
    <row r="21" spans="2:6" x14ac:dyDescent="0.25">
      <c r="B21" s="2"/>
    </row>
    <row r="22" spans="2:6" x14ac:dyDescent="0.25">
      <c r="B22" s="3"/>
    </row>
  </sheetData>
  <sheetProtection sheet="1" objects="1" scenarios="1"/>
  <mergeCells count="2">
    <mergeCell ref="A10:B10"/>
    <mergeCell ref="A1:E1"/>
  </mergeCells>
  <conditionalFormatting sqref="C10:E10">
    <cfRule type="cellIs" dxfId="7" priority="1" operator="equal">
      <formula>"No"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workbookViewId="0">
      <selection activeCell="F21" sqref="F21"/>
    </sheetView>
  </sheetViews>
  <sheetFormatPr defaultRowHeight="15" x14ac:dyDescent="0.25"/>
  <cols>
    <col min="1" max="1" width="23.42578125" bestFit="1" customWidth="1"/>
    <col min="2" max="2" width="9.85546875" customWidth="1"/>
    <col min="8" max="8" width="9.140625" style="1"/>
    <col min="10" max="10" width="15.28515625" bestFit="1" customWidth="1"/>
    <col min="11" max="11" width="9.28515625" style="1" customWidth="1"/>
    <col min="12" max="12" width="20.42578125" style="1" bestFit="1" customWidth="1"/>
  </cols>
  <sheetData>
    <row r="2" spans="1:12" x14ac:dyDescent="0.25">
      <c r="A2" t="s">
        <v>25</v>
      </c>
    </row>
    <row r="4" spans="1:12" ht="30" customHeight="1" x14ac:dyDescent="0.25">
      <c r="A4" s="36" t="s">
        <v>26</v>
      </c>
      <c r="B4" s="38"/>
      <c r="C4" s="5"/>
      <c r="D4" s="5"/>
    </row>
    <row r="6" spans="1:12" x14ac:dyDescent="0.25">
      <c r="A6" s="24"/>
      <c r="B6" s="24"/>
      <c r="C6" s="24" t="s">
        <v>12</v>
      </c>
      <c r="D6" s="24" t="s">
        <v>13</v>
      </c>
      <c r="E6" s="24" t="s">
        <v>14</v>
      </c>
      <c r="F6" s="1"/>
      <c r="G6" s="1"/>
    </row>
    <row r="7" spans="1:12" x14ac:dyDescent="0.25">
      <c r="A7" s="24" t="s">
        <v>15</v>
      </c>
      <c r="B7" s="24" t="s">
        <v>19</v>
      </c>
      <c r="C7" s="32"/>
      <c r="D7" s="32"/>
      <c r="E7" s="32"/>
      <c r="F7" s="1"/>
      <c r="G7" s="1"/>
      <c r="K7" s="3"/>
      <c r="L7" s="3"/>
    </row>
    <row r="8" spans="1:12" x14ac:dyDescent="0.25">
      <c r="A8" s="24" t="s">
        <v>16</v>
      </c>
      <c r="B8" s="24" t="s">
        <v>19</v>
      </c>
      <c r="C8" s="32"/>
      <c r="D8" s="32"/>
      <c r="E8" s="32"/>
      <c r="F8" s="1"/>
      <c r="G8" s="1"/>
      <c r="J8" s="6" t="s">
        <v>45</v>
      </c>
      <c r="K8" s="37">
        <v>20</v>
      </c>
      <c r="L8" s="16" t="s">
        <v>46</v>
      </c>
    </row>
    <row r="9" spans="1:12" x14ac:dyDescent="0.25">
      <c r="A9" s="24" t="s">
        <v>32</v>
      </c>
      <c r="B9" s="24" t="s">
        <v>19</v>
      </c>
      <c r="C9" s="24">
        <f>C7-C8</f>
        <v>0</v>
      </c>
      <c r="D9" s="24">
        <f t="shared" ref="D9" si="0">D7-D8</f>
        <v>0</v>
      </c>
      <c r="E9" s="24" t="str">
        <f>IF(E7="","",E7-E8)</f>
        <v/>
      </c>
      <c r="F9" s="1"/>
      <c r="G9" s="1"/>
      <c r="J9" s="6" t="s">
        <v>47</v>
      </c>
      <c r="K9" s="18">
        <f>K8/0.02</f>
        <v>1000</v>
      </c>
      <c r="L9" s="16" t="s">
        <v>46</v>
      </c>
    </row>
    <row r="10" spans="1:12" x14ac:dyDescent="0.25">
      <c r="A10" s="24" t="s">
        <v>18</v>
      </c>
      <c r="B10" s="24" t="s">
        <v>20</v>
      </c>
      <c r="C10" s="32"/>
      <c r="D10" s="32"/>
      <c r="E10" s="32"/>
      <c r="F10" s="1" t="s">
        <v>22</v>
      </c>
      <c r="G10" s="1" t="s">
        <v>23</v>
      </c>
      <c r="H10" s="1" t="s">
        <v>27</v>
      </c>
      <c r="J10" s="6" t="s">
        <v>41</v>
      </c>
      <c r="K10" s="18">
        <v>2500</v>
      </c>
      <c r="L10" s="12" t="s">
        <v>42</v>
      </c>
    </row>
    <row r="11" spans="1:12" x14ac:dyDescent="0.25">
      <c r="A11" s="24" t="s">
        <v>31</v>
      </c>
      <c r="B11" s="24" t="s">
        <v>21</v>
      </c>
      <c r="C11" s="24" t="e">
        <f>C9/C10</f>
        <v>#DIV/0!</v>
      </c>
      <c r="D11" s="24" t="e">
        <f t="shared" ref="D11" si="1">D9/D10</f>
        <v>#DIV/0!</v>
      </c>
      <c r="E11" s="24" t="str">
        <f>IF(E7="","",E9/E10)</f>
        <v/>
      </c>
      <c r="F11" s="1" t="e">
        <f>SUM(C11:E11)</f>
        <v>#DIV/0!</v>
      </c>
      <c r="G11" s="20" t="e">
        <f>AVERAGE(C11:E11)</f>
        <v>#DIV/0!</v>
      </c>
      <c r="H11" s="20" t="e">
        <f>G11/(1+($B$4/100))</f>
        <v>#DIV/0!</v>
      </c>
      <c r="J11" s="6" t="s">
        <v>43</v>
      </c>
      <c r="K11" s="18">
        <v>10000</v>
      </c>
      <c r="L11" s="12" t="s">
        <v>42</v>
      </c>
    </row>
    <row r="12" spans="1:12" x14ac:dyDescent="0.25">
      <c r="A12" s="24"/>
      <c r="B12" s="24"/>
      <c r="C12" s="34" t="e">
        <f>(ABS(C$11-$G$11)/$G$11)*100</f>
        <v>#DIV/0!</v>
      </c>
      <c r="D12" s="34" t="e">
        <f t="shared" ref="D12:E12" si="2">(ABS(D$11-$G$11)/$G$11)*100</f>
        <v>#DIV/0!</v>
      </c>
      <c r="E12" s="34" t="e">
        <f t="shared" si="2"/>
        <v>#VALUE!</v>
      </c>
      <c r="F12" s="1"/>
      <c r="G12" s="3"/>
    </row>
    <row r="13" spans="1:12" x14ac:dyDescent="0.25">
      <c r="A13" s="35" t="s">
        <v>58</v>
      </c>
      <c r="B13" s="35"/>
      <c r="C13" s="24" t="e">
        <f>IF(C12&gt;2.0499,"No","Yes")</f>
        <v>#DIV/0!</v>
      </c>
      <c r="D13" s="24" t="e">
        <f t="shared" ref="D13:E13" si="3">IF(D12&gt;2.0499,"No","Yes")</f>
        <v>#DIV/0!</v>
      </c>
      <c r="E13" s="24" t="e">
        <f t="shared" si="3"/>
        <v>#VALUE!</v>
      </c>
      <c r="F13" s="1"/>
      <c r="G13" s="1"/>
    </row>
    <row r="15" spans="1:12" x14ac:dyDescent="0.25">
      <c r="A15" s="10"/>
    </row>
    <row r="16" spans="1:12" x14ac:dyDescent="0.25">
      <c r="A16" s="10"/>
      <c r="B16" s="11"/>
    </row>
    <row r="17" spans="1:15" s="12" customFormat="1" x14ac:dyDescent="0.25">
      <c r="A17" s="10"/>
      <c r="B17"/>
      <c r="C17"/>
      <c r="D17" s="6"/>
      <c r="E17" s="6"/>
      <c r="F17" s="6"/>
      <c r="G17" s="6"/>
      <c r="H17" s="6"/>
      <c r="K17" s="6"/>
      <c r="L17" s="6"/>
    </row>
    <row r="18" spans="1:15" s="12" customFormat="1" x14ac:dyDescent="0.25">
      <c r="A18" s="6"/>
      <c r="B18" s="6"/>
      <c r="C18" s="6"/>
      <c r="D18" s="6"/>
      <c r="E18" s="6"/>
      <c r="F18" s="6"/>
      <c r="G18" s="6"/>
      <c r="H18" s="6"/>
      <c r="K18" s="6"/>
      <c r="L18" s="6"/>
    </row>
    <row r="19" spans="1:15" s="12" customFormat="1" x14ac:dyDescent="0.25">
      <c r="A19" s="6"/>
      <c r="B19" s="6"/>
      <c r="C19" s="6"/>
      <c r="D19" s="6"/>
      <c r="E19" s="6"/>
      <c r="F19" s="6"/>
      <c r="G19" s="6"/>
      <c r="H19" s="6"/>
      <c r="K19" s="6"/>
      <c r="L19" s="6"/>
    </row>
    <row r="20" spans="1:15" s="12" customFormat="1" x14ac:dyDescent="0.25">
      <c r="A20" s="6"/>
      <c r="B20" s="6"/>
      <c r="C20" s="6"/>
      <c r="D20" s="6"/>
      <c r="E20" s="6"/>
      <c r="F20" s="6"/>
      <c r="G20" s="6"/>
      <c r="H20" s="6"/>
      <c r="K20" s="6"/>
      <c r="L20" s="6"/>
    </row>
    <row r="21" spans="1:15" s="12" customFormat="1" x14ac:dyDescent="0.25">
      <c r="A21" s="6"/>
      <c r="B21" s="6"/>
      <c r="C21" s="6"/>
      <c r="D21" s="6"/>
      <c r="E21" s="6"/>
      <c r="F21" s="6"/>
      <c r="G21" s="6"/>
      <c r="H21" s="6"/>
      <c r="K21" s="6"/>
      <c r="L21" s="6"/>
    </row>
    <row r="22" spans="1:15" s="12" customFormat="1" x14ac:dyDescent="0.25">
      <c r="A22" s="6"/>
      <c r="B22" s="6"/>
      <c r="C22" s="6"/>
      <c r="D22" s="6"/>
      <c r="E22" s="6"/>
      <c r="F22" s="6"/>
      <c r="G22" s="13"/>
      <c r="H22" s="13"/>
      <c r="K22" s="6"/>
      <c r="L22" s="6"/>
    </row>
    <row r="23" spans="1:15" s="12" customFormat="1" x14ac:dyDescent="0.25">
      <c r="A23" s="6"/>
      <c r="B23" s="6"/>
      <c r="C23" s="13"/>
      <c r="D23" s="13"/>
      <c r="E23" s="13"/>
      <c r="F23" s="6"/>
      <c r="G23" s="13"/>
      <c r="H23" s="6"/>
      <c r="K23" s="6"/>
      <c r="L23" s="6"/>
    </row>
    <row r="24" spans="1:15" s="12" customFormat="1" x14ac:dyDescent="0.25">
      <c r="A24" s="23"/>
      <c r="B24" s="23"/>
      <c r="C24" s="6"/>
      <c r="D24" s="6"/>
      <c r="E24" s="6"/>
      <c r="F24" s="6"/>
      <c r="G24" s="6"/>
      <c r="H24" s="6"/>
      <c r="K24" s="6"/>
      <c r="L24" s="6"/>
    </row>
    <row r="27" spans="1:15" x14ac:dyDescent="0.25">
      <c r="D27" s="12"/>
      <c r="E27" s="12"/>
      <c r="F27" s="12"/>
      <c r="G27" s="12"/>
      <c r="H27" s="6"/>
    </row>
    <row r="28" spans="1:15" x14ac:dyDescent="0.25">
      <c r="D28" s="6"/>
      <c r="E28" s="6"/>
      <c r="F28" s="6"/>
      <c r="G28" s="6"/>
      <c r="H28" s="6"/>
    </row>
    <row r="29" spans="1:15" x14ac:dyDescent="0.25">
      <c r="D29" s="6"/>
      <c r="E29" s="6"/>
      <c r="F29" s="6"/>
      <c r="G29" s="6"/>
      <c r="H29" s="6"/>
    </row>
    <row r="30" spans="1:15" x14ac:dyDescent="0.25">
      <c r="A30" s="6"/>
      <c r="B30" s="6"/>
      <c r="C30" s="6"/>
      <c r="D30" s="6"/>
      <c r="E30" s="6"/>
      <c r="F30" s="6"/>
      <c r="G30" s="6"/>
      <c r="H30" s="6"/>
      <c r="L30"/>
      <c r="M30" s="1"/>
      <c r="N30" s="1"/>
      <c r="O30" s="1"/>
    </row>
    <row r="31" spans="1:15" x14ac:dyDescent="0.25">
      <c r="A31" s="6"/>
      <c r="B31" s="6"/>
      <c r="C31" s="6"/>
      <c r="D31" s="6"/>
      <c r="E31" s="6"/>
      <c r="F31" s="6"/>
      <c r="G31" s="6"/>
      <c r="H31" s="6"/>
      <c r="L31"/>
      <c r="M31" s="1"/>
      <c r="N31" s="1"/>
      <c r="O31" s="1"/>
    </row>
    <row r="32" spans="1:15" x14ac:dyDescent="0.25">
      <c r="A32" s="6"/>
      <c r="B32" s="6"/>
      <c r="C32" s="6"/>
      <c r="D32" s="6"/>
      <c r="E32" s="6"/>
      <c r="F32" s="6"/>
      <c r="G32" s="6"/>
      <c r="H32" s="6"/>
    </row>
    <row r="33" spans="1:14" x14ac:dyDescent="0.25">
      <c r="A33" s="6"/>
      <c r="B33" s="6"/>
      <c r="C33" s="6"/>
      <c r="D33" s="6"/>
      <c r="E33" s="6"/>
      <c r="F33" s="6"/>
      <c r="G33" s="13"/>
      <c r="H33" s="13"/>
    </row>
    <row r="34" spans="1:14" x14ac:dyDescent="0.25">
      <c r="A34" s="6"/>
      <c r="B34" s="6"/>
      <c r="C34" s="13"/>
      <c r="D34" s="13"/>
      <c r="E34" s="13"/>
      <c r="F34" s="6"/>
      <c r="G34" s="13"/>
      <c r="H34" s="6"/>
    </row>
    <row r="35" spans="1:14" x14ac:dyDescent="0.25">
      <c r="A35" s="23"/>
      <c r="B35" s="23"/>
      <c r="C35" s="6"/>
      <c r="D35" s="6"/>
      <c r="E35" s="6"/>
      <c r="F35" s="6"/>
      <c r="G35" s="6"/>
      <c r="H35" s="6"/>
    </row>
    <row r="36" spans="1:14" x14ac:dyDescent="0.25">
      <c r="A36" s="12"/>
      <c r="B36" s="12"/>
      <c r="C36" s="12"/>
      <c r="D36" s="12"/>
      <c r="E36" s="12"/>
      <c r="F36" s="12"/>
      <c r="G36" s="12"/>
      <c r="H36" s="6"/>
      <c r="L36" s="1" t="s">
        <v>41</v>
      </c>
      <c r="M36">
        <v>2500</v>
      </c>
      <c r="N36" t="s">
        <v>42</v>
      </c>
    </row>
    <row r="37" spans="1:14" x14ac:dyDescent="0.25">
      <c r="A37" s="12"/>
      <c r="B37" s="14"/>
      <c r="C37" s="12"/>
      <c r="D37" s="12"/>
      <c r="E37" s="12"/>
      <c r="F37" s="12"/>
      <c r="G37" s="12"/>
      <c r="H37" s="6"/>
      <c r="L37" s="1" t="s">
        <v>43</v>
      </c>
      <c r="M37" s="11">
        <v>10000</v>
      </c>
      <c r="N37" t="s">
        <v>42</v>
      </c>
    </row>
    <row r="38" spans="1:14" x14ac:dyDescent="0.25">
      <c r="A38" s="12"/>
      <c r="B38" s="15"/>
      <c r="C38" s="12"/>
      <c r="D38" s="12"/>
      <c r="E38" s="12"/>
      <c r="F38" s="12"/>
      <c r="G38" s="12"/>
      <c r="H38" s="6"/>
      <c r="L38" s="1" t="s">
        <v>44</v>
      </c>
    </row>
  </sheetData>
  <sheetProtection sheet="1" objects="1" scenarios="1"/>
  <mergeCells count="3">
    <mergeCell ref="A13:B13"/>
    <mergeCell ref="A24:B24"/>
    <mergeCell ref="A35:B35"/>
  </mergeCells>
  <conditionalFormatting sqref="C13:E13">
    <cfRule type="cellIs" dxfId="6" priority="5" operator="equal">
      <formula>"No"</formula>
    </cfRule>
  </conditionalFormatting>
  <conditionalFormatting sqref="C24:E24">
    <cfRule type="cellIs" dxfId="5" priority="2" operator="equal">
      <formula>"No"</formula>
    </cfRule>
  </conditionalFormatting>
  <conditionalFormatting sqref="C35:E35">
    <cfRule type="cellIs" dxfId="4" priority="1" operator="equal">
      <formula>"No"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H20" sqref="H20"/>
    </sheetView>
  </sheetViews>
  <sheetFormatPr defaultRowHeight="15" x14ac:dyDescent="0.25"/>
  <cols>
    <col min="1" max="1" width="23.85546875" style="10" bestFit="1" customWidth="1"/>
    <col min="2" max="8" width="9.140625" style="10"/>
    <col min="9" max="9" width="15.28515625" style="10" bestFit="1" customWidth="1"/>
    <col min="10" max="10" width="8.28515625" style="10" customWidth="1"/>
    <col min="11" max="11" width="10.7109375" style="10" bestFit="1" customWidth="1"/>
    <col min="12" max="16384" width="9.140625" style="10"/>
  </cols>
  <sheetData>
    <row r="1" spans="1:11" x14ac:dyDescent="0.25">
      <c r="A1" s="26" t="s">
        <v>24</v>
      </c>
      <c r="B1" s="26"/>
      <c r="C1" s="26"/>
      <c r="D1" s="26"/>
      <c r="E1" s="26"/>
    </row>
    <row r="2" spans="1:11" x14ac:dyDescent="0.25">
      <c r="A2" s="24"/>
      <c r="B2" s="24"/>
      <c r="C2" s="24"/>
      <c r="D2" s="24"/>
      <c r="E2" s="24"/>
    </row>
    <row r="3" spans="1:11" x14ac:dyDescent="0.25">
      <c r="A3" s="24"/>
      <c r="B3" s="24"/>
      <c r="C3" s="24" t="s">
        <v>12</v>
      </c>
      <c r="D3" s="24" t="s">
        <v>13</v>
      </c>
      <c r="E3" s="24" t="s">
        <v>14</v>
      </c>
    </row>
    <row r="4" spans="1:11" x14ac:dyDescent="0.25">
      <c r="A4" s="24" t="s">
        <v>15</v>
      </c>
      <c r="B4" s="24" t="s">
        <v>19</v>
      </c>
      <c r="C4" s="32"/>
      <c r="D4" s="32"/>
      <c r="E4" s="32"/>
    </row>
    <row r="5" spans="1:11" x14ac:dyDescent="0.25">
      <c r="A5" s="24" t="s">
        <v>16</v>
      </c>
      <c r="B5" s="24" t="s">
        <v>19</v>
      </c>
      <c r="C5" s="32"/>
      <c r="D5" s="32"/>
      <c r="E5" s="32"/>
      <c r="I5" s="6" t="s">
        <v>45</v>
      </c>
      <c r="J5" s="39">
        <v>0.05</v>
      </c>
      <c r="K5" s="16" t="s">
        <v>46</v>
      </c>
    </row>
    <row r="6" spans="1:11" x14ac:dyDescent="0.25">
      <c r="A6" s="24" t="s">
        <v>0</v>
      </c>
      <c r="B6" s="24" t="s">
        <v>19</v>
      </c>
      <c r="C6" s="24">
        <f>C4-C5</f>
        <v>0</v>
      </c>
      <c r="D6" s="24">
        <f t="shared" ref="D6:E6" si="0">D4-D5</f>
        <v>0</v>
      </c>
      <c r="E6" s="24">
        <f t="shared" si="0"/>
        <v>0</v>
      </c>
      <c r="G6" s="4"/>
      <c r="I6" s="6" t="s">
        <v>47</v>
      </c>
      <c r="J6" s="18">
        <f>J5/0.02</f>
        <v>2.5</v>
      </c>
      <c r="K6" s="16" t="s">
        <v>46</v>
      </c>
    </row>
    <row r="7" spans="1:11" x14ac:dyDescent="0.25">
      <c r="A7" s="24" t="s">
        <v>34</v>
      </c>
      <c r="B7" s="24" t="s">
        <v>20</v>
      </c>
      <c r="C7" s="32"/>
      <c r="D7" s="32"/>
      <c r="E7" s="32"/>
      <c r="F7" s="10" t="s">
        <v>22</v>
      </c>
      <c r="G7" s="10" t="s">
        <v>23</v>
      </c>
      <c r="I7" s="6" t="s">
        <v>53</v>
      </c>
      <c r="J7" s="18">
        <v>5000</v>
      </c>
      <c r="K7" s="12" t="s">
        <v>42</v>
      </c>
    </row>
    <row r="8" spans="1:11" x14ac:dyDescent="0.25">
      <c r="A8" s="24"/>
      <c r="B8" s="24" t="s">
        <v>21</v>
      </c>
      <c r="C8" s="24" t="e">
        <f>C6/C7</f>
        <v>#DIV/0!</v>
      </c>
      <c r="D8" s="24" t="e">
        <f t="shared" ref="D8" si="1">D6/D7</f>
        <v>#DIV/0!</v>
      </c>
      <c r="E8" s="24" t="str">
        <f>IF(E4="","",E6/E7)</f>
        <v/>
      </c>
      <c r="F8" s="10" t="e">
        <f>SUM(C8:E8)</f>
        <v>#DIV/0!</v>
      </c>
      <c r="G8" s="4" t="e">
        <f>AVERAGE(C8:E8)</f>
        <v>#DIV/0!</v>
      </c>
      <c r="I8" s="6"/>
      <c r="J8" s="19"/>
      <c r="K8" s="12"/>
    </row>
    <row r="9" spans="1:11" x14ac:dyDescent="0.25">
      <c r="A9" s="24"/>
      <c r="B9" s="24"/>
      <c r="C9" s="34" t="e">
        <f>(ABS(C$8-$G$8)/$G$8)*100</f>
        <v>#DIV/0!</v>
      </c>
      <c r="D9" s="34" t="e">
        <f>(ABS(D$8-$G$8)/$G$8)*100</f>
        <v>#DIV/0!</v>
      </c>
      <c r="E9" s="34" t="e">
        <f>(ABS(E$8-$G$8)/$G$8)*100</f>
        <v>#VALUE!</v>
      </c>
    </row>
    <row r="10" spans="1:11" x14ac:dyDescent="0.25">
      <c r="A10" s="35" t="s">
        <v>58</v>
      </c>
      <c r="B10" s="35"/>
      <c r="C10" s="24" t="e">
        <f>IF(C9&gt;2.0499,"No","Yes")</f>
        <v>#DIV/0!</v>
      </c>
      <c r="D10" s="24" t="e">
        <f t="shared" ref="D10:E10" si="2">IF(D9&gt;2.0499,"No","Yes")</f>
        <v>#DIV/0!</v>
      </c>
      <c r="E10" s="24" t="e">
        <f t="shared" si="2"/>
        <v>#VALUE!</v>
      </c>
    </row>
    <row r="13" spans="1:11" x14ac:dyDescent="0.25">
      <c r="A13" s="22"/>
      <c r="B13" s="22"/>
      <c r="C13" s="22"/>
      <c r="D13" s="22"/>
      <c r="E13" s="22"/>
    </row>
    <row r="15" spans="1:11" x14ac:dyDescent="0.25">
      <c r="C15" s="3"/>
      <c r="D15" s="3"/>
      <c r="E15" s="3"/>
    </row>
    <row r="16" spans="1:11" x14ac:dyDescent="0.25">
      <c r="C16" s="4"/>
      <c r="D16" s="4"/>
      <c r="E16" s="4"/>
      <c r="F16" s="3"/>
    </row>
    <row r="17" spans="2:6" x14ac:dyDescent="0.25">
      <c r="C17" s="9"/>
      <c r="D17" s="9"/>
      <c r="E17" s="9"/>
    </row>
    <row r="18" spans="2:6" x14ac:dyDescent="0.25">
      <c r="C18" s="4"/>
      <c r="D18" s="4"/>
      <c r="E18" s="4"/>
      <c r="F18" s="4"/>
    </row>
    <row r="19" spans="2:6" x14ac:dyDescent="0.25">
      <c r="C19" s="3"/>
      <c r="D19" s="3"/>
      <c r="E19" s="3"/>
      <c r="F19" s="3"/>
    </row>
    <row r="21" spans="2:6" x14ac:dyDescent="0.25">
      <c r="B21" s="2"/>
    </row>
    <row r="22" spans="2:6" x14ac:dyDescent="0.25">
      <c r="B22" s="3"/>
    </row>
  </sheetData>
  <sheetProtection sheet="1" objects="1" scenarios="1"/>
  <mergeCells count="3">
    <mergeCell ref="A1:E1"/>
    <mergeCell ref="A10:B10"/>
    <mergeCell ref="A13:E13"/>
  </mergeCells>
  <conditionalFormatting sqref="C10:E10">
    <cfRule type="cellIs" dxfId="3" priority="1" operator="equal">
      <formula>"No"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28" sqref="K28"/>
    </sheetView>
  </sheetViews>
  <sheetFormatPr defaultRowHeight="15" x14ac:dyDescent="0.25"/>
  <cols>
    <col min="1" max="1" width="23.85546875" style="10" bestFit="1" customWidth="1"/>
    <col min="2" max="8" width="9.140625" style="10"/>
    <col min="9" max="9" width="15.28515625" style="10" bestFit="1" customWidth="1"/>
    <col min="10" max="10" width="10.5703125" style="10" bestFit="1" customWidth="1"/>
    <col min="11" max="11" width="10.7109375" style="10" bestFit="1" customWidth="1"/>
    <col min="12" max="16384" width="9.140625" style="10"/>
  </cols>
  <sheetData>
    <row r="1" spans="1:11" x14ac:dyDescent="0.25">
      <c r="A1" s="26" t="s">
        <v>49</v>
      </c>
      <c r="B1" s="26"/>
      <c r="C1" s="26"/>
      <c r="D1" s="26"/>
      <c r="E1" s="26"/>
    </row>
    <row r="2" spans="1:11" x14ac:dyDescent="0.25">
      <c r="A2" s="24"/>
      <c r="B2" s="24"/>
      <c r="C2" s="24"/>
      <c r="D2" s="24"/>
      <c r="E2" s="24"/>
    </row>
    <row r="3" spans="1:11" x14ac:dyDescent="0.25">
      <c r="A3" s="24"/>
      <c r="B3" s="24"/>
      <c r="C3" s="24" t="s">
        <v>12</v>
      </c>
      <c r="D3" s="24" t="s">
        <v>13</v>
      </c>
      <c r="E3" s="24" t="s">
        <v>14</v>
      </c>
    </row>
    <row r="4" spans="1:11" x14ac:dyDescent="0.25">
      <c r="A4" s="24" t="s">
        <v>15</v>
      </c>
      <c r="B4" s="24" t="s">
        <v>19</v>
      </c>
      <c r="C4" s="32"/>
      <c r="D4" s="32"/>
      <c r="E4" s="32"/>
    </row>
    <row r="5" spans="1:11" x14ac:dyDescent="0.25">
      <c r="A5" s="24" t="s">
        <v>16</v>
      </c>
      <c r="B5" s="24" t="s">
        <v>19</v>
      </c>
      <c r="C5" s="32"/>
      <c r="D5" s="32"/>
      <c r="E5" s="32"/>
      <c r="I5" s="6" t="s">
        <v>45</v>
      </c>
      <c r="J5" s="37">
        <v>0.1</v>
      </c>
      <c r="K5" s="16" t="s">
        <v>46</v>
      </c>
    </row>
    <row r="6" spans="1:11" x14ac:dyDescent="0.25">
      <c r="A6" s="24" t="s">
        <v>1</v>
      </c>
      <c r="B6" s="24" t="s">
        <v>19</v>
      </c>
      <c r="C6" s="24">
        <f>C4-C5</f>
        <v>0</v>
      </c>
      <c r="D6" s="24">
        <f t="shared" ref="D6:E6" si="0">D4-D5</f>
        <v>0</v>
      </c>
      <c r="E6" s="24">
        <f t="shared" si="0"/>
        <v>0</v>
      </c>
      <c r="G6" s="4"/>
      <c r="I6" s="6" t="s">
        <v>47</v>
      </c>
      <c r="J6" s="18">
        <f>J5/0.02</f>
        <v>5</v>
      </c>
      <c r="K6" s="16" t="s">
        <v>46</v>
      </c>
    </row>
    <row r="7" spans="1:11" x14ac:dyDescent="0.25">
      <c r="A7" s="24" t="s">
        <v>48</v>
      </c>
      <c r="B7" s="24" t="s">
        <v>20</v>
      </c>
      <c r="C7" s="32"/>
      <c r="D7" s="32"/>
      <c r="E7" s="32"/>
      <c r="F7" s="10" t="s">
        <v>22</v>
      </c>
      <c r="G7" s="10" t="s">
        <v>23</v>
      </c>
      <c r="I7" s="6" t="s">
        <v>41</v>
      </c>
      <c r="J7" s="18">
        <v>5000</v>
      </c>
      <c r="K7" s="12" t="s">
        <v>42</v>
      </c>
    </row>
    <row r="8" spans="1:11" x14ac:dyDescent="0.25">
      <c r="A8" s="24"/>
      <c r="B8" s="24" t="s">
        <v>21</v>
      </c>
      <c r="C8" s="24" t="e">
        <f>C6/C7</f>
        <v>#DIV/0!</v>
      </c>
      <c r="D8" s="24" t="e">
        <f t="shared" ref="D8" si="1">D6/D7</f>
        <v>#DIV/0!</v>
      </c>
      <c r="E8" s="24" t="str">
        <f>IF(E4="","",E6/E7)</f>
        <v/>
      </c>
      <c r="F8" s="10" t="e">
        <f>SUM(C8:E8)</f>
        <v>#DIV/0!</v>
      </c>
      <c r="G8" s="4" t="e">
        <f>AVERAGE(C8:E8)</f>
        <v>#DIV/0!</v>
      </c>
      <c r="I8" s="6"/>
      <c r="J8" s="19"/>
      <c r="K8" s="12"/>
    </row>
    <row r="9" spans="1:11" x14ac:dyDescent="0.25">
      <c r="A9" s="24"/>
      <c r="B9" s="24"/>
      <c r="C9" s="34" t="e">
        <f>(ABS(C$8-$G$8)/$G$8)*100</f>
        <v>#DIV/0!</v>
      </c>
      <c r="D9" s="34" t="e">
        <f>(ABS(D$8-$G$8)/$G$8)*100</f>
        <v>#DIV/0!</v>
      </c>
      <c r="E9" s="34" t="e">
        <f>(ABS(E$8-$G$8)/$G$8)*100</f>
        <v>#VALUE!</v>
      </c>
      <c r="J9" s="17"/>
    </row>
    <row r="10" spans="1:11" x14ac:dyDescent="0.25">
      <c r="A10" s="35" t="s">
        <v>58</v>
      </c>
      <c r="B10" s="35"/>
      <c r="C10" s="24" t="e">
        <f>IF(C9&gt;2.0499,"No","Yes")</f>
        <v>#DIV/0!</v>
      </c>
      <c r="D10" s="24" t="e">
        <f t="shared" ref="D10:E10" si="2">IF(D9&gt;2.0499,"No","Yes")</f>
        <v>#DIV/0!</v>
      </c>
      <c r="E10" s="24" t="e">
        <f t="shared" si="2"/>
        <v>#VALUE!</v>
      </c>
    </row>
    <row r="13" spans="1:11" x14ac:dyDescent="0.25">
      <c r="A13" s="22"/>
      <c r="B13" s="22"/>
      <c r="C13" s="22"/>
      <c r="D13" s="22"/>
      <c r="E13" s="22"/>
    </row>
    <row r="15" spans="1:11" x14ac:dyDescent="0.25">
      <c r="C15" s="3"/>
      <c r="D15" s="3"/>
      <c r="E15" s="3"/>
    </row>
    <row r="16" spans="1:11" x14ac:dyDescent="0.25">
      <c r="C16" s="4"/>
      <c r="D16" s="4"/>
      <c r="E16" s="4"/>
      <c r="F16" s="3"/>
    </row>
    <row r="17" spans="2:6" x14ac:dyDescent="0.25">
      <c r="C17" s="9"/>
      <c r="D17" s="9"/>
      <c r="E17" s="9"/>
    </row>
    <row r="18" spans="2:6" x14ac:dyDescent="0.25">
      <c r="C18" s="4"/>
      <c r="D18" s="4"/>
      <c r="E18" s="4"/>
      <c r="F18" s="4"/>
    </row>
    <row r="19" spans="2:6" x14ac:dyDescent="0.25">
      <c r="C19" s="3"/>
      <c r="D19" s="3"/>
      <c r="E19" s="3"/>
      <c r="F19" s="3"/>
    </row>
    <row r="21" spans="2:6" x14ac:dyDescent="0.25">
      <c r="B21" s="2"/>
    </row>
    <row r="22" spans="2:6" x14ac:dyDescent="0.25">
      <c r="B22" s="3"/>
    </row>
  </sheetData>
  <sheetProtection sheet="1" objects="1" scenarios="1"/>
  <mergeCells count="3">
    <mergeCell ref="A1:E1"/>
    <mergeCell ref="A10:B10"/>
    <mergeCell ref="A13:E13"/>
  </mergeCells>
  <conditionalFormatting sqref="C10:E10">
    <cfRule type="cellIs" dxfId="2" priority="1" operator="equal">
      <formula>"No"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19" sqref="F19"/>
    </sheetView>
  </sheetViews>
  <sheetFormatPr defaultRowHeight="15" x14ac:dyDescent="0.25"/>
  <cols>
    <col min="1" max="1" width="23.85546875" style="10" bestFit="1" customWidth="1"/>
    <col min="2" max="8" width="9.140625" style="10"/>
    <col min="9" max="9" width="15.28515625" style="10" bestFit="1" customWidth="1"/>
    <col min="10" max="10" width="10.5703125" style="10" bestFit="1" customWidth="1"/>
    <col min="11" max="11" width="10.7109375" style="10" bestFit="1" customWidth="1"/>
    <col min="12" max="16384" width="9.140625" style="10"/>
  </cols>
  <sheetData>
    <row r="1" spans="1:11" x14ac:dyDescent="0.25">
      <c r="A1" s="26" t="s">
        <v>50</v>
      </c>
      <c r="B1" s="26"/>
      <c r="C1" s="26"/>
      <c r="D1" s="26"/>
      <c r="E1" s="26"/>
    </row>
    <row r="2" spans="1:11" x14ac:dyDescent="0.25">
      <c r="A2" s="24"/>
      <c r="B2" s="24"/>
      <c r="C2" s="24"/>
      <c r="D2" s="24"/>
      <c r="E2" s="24"/>
    </row>
    <row r="3" spans="1:11" x14ac:dyDescent="0.25">
      <c r="A3" s="24"/>
      <c r="B3" s="24"/>
      <c r="C3" s="24" t="s">
        <v>12</v>
      </c>
      <c r="D3" s="24" t="s">
        <v>13</v>
      </c>
      <c r="E3" s="24" t="s">
        <v>14</v>
      </c>
    </row>
    <row r="4" spans="1:11" x14ac:dyDescent="0.25">
      <c r="A4" s="24" t="s">
        <v>15</v>
      </c>
      <c r="B4" s="24" t="s">
        <v>19</v>
      </c>
      <c r="C4" s="32"/>
      <c r="D4" s="32"/>
      <c r="E4" s="32"/>
    </row>
    <row r="5" spans="1:11" x14ac:dyDescent="0.25">
      <c r="A5" s="24" t="s">
        <v>16</v>
      </c>
      <c r="B5" s="24" t="s">
        <v>19</v>
      </c>
      <c r="C5" s="32"/>
      <c r="D5" s="32"/>
      <c r="E5" s="32"/>
      <c r="I5" s="6" t="s">
        <v>45</v>
      </c>
      <c r="J5" s="37">
        <v>0.1</v>
      </c>
      <c r="K5" s="16" t="s">
        <v>46</v>
      </c>
    </row>
    <row r="6" spans="1:11" x14ac:dyDescent="0.25">
      <c r="A6" s="24" t="s">
        <v>51</v>
      </c>
      <c r="B6" s="24" t="s">
        <v>19</v>
      </c>
      <c r="C6" s="24">
        <f>C4-C5</f>
        <v>0</v>
      </c>
      <c r="D6" s="24">
        <f t="shared" ref="D6:E6" si="0">D4-D5</f>
        <v>0</v>
      </c>
      <c r="E6" s="24">
        <f t="shared" si="0"/>
        <v>0</v>
      </c>
      <c r="G6" s="4"/>
      <c r="I6" s="6" t="s">
        <v>47</v>
      </c>
      <c r="J6" s="18">
        <f>J5/0.02</f>
        <v>5</v>
      </c>
      <c r="K6" s="16" t="s">
        <v>46</v>
      </c>
    </row>
    <row r="7" spans="1:11" x14ac:dyDescent="0.25">
      <c r="A7" s="24" t="s">
        <v>52</v>
      </c>
      <c r="B7" s="24" t="s">
        <v>20</v>
      </c>
      <c r="C7" s="32"/>
      <c r="D7" s="32"/>
      <c r="E7" s="32"/>
      <c r="F7" s="10" t="s">
        <v>22</v>
      </c>
      <c r="G7" s="10" t="s">
        <v>23</v>
      </c>
      <c r="I7" s="6" t="s">
        <v>53</v>
      </c>
      <c r="J7" s="18">
        <v>5000</v>
      </c>
      <c r="K7" s="12" t="s">
        <v>42</v>
      </c>
    </row>
    <row r="8" spans="1:11" x14ac:dyDescent="0.25">
      <c r="A8" s="24"/>
      <c r="B8" s="24" t="s">
        <v>21</v>
      </c>
      <c r="C8" s="24" t="e">
        <f>C6/C7</f>
        <v>#DIV/0!</v>
      </c>
      <c r="D8" s="24" t="e">
        <f t="shared" ref="D8" si="1">D6/D7</f>
        <v>#DIV/0!</v>
      </c>
      <c r="E8" s="24" t="str">
        <f>IF(E4="","",E6/E7)</f>
        <v/>
      </c>
      <c r="F8" s="10" t="e">
        <f>SUM(C8:E8)</f>
        <v>#DIV/0!</v>
      </c>
      <c r="G8" s="4" t="e">
        <f>AVERAGE(C8:E8)</f>
        <v>#DIV/0!</v>
      </c>
      <c r="I8" s="6"/>
      <c r="J8" s="19"/>
      <c r="K8" s="12"/>
    </row>
    <row r="9" spans="1:11" x14ac:dyDescent="0.25">
      <c r="A9" s="24"/>
      <c r="B9" s="24"/>
      <c r="C9" s="34" t="e">
        <f>(ABS(C$8-$G$8)/$G$8)*100</f>
        <v>#DIV/0!</v>
      </c>
      <c r="D9" s="34" t="e">
        <f>(ABS(D$8-$G$8)/$G$8)*100</f>
        <v>#DIV/0!</v>
      </c>
      <c r="E9" s="34" t="e">
        <f>(ABS(E$8-$G$8)/$G$8)*100</f>
        <v>#VALUE!</v>
      </c>
      <c r="J9" s="17"/>
    </row>
    <row r="10" spans="1:11" x14ac:dyDescent="0.25">
      <c r="A10" s="35" t="s">
        <v>58</v>
      </c>
      <c r="B10" s="35"/>
      <c r="C10" s="24" t="e">
        <f>IF(C9&gt;2.0499,"No","Yes")</f>
        <v>#DIV/0!</v>
      </c>
      <c r="D10" s="24" t="e">
        <f t="shared" ref="D10:E10" si="2">IF(D9&gt;2.0499,"No","Yes")</f>
        <v>#DIV/0!</v>
      </c>
      <c r="E10" s="24" t="e">
        <f t="shared" si="2"/>
        <v>#VALUE!</v>
      </c>
    </row>
    <row r="13" spans="1:11" x14ac:dyDescent="0.25">
      <c r="A13" s="22"/>
      <c r="B13" s="22"/>
      <c r="C13" s="22"/>
      <c r="D13" s="22"/>
      <c r="E13" s="22"/>
    </row>
    <row r="15" spans="1:11" x14ac:dyDescent="0.25">
      <c r="C15" s="3"/>
      <c r="D15" s="3"/>
      <c r="E15" s="3"/>
    </row>
    <row r="16" spans="1:11" x14ac:dyDescent="0.25">
      <c r="C16" s="4"/>
      <c r="D16" s="4"/>
      <c r="E16" s="4"/>
      <c r="F16" s="3"/>
    </row>
    <row r="17" spans="2:6" x14ac:dyDescent="0.25">
      <c r="C17" s="9"/>
      <c r="D17" s="9"/>
      <c r="E17" s="9"/>
    </row>
    <row r="18" spans="2:6" x14ac:dyDescent="0.25">
      <c r="C18" s="4"/>
      <c r="D18" s="4"/>
      <c r="E18" s="4"/>
      <c r="F18" s="4"/>
    </row>
    <row r="19" spans="2:6" x14ac:dyDescent="0.25">
      <c r="C19" s="3"/>
      <c r="D19" s="3"/>
      <c r="E19" s="3"/>
      <c r="F19" s="3"/>
    </row>
    <row r="21" spans="2:6" x14ac:dyDescent="0.25">
      <c r="B21" s="2"/>
    </row>
    <row r="22" spans="2:6" x14ac:dyDescent="0.25">
      <c r="B22" s="3"/>
    </row>
  </sheetData>
  <sheetProtection sheet="1" objects="1" scenarios="1"/>
  <mergeCells count="3">
    <mergeCell ref="A1:E1"/>
    <mergeCell ref="A10:B10"/>
    <mergeCell ref="A13:E13"/>
  </mergeCells>
  <conditionalFormatting sqref="C10:E10">
    <cfRule type="cellIs" dxfId="1" priority="1" operator="equal">
      <formula>"No"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22" sqref="I22"/>
    </sheetView>
  </sheetViews>
  <sheetFormatPr defaultRowHeight="15" x14ac:dyDescent="0.25"/>
  <cols>
    <col min="1" max="1" width="23.85546875" style="10" bestFit="1" customWidth="1"/>
    <col min="2" max="8" width="9.140625" style="10"/>
    <col min="9" max="9" width="15.28515625" style="10" bestFit="1" customWidth="1"/>
    <col min="10" max="10" width="10.5703125" style="10" bestFit="1" customWidth="1"/>
    <col min="11" max="11" width="10.7109375" style="10" bestFit="1" customWidth="1"/>
    <col min="12" max="16384" width="9.140625" style="10"/>
  </cols>
  <sheetData>
    <row r="1" spans="1:11" x14ac:dyDescent="0.25">
      <c r="A1" s="26" t="s">
        <v>54</v>
      </c>
      <c r="B1" s="26"/>
      <c r="C1" s="26"/>
      <c r="D1" s="26"/>
      <c r="E1" s="26"/>
    </row>
    <row r="2" spans="1:11" x14ac:dyDescent="0.25">
      <c r="A2" s="24"/>
      <c r="B2" s="24"/>
      <c r="C2" s="24" t="s">
        <v>12</v>
      </c>
      <c r="D2" s="24" t="s">
        <v>13</v>
      </c>
      <c r="E2" s="24" t="s">
        <v>14</v>
      </c>
      <c r="I2" s="6"/>
      <c r="J2" s="19"/>
      <c r="K2" s="16"/>
    </row>
    <row r="3" spans="1:11" x14ac:dyDescent="0.25">
      <c r="A3" s="24" t="s">
        <v>55</v>
      </c>
      <c r="B3" s="24" t="s">
        <v>56</v>
      </c>
      <c r="C3" s="32"/>
      <c r="D3" s="32"/>
      <c r="E3" s="32"/>
      <c r="G3" s="4"/>
      <c r="I3" s="6" t="s">
        <v>57</v>
      </c>
      <c r="J3" s="18">
        <v>1000</v>
      </c>
      <c r="K3" s="16" t="s">
        <v>56</v>
      </c>
    </row>
    <row r="4" spans="1:11" x14ac:dyDescent="0.25">
      <c r="A4" s="24" t="s">
        <v>52</v>
      </c>
      <c r="B4" s="24" t="s">
        <v>20</v>
      </c>
      <c r="C4" s="32"/>
      <c r="D4" s="32"/>
      <c r="E4" s="32"/>
      <c r="F4" s="10" t="s">
        <v>22</v>
      </c>
      <c r="G4" s="10" t="s">
        <v>23</v>
      </c>
      <c r="I4" s="6"/>
      <c r="J4" s="19"/>
      <c r="K4" s="12"/>
    </row>
    <row r="5" spans="1:11" x14ac:dyDescent="0.25">
      <c r="A5" s="24"/>
      <c r="B5" s="24" t="s">
        <v>21</v>
      </c>
      <c r="C5" s="24" t="e">
        <f>C3/C4</f>
        <v>#DIV/0!</v>
      </c>
      <c r="D5" s="24" t="e">
        <f t="shared" ref="D5:E5" si="0">D3/D4</f>
        <v>#DIV/0!</v>
      </c>
      <c r="E5" s="24" t="e">
        <f t="shared" si="0"/>
        <v>#DIV/0!</v>
      </c>
      <c r="F5" s="10" t="e">
        <f>SUM(C5:E5)</f>
        <v>#DIV/0!</v>
      </c>
      <c r="G5" s="4" t="e">
        <f>AVERAGE(C5:E5)</f>
        <v>#DIV/0!</v>
      </c>
      <c r="I5" s="6"/>
      <c r="J5" s="19"/>
      <c r="K5" s="12"/>
    </row>
    <row r="6" spans="1:11" x14ac:dyDescent="0.25">
      <c r="A6" s="24"/>
      <c r="B6" s="24"/>
      <c r="C6" s="34" t="e">
        <f>(ABS(C$5-$G$5)/$G$5)*100</f>
        <v>#DIV/0!</v>
      </c>
      <c r="D6" s="34" t="e">
        <f>(ABS(D$5-$G$5)/$G$5)*100</f>
        <v>#DIV/0!</v>
      </c>
      <c r="E6" s="34" t="e">
        <f>(ABS(E$5-$G$5)/$G$5)*100</f>
        <v>#DIV/0!</v>
      </c>
      <c r="J6" s="17"/>
    </row>
    <row r="7" spans="1:11" x14ac:dyDescent="0.25">
      <c r="A7" s="35" t="s">
        <v>58</v>
      </c>
      <c r="B7" s="35"/>
      <c r="C7" s="24" t="e">
        <f>IF(C6&gt;2.0499,"No","Yes")</f>
        <v>#DIV/0!</v>
      </c>
      <c r="D7" s="24" t="e">
        <f t="shared" ref="D7:E7" si="1">IF(D6&gt;2.0499,"No","Yes")</f>
        <v>#DIV/0!</v>
      </c>
      <c r="E7" s="24" t="e">
        <f t="shared" si="1"/>
        <v>#DIV/0!</v>
      </c>
    </row>
    <row r="10" spans="1:11" x14ac:dyDescent="0.25">
      <c r="A10" s="22"/>
      <c r="B10" s="22"/>
      <c r="C10" s="22"/>
      <c r="D10" s="22"/>
      <c r="E10" s="22"/>
    </row>
    <row r="12" spans="1:11" x14ac:dyDescent="0.25">
      <c r="C12" s="3"/>
      <c r="D12" s="3"/>
      <c r="E12" s="3"/>
    </row>
    <row r="13" spans="1:11" x14ac:dyDescent="0.25">
      <c r="C13" s="4"/>
      <c r="D13" s="4"/>
      <c r="E13" s="4"/>
      <c r="F13" s="3"/>
    </row>
    <row r="14" spans="1:11" x14ac:dyDescent="0.25">
      <c r="C14" s="9"/>
      <c r="D14" s="9"/>
      <c r="E14" s="9"/>
    </row>
    <row r="15" spans="1:11" x14ac:dyDescent="0.25">
      <c r="C15" s="4"/>
      <c r="D15" s="4"/>
      <c r="E15" s="4"/>
      <c r="F15" s="4"/>
    </row>
    <row r="16" spans="1:11" x14ac:dyDescent="0.25">
      <c r="C16" s="3"/>
      <c r="D16" s="3"/>
      <c r="E16" s="3"/>
      <c r="F16" s="3"/>
    </row>
    <row r="18" spans="2:2" x14ac:dyDescent="0.25">
      <c r="B18" s="2"/>
    </row>
    <row r="19" spans="2:2" x14ac:dyDescent="0.25">
      <c r="B19" s="3"/>
    </row>
  </sheetData>
  <sheetProtection sheet="1" objects="1" scenarios="1"/>
  <mergeCells count="3">
    <mergeCell ref="A1:E1"/>
    <mergeCell ref="A7:B7"/>
    <mergeCell ref="A10:E10"/>
  </mergeCells>
  <conditionalFormatting sqref="C7:E7">
    <cfRule type="cellIs" dxfId="0" priority="1" operator="equal">
      <formula>"No"</formula>
    </cfRule>
  </conditionalFormatting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060F20A121844997856E036894233" ma:contentTypeVersion="9" ma:contentTypeDescription="Create a new document." ma:contentTypeScope="" ma:versionID="25c28d4d28a27aa403f36a9e32a534a7">
  <xsd:schema xmlns:xsd="http://www.w3.org/2001/XMLSchema" xmlns:xs="http://www.w3.org/2001/XMLSchema" xmlns:p="http://schemas.microsoft.com/office/2006/metadata/properties" xmlns:ns2="cdf5cfbf-cf86-4eb7-ac31-a9fd0075546e" xmlns:ns3="aa8b5681-98c3-4a1e-8391-cfa151307841" xmlns:ns4="http://schemas.microsoft.com/sharepoint/v4" targetNamespace="http://schemas.microsoft.com/office/2006/metadata/properties" ma:root="true" ma:fieldsID="e066d4e08742c05dbf70db0b28ebc67d" ns2:_="" ns3:_="" ns4:_="">
    <xsd:import namespace="cdf5cfbf-cf86-4eb7-ac31-a9fd0075546e"/>
    <xsd:import namespace="aa8b5681-98c3-4a1e-8391-cfa15130784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Group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b5681-98c3-4a1e-8391-cfa151307841" elementFormDefault="qualified">
    <xsd:import namespace="http://schemas.microsoft.com/office/2006/documentManagement/types"/>
    <xsd:import namespace="http://schemas.microsoft.com/office/infopath/2007/PartnerControls"/>
    <xsd:element name="Group" ma:index="9" nillable="true" ma:displayName="Group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aa8b5681-98c3-4a1e-8391-cfa151307841">Micro-Surfacing</Group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5547EA19-388A-40D4-BE44-D38513A717C2}"/>
</file>

<file path=customXml/itemProps2.xml><?xml version="1.0" encoding="utf-8"?>
<ds:datastoreItem xmlns:ds="http://schemas.openxmlformats.org/officeDocument/2006/customXml" ds:itemID="{16819C64-6ADC-47BD-8B0D-837E1AC55D1F}"/>
</file>

<file path=customXml/itemProps3.xml><?xml version="1.0" encoding="utf-8"?>
<ds:datastoreItem xmlns:ds="http://schemas.openxmlformats.org/officeDocument/2006/customXml" ds:itemID="{FD190B39-8D4E-416E-97B4-D9E3E0708A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JMF</vt:lpstr>
      <vt:lpstr>Emulsion Calibration</vt:lpstr>
      <vt:lpstr>Aggregate Calibration</vt:lpstr>
      <vt:lpstr>Cement Calibration</vt:lpstr>
      <vt:lpstr>Water Calibration</vt:lpstr>
      <vt:lpstr>Additive Calibration</vt:lpstr>
      <vt:lpstr>Radar Calibration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Micro-Surfacing Calibration Form M1E Mixing Machine</dc:title>
  <dc:creator>Eric Biehl</dc:creator>
  <cp:lastModifiedBy>Eric Biehl</cp:lastModifiedBy>
  <dcterms:created xsi:type="dcterms:W3CDTF">2017-05-02T18:15:50Z</dcterms:created>
  <dcterms:modified xsi:type="dcterms:W3CDTF">2018-02-12T16:19:44Z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0x010100441060F20A121844997856E036894233</vt:lpwstr>
  </property>
</Properties>
</file>