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Sheet1!$C$20:$C$31</definedName>
    <definedName name="_xlnm.Extract" localSheetId="0">Sheet1!$K$8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13" i="1"/>
  <c r="Q11" i="1"/>
  <c r="Q12" i="1"/>
  <c r="Q14" i="1"/>
  <c r="Q15" i="1"/>
  <c r="Q16" i="1"/>
  <c r="Q17" i="1"/>
  <c r="Q18" i="1"/>
  <c r="O10" i="1"/>
  <c r="O11" i="1"/>
  <c r="O12" i="1"/>
  <c r="O13" i="1"/>
  <c r="O14" i="1"/>
  <c r="O15" i="1"/>
  <c r="O16" i="1"/>
  <c r="O17" i="1"/>
  <c r="O18" i="1"/>
  <c r="N8" i="1" l="1"/>
  <c r="N9" i="1" s="1"/>
  <c r="N10" i="1" s="1"/>
  <c r="N11" i="1" s="1"/>
  <c r="L9" i="1"/>
  <c r="O9" i="1" s="1"/>
  <c r="Q9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8" i="1"/>
  <c r="O8" i="1" s="1"/>
  <c r="N12" i="1" l="1"/>
  <c r="N13" i="1" s="1"/>
  <c r="N14" i="1" s="1"/>
  <c r="N15" i="1" s="1"/>
  <c r="N16" i="1" s="1"/>
  <c r="N17" i="1" s="1"/>
  <c r="N18" i="1" s="1"/>
  <c r="R8" i="1"/>
  <c r="R9" i="1" s="1"/>
  <c r="Q8" i="1"/>
  <c r="P8" i="1"/>
  <c r="P9" i="1" s="1"/>
  <c r="P10" i="1" s="1"/>
  <c r="R10" i="1" l="1"/>
  <c r="R11" i="1" s="1"/>
  <c r="R12" i="1" s="1"/>
  <c r="R13" i="1" s="1"/>
  <c r="R14" i="1" s="1"/>
  <c r="R15" i="1" s="1"/>
  <c r="R16" i="1" s="1"/>
  <c r="R17" i="1" s="1"/>
  <c r="R18" i="1" s="1"/>
  <c r="P11" i="1"/>
  <c r="P12" i="1" s="1"/>
  <c r="P13" i="1" s="1"/>
  <c r="P14" i="1" s="1"/>
  <c r="P15" i="1" s="1"/>
  <c r="P16" i="1" s="1"/>
  <c r="P17" i="1" s="1"/>
  <c r="P18" i="1" s="1"/>
</calcChain>
</file>

<file path=xl/sharedStrings.xml><?xml version="1.0" encoding="utf-8"?>
<sst xmlns="http://schemas.openxmlformats.org/spreadsheetml/2006/main" count="32" uniqueCount="29">
  <si>
    <t>Project:</t>
  </si>
  <si>
    <t>Power Service:</t>
  </si>
  <si>
    <t>Circuit:</t>
  </si>
  <si>
    <t>Site #:</t>
  </si>
  <si>
    <t>Location:</t>
  </si>
  <si>
    <t>Sheet #:</t>
  </si>
  <si>
    <t>Supply Voltage:</t>
  </si>
  <si>
    <t>Volts</t>
  </si>
  <si>
    <t>From</t>
  </si>
  <si>
    <t>To</t>
  </si>
  <si>
    <t>Length (ft)</t>
  </si>
  <si>
    <t>At Point</t>
  </si>
  <si>
    <t>Accum</t>
  </si>
  <si>
    <t>In Section</t>
  </si>
  <si>
    <t>% Drop</t>
  </si>
  <si>
    <t>Section</t>
  </si>
  <si>
    <t>Current (Amperes)</t>
  </si>
  <si>
    <t>Voltage Drop</t>
  </si>
  <si>
    <t>AWG</t>
  </si>
  <si>
    <t>Resistance (Ohms/Kft)</t>
  </si>
  <si>
    <t>1/0</t>
  </si>
  <si>
    <t>2/0</t>
  </si>
  <si>
    <t>4/0</t>
  </si>
  <si>
    <t>3/0</t>
  </si>
  <si>
    <t>Voltage Drop Calculation</t>
  </si>
  <si>
    <t>Calculations by:</t>
  </si>
  <si>
    <t>ENTER INFORMATION:</t>
  </si>
  <si>
    <t>Power Loss (W/ft)</t>
  </si>
  <si>
    <t>Wire Size (AWG)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</si>
</sst>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10" xfId="0" applyNumberForma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0" xfId="0" applyNumberFormat="1" applyBorder="1"/>
    <xf numFmtId="0" fontId="0" fillId="0" borderId="31" xfId="0" applyNumberFormat="1" applyBorder="1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166" fontId="0" fillId="2" borderId="10" xfId="0" applyNumberFormat="1" applyFill="1" applyBorder="1" applyAlignment="1">
      <alignment horizontal="center"/>
    </xf>
    <xf numFmtId="166" fontId="0" fillId="2" borderId="3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781050</xdr:colOff>
      <xdr:row>19</xdr:row>
      <xdr:rowOff>19048</xdr:rowOff>
    </xdr:from>
    <xdr:ext cx="4591050" cy="27717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E57697F-CBA1-45A2-A8B8-21FCEFF67FDF}"/>
                </a:ext>
              </a:extLst>
            </xdr:cNvPr>
            <xdr:cNvSpPr txBox="1"/>
          </xdr:nvSpPr>
          <xdr:spPr>
            <a:xfrm>
              <a:off x="4914900" y="4029073"/>
              <a:ext cx="4591050" cy="277177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400" u="sng"/>
                <a:t>Voltage Drop Equations:</a:t>
              </a:r>
            </a:p>
            <a:p>
              <a:endParaRPr lang="en-US" sz="600"/>
            </a:p>
            <a:p>
              <a:r>
                <a:rPr lang="en-US" sz="1400"/>
                <a:t>Voltage drop</a:t>
              </a:r>
              <a:r>
                <a:rPr lang="en-US" sz="1400" baseline="0"/>
                <a:t> in circuit section =</a:t>
              </a:r>
              <a14:m>
                <m:oMath xmlns:m="http://schemas.openxmlformats.org/officeDocument/2006/math">
                  <m:f>
                    <m:fPr>
                      <m:ctrlPr>
                        <a:rPr lang="en-US" sz="1400" b="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2∗</m:t>
                      </m:r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∗</m:t>
                      </m:r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𝑙</m:t>
                      </m:r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∗</m:t>
                      </m:r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  <m:r>
                        <m:rPr>
                          <m:nor/>
                        </m:rPr>
                        <a:rPr lang="en-US" sz="1400">
                          <a:effectLst/>
                        </a:rPr>
                        <m:t> </m:t>
                      </m:r>
                    </m:num>
                    <m:den>
                      <m:r>
                        <a:rPr lang="en-US" sz="1400" b="0" i="1" baseline="0">
                          <a:latin typeface="Cambria Math" panose="02040503050406030204" pitchFamily="18" charset="0"/>
                        </a:rPr>
                        <m:t>1000</m:t>
                      </m:r>
                    </m:den>
                  </m:f>
                </m:oMath>
              </a14:m>
              <a:r>
                <a:rPr lang="en-US" sz="1000"/>
                <a:t> (</a:t>
              </a:r>
              <a:r>
                <a:rPr lang="en-US" sz="1200"/>
                <a:t>V)</a:t>
              </a:r>
              <a:br>
                <a:rPr lang="en-US" sz="1100"/>
              </a:br>
              <a:endParaRPr lang="en-US" sz="1100"/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𝐴𝑐𝑐𝑢𝑚𝑢𝑙𝑎𝑡𝑒𝑑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𝐶𝑢𝑟𝑟𝑒𝑛𝑡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𝑖𝑛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𝑆𝑒𝑐𝑡𝑖𝑜𝑛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</m:oMath>
                </m:oMathPara>
              </a14:m>
              <a:endParaRPr lang="en-US" sz="1100" b="0"/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𝐿𝑒𝑛𝑔𝑡h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𝑜𝑓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𝑠𝑒𝑐𝑡𝑖𝑜𝑛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𝑓𝑡</m:t>
                        </m:r>
                      </m:e>
                    </m:d>
                  </m:oMath>
                </m:oMathPara>
              </a14:m>
              <a:endParaRPr lang="en-US" sz="1100" b="0"/>
            </a:p>
            <a:p>
              <a:pPr algn="l"/>
              <a:r>
                <a:rPr lang="en-US" sz="1100" b="0"/>
                <a:t>  </a:t>
              </a:r>
              <a:r>
                <a:rPr lang="en-US" sz="1100" b="0" baseline="0"/>
                <a:t>  </a:t>
              </a:r>
              <a:r>
                <a:rPr lang="en-US" sz="1100" b="0">
                  <a:latin typeface="Calibri" panose="020F0502020204030204" pitchFamily="34" charset="0"/>
                </a:rPr>
                <a:t>- </a:t>
              </a:r>
              <a:r>
                <a:rPr lang="en-US" sz="1100" b="0" i="1">
                  <a:latin typeface="Calibri" panose="020F0502020204030204" pitchFamily="34" charset="0"/>
                </a:rPr>
                <a:t>length</a:t>
              </a:r>
              <a:r>
                <a:rPr lang="en-US" sz="1100" b="0" i="1" baseline="0">
                  <a:latin typeface="Calibri" panose="020F0502020204030204" pitchFamily="34" charset="0"/>
                </a:rPr>
                <a:t> includes the length of section with 5-10 ft added to each end,                 then round up to the closest increment of 5 ft.</a:t>
              </a:r>
              <a:endParaRPr lang="en-US" sz="1100" b="0" i="1">
                <a:latin typeface="Calibri" panose="020F0502020204030204" pitchFamily="34" charset="0"/>
              </a:endParaRPr>
            </a:p>
            <a:p>
              <a:pPr algn="l"/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𝑅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𝑅𝑒𝑠𝑖𝑠𝑡𝑎𝑛𝑐𝑒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𝑜𝑓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𝑤𝑖𝑟𝑒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 (</m:t>
                  </m:r>
                  <m:r>
                    <a:rPr lang="el-GR" sz="1100" b="0" i="1">
                      <a:latin typeface="Cambria Math" panose="02040503050406030204" pitchFamily="18" charset="0"/>
                    </a:rPr>
                    <m:t>𝛺</m:t>
                  </m:r>
                  <m:r>
                    <a:rPr lang="el-GR" sz="1100" b="0" i="1">
                      <a:latin typeface="Cambria Math" panose="02040503050406030204" pitchFamily="18" charset="0"/>
                    </a:rPr>
                    <m:t>/1000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𝑓𝑡</m:t>
                  </m:r>
                </m:oMath>
              </a14:m>
              <a:r>
                <a:rPr lang="en-US" sz="1100"/>
                <a:t>)</a:t>
              </a:r>
            </a:p>
            <a:p>
              <a:pPr algn="l"/>
              <a:endParaRPr lang="en-US" sz="1100"/>
            </a:p>
            <a:p>
              <a:pPr algn="l"/>
              <a:r>
                <a:rPr lang="en-US" sz="1400"/>
                <a:t>&amp; Drop</a:t>
              </a:r>
              <a:r>
                <a:rPr lang="en-US" sz="1400" baseline="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400" b="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𝐴𝑐𝑐𝑢𝑚𝑢𝑙𝑎𝑡𝑒𝑑</m:t>
                      </m:r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𝑉𝑜𝑙𝑡𝑎𝑔𝑒</m:t>
                      </m:r>
                      <m:r>
                        <a:rPr lang="en-US" sz="14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1400" b="0" i="1" baseline="0">
                          <a:latin typeface="Cambria Math" panose="02040503050406030204" pitchFamily="18" charset="0"/>
                        </a:rPr>
                        <m:t>𝐷𝑟𝑜𝑝</m:t>
                      </m:r>
                    </m:num>
                    <m:den>
                      <m:r>
                        <a:rPr lang="en-US" sz="1400" b="0" i="1" baseline="0">
                          <a:latin typeface="Cambria Math" panose="02040503050406030204" pitchFamily="18" charset="0"/>
                        </a:rPr>
                        <m:t>𝑆𝑢𝑝𝑝𝑙𝑦</m:t>
                      </m:r>
                      <m:r>
                        <a:rPr lang="en-US" sz="1400" b="0" i="1" baseline="0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400" b="0" i="1" baseline="0">
                          <a:latin typeface="Cambria Math" panose="02040503050406030204" pitchFamily="18" charset="0"/>
                        </a:rPr>
                        <m:t>𝑉𝑜𝑙𝑡𝑎𝑔𝑒</m:t>
                      </m:r>
                    </m:den>
                  </m:f>
                  <m:r>
                    <a:rPr lang="en-US" sz="1400" b="0" i="1" baseline="0">
                      <a:latin typeface="Cambria Math" panose="02040503050406030204" pitchFamily="18" charset="0"/>
                    </a:rPr>
                    <m:t>∗100</m:t>
                  </m:r>
                </m:oMath>
              </a14:m>
              <a:r>
                <a:rPr lang="en-US" sz="1400"/>
                <a:t> (%)</a:t>
              </a:r>
            </a:p>
            <a:p>
              <a:pPr algn="l"/>
              <a:r>
                <a:rPr lang="en-US" sz="1400" b="0"/>
                <a:t>Power Loss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𝑣𝑜𝑙𝑡𝑎𝑔𝑒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𝑑𝑟𝑜𝑝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𝑖𝑛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𝑠𝑒𝑐𝑡𝑖𝑜𝑛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𝑐𝑢𝑟𝑟𝑒𝑛𝑡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𝑎𝑡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𝑝𝑜𝑖𝑛𝑡</m:t>
                      </m:r>
                    </m:num>
                    <m:den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𝑙𝑒𝑛𝑔𝑡h</m:t>
                      </m:r>
                      <m:r>
                        <a:rPr lang="en-US" sz="1400" b="0" i="1">
                          <a:latin typeface="Cambria Math" panose="02040503050406030204" pitchFamily="18" charset="0"/>
                        </a:rPr>
                        <m:t> </m:t>
                      </m:r>
                    </m:den>
                  </m:f>
                  <m:d>
                    <m:dPr>
                      <m:ctrlPr>
                        <a:rPr lang="en-US" sz="14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n-US" sz="14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400" b="0" i="1">
                              <a:latin typeface="Cambria Math" panose="02040503050406030204" pitchFamily="18" charset="0"/>
                            </a:rPr>
                            <m:t>𝑤𝑎𝑡𝑡𝑠</m:t>
                          </m:r>
                        </m:num>
                        <m:den>
                          <m:r>
                            <a:rPr lang="en-US" sz="1400" b="0" i="1">
                              <a:latin typeface="Cambria Math" panose="02040503050406030204" pitchFamily="18" charset="0"/>
                            </a:rPr>
                            <m:t>𝑓𝑡</m:t>
                          </m:r>
                        </m:den>
                      </m:f>
                    </m:e>
                  </m:d>
                </m:oMath>
              </a14:m>
              <a:r>
                <a:rPr lang="en-US" sz="1400"/>
                <a:t> </a:t>
              </a:r>
              <a:r>
                <a:rPr lang="en-US" sz="1200"/>
                <a:t>  </a:t>
              </a:r>
            </a:p>
            <a:p>
              <a:pPr algn="l"/>
              <a:r>
                <a:rPr lang="en-US" sz="1050"/>
                <a:t>Wire</a:t>
              </a:r>
              <a:r>
                <a:rPr lang="en-US" sz="1050" baseline="0"/>
                <a:t> Data from 2011 Edition of National Electrical Code, Chapter 9 Table 8</a:t>
              </a:r>
              <a:endParaRPr lang="en-US" sz="105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E57697F-CBA1-45A2-A8B8-21FCEFF67FDF}"/>
                </a:ext>
              </a:extLst>
            </xdr:cNvPr>
            <xdr:cNvSpPr txBox="1"/>
          </xdr:nvSpPr>
          <xdr:spPr>
            <a:xfrm>
              <a:off x="4914900" y="4029073"/>
              <a:ext cx="4591050" cy="277177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400" u="sng"/>
                <a:t>Voltage Drop Equations:</a:t>
              </a:r>
            </a:p>
            <a:p>
              <a:endParaRPr lang="en-US" sz="600"/>
            </a:p>
            <a:p>
              <a:r>
                <a:rPr lang="en-US" sz="1400"/>
                <a:t>Voltage drop</a:t>
              </a:r>
              <a:r>
                <a:rPr lang="en-US" sz="1400" baseline="0"/>
                <a:t> in circuit section =</a:t>
              </a:r>
              <a:r>
                <a:rPr lang="en-US" sz="1400" b="0" i="0" baseline="0">
                  <a:latin typeface="Cambria Math" panose="02040503050406030204" pitchFamily="18" charset="0"/>
                </a:rPr>
                <a:t>(</a:t>
              </a:r>
              <a:r>
                <a:rPr lang="en-US" sz="14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2∗𝐼∗𝑙∗𝑅"</a:t>
              </a:r>
              <a:r>
                <a:rPr lang="en-US" sz="1400" i="0">
                  <a:effectLst/>
                </a:rPr>
                <a:t> </a:t>
              </a:r>
              <a:r>
                <a:rPr lang="en-US" sz="1400" i="0">
                  <a:effectLst/>
                  <a:latin typeface="Cambria Math" panose="02040503050406030204" pitchFamily="18" charset="0"/>
                </a:rPr>
                <a:t>" </a:t>
              </a:r>
              <a:r>
                <a:rPr lang="en-US" sz="1400" b="0" i="0" baseline="0">
                  <a:effectLst/>
                  <a:latin typeface="Cambria Math" panose="02040503050406030204" pitchFamily="18" charset="0"/>
                </a:rPr>
                <a:t>)/</a:t>
              </a:r>
              <a:r>
                <a:rPr lang="en-US" sz="1400" b="0" i="0" baseline="0">
                  <a:latin typeface="Cambria Math" panose="02040503050406030204" pitchFamily="18" charset="0"/>
                </a:rPr>
                <a:t>1000</a:t>
              </a:r>
              <a:r>
                <a:rPr lang="en-US" sz="1000"/>
                <a:t> (</a:t>
              </a:r>
              <a:r>
                <a:rPr lang="en-US" sz="1200"/>
                <a:t>V)</a:t>
              </a:r>
              <a:br>
                <a:rPr lang="en-US" sz="1100"/>
              </a:br>
              <a:endParaRPr lang="en-US" sz="1100"/>
            </a:p>
            <a:p>
              <a:pPr algn="l"/>
              <a:r>
                <a:rPr lang="en-US" sz="1100" b="0" i="0">
                  <a:latin typeface="Cambria Math" panose="02040503050406030204" pitchFamily="18" charset="0"/>
                </a:rPr>
                <a:t>𝐼=𝐴𝑐𝑐𝑢𝑚𝑢𝑙𝑎𝑡𝑒𝑑 𝐶𝑢𝑟𝑟𝑒𝑛𝑡 𝑖𝑛 𝑆𝑒𝑐𝑡𝑖𝑜𝑛 (𝐴)</a:t>
              </a:r>
              <a:endParaRPr lang="en-US" sz="1100" b="0"/>
            </a:p>
            <a:p>
              <a:pPr algn="l"/>
              <a:r>
                <a:rPr lang="en-US" sz="1100" b="0" i="0">
                  <a:latin typeface="Cambria Math" panose="02040503050406030204" pitchFamily="18" charset="0"/>
                </a:rPr>
                <a:t>𝑙=𝐿𝑒𝑛𝑔𝑡ℎ 𝑜𝑓 𝑠𝑒𝑐𝑡𝑖𝑜𝑛 (𝑓𝑡)</a:t>
              </a:r>
              <a:endParaRPr lang="en-US" sz="1100" b="0"/>
            </a:p>
            <a:p>
              <a:pPr algn="l"/>
              <a:r>
                <a:rPr lang="en-US" sz="1100" b="0"/>
                <a:t>  </a:t>
              </a:r>
              <a:r>
                <a:rPr lang="en-US" sz="1100" b="0" baseline="0"/>
                <a:t>  </a:t>
              </a:r>
              <a:r>
                <a:rPr lang="en-US" sz="1100" b="0">
                  <a:latin typeface="Calibri" panose="020F0502020204030204" pitchFamily="34" charset="0"/>
                </a:rPr>
                <a:t>- </a:t>
              </a:r>
              <a:r>
                <a:rPr lang="en-US" sz="1100" b="0" i="1">
                  <a:latin typeface="Calibri" panose="020F0502020204030204" pitchFamily="34" charset="0"/>
                </a:rPr>
                <a:t>length</a:t>
              </a:r>
              <a:r>
                <a:rPr lang="en-US" sz="1100" b="0" i="1" baseline="0">
                  <a:latin typeface="Calibri" panose="020F0502020204030204" pitchFamily="34" charset="0"/>
                </a:rPr>
                <a:t> includes the length of section with 5-10 ft added to each end,                 then round up to the closest increment of 5 ft.</a:t>
              </a:r>
              <a:endParaRPr lang="en-US" sz="1100" b="0" i="1">
                <a:latin typeface="Calibri" panose="020F0502020204030204" pitchFamily="34" charset="0"/>
              </a:endParaRPr>
            </a:p>
            <a:p>
              <a:pPr algn="l"/>
              <a:r>
                <a:rPr lang="en-US" sz="1100" b="0" i="0">
                  <a:latin typeface="Cambria Math" panose="02040503050406030204" pitchFamily="18" charset="0"/>
                </a:rPr>
                <a:t>𝑅=𝑅𝑒𝑠𝑖𝑠𝑡𝑎𝑛𝑐𝑒 𝑜𝑓 𝑤𝑖𝑟𝑒 (</a:t>
              </a:r>
              <a:r>
                <a:rPr lang="el-GR" sz="1100" b="0" i="0">
                  <a:latin typeface="Cambria Math" panose="02040503050406030204" pitchFamily="18" charset="0"/>
                </a:rPr>
                <a:t>𝛺/1000</a:t>
              </a:r>
              <a:r>
                <a:rPr lang="en-US" sz="1100" b="0" i="0">
                  <a:latin typeface="Cambria Math" panose="02040503050406030204" pitchFamily="18" charset="0"/>
                </a:rPr>
                <a:t>𝑓𝑡</a:t>
              </a:r>
              <a:r>
                <a:rPr lang="en-US" sz="1100"/>
                <a:t>)</a:t>
              </a:r>
            </a:p>
            <a:p>
              <a:pPr algn="l"/>
              <a:endParaRPr lang="en-US" sz="1100"/>
            </a:p>
            <a:p>
              <a:pPr algn="l"/>
              <a:r>
                <a:rPr lang="en-US" sz="1400"/>
                <a:t>&amp; Drop</a:t>
              </a:r>
              <a:r>
                <a:rPr lang="en-US" sz="1400" baseline="0"/>
                <a:t> = </a:t>
              </a:r>
              <a:r>
                <a:rPr lang="en-US" sz="1400" b="0" i="0" baseline="0">
                  <a:latin typeface="Cambria Math" panose="02040503050406030204" pitchFamily="18" charset="0"/>
                </a:rPr>
                <a:t>(</a:t>
              </a:r>
              <a:r>
                <a:rPr lang="en-US" sz="14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𝐴𝑐𝑐𝑢𝑚𝑢𝑙𝑎𝑡𝑒𝑑 𝑉𝑜𝑙𝑡𝑎𝑔𝑒 </a:t>
              </a:r>
              <a:r>
                <a:rPr lang="en-US" sz="1400" b="0" i="0" baseline="0">
                  <a:latin typeface="Cambria Math" panose="02040503050406030204" pitchFamily="18" charset="0"/>
                </a:rPr>
                <a:t>𝐷𝑟𝑜𝑝)/(𝑆𝑢𝑝𝑝𝑙𝑦 𝑉𝑜𝑙𝑡𝑎𝑔𝑒)∗100</a:t>
              </a:r>
              <a:r>
                <a:rPr lang="en-US" sz="1400"/>
                <a:t> (%)</a:t>
              </a:r>
            </a:p>
            <a:p>
              <a:pPr algn="l"/>
              <a:r>
                <a:rPr lang="en-US" sz="1400" b="0"/>
                <a:t>Power Loss = </a:t>
              </a:r>
              <a:r>
                <a:rPr lang="en-US" sz="1400" b="0" i="0">
                  <a:latin typeface="Cambria Math" panose="02040503050406030204" pitchFamily="18" charset="0"/>
                </a:rPr>
                <a:t>(𝑣𝑜𝑙𝑡𝑎𝑔𝑒 𝑑𝑟𝑜𝑝 𝑖𝑛 𝑠𝑒𝑐𝑡𝑖𝑜𝑛∗𝑐𝑢𝑟𝑟𝑒𝑛𝑡 𝑎𝑡 𝑝𝑜𝑖𝑛𝑡)/(𝑙𝑒𝑛𝑔𝑡ℎ ) (𝑤𝑎𝑡𝑡𝑠/𝑓𝑡)</a:t>
              </a:r>
              <a:r>
                <a:rPr lang="en-US" sz="1400"/>
                <a:t> </a:t>
              </a:r>
              <a:r>
                <a:rPr lang="en-US" sz="1200"/>
                <a:t>  </a:t>
              </a:r>
            </a:p>
            <a:p>
              <a:pPr algn="l"/>
              <a:r>
                <a:rPr lang="en-US" sz="1050"/>
                <a:t>Wire</a:t>
              </a:r>
              <a:r>
                <a:rPr lang="en-US" sz="1050" baseline="0"/>
                <a:t> Data from 2011 Edition of National Electrical Code, Chapter 9 Table 8</a:t>
              </a:r>
              <a:endParaRPr lang="en-US" sz="1050"/>
            </a:p>
          </xdr:txBody>
        </xdr:sp>
      </mc:Fallback>
    </mc:AlternateContent>
    <xdr:clientData/>
  </xdr:oneCellAnchor>
  <xdr:twoCellAnchor>
    <xdr:from>
      <xdr:col>11</xdr:col>
      <xdr:colOff>123825</xdr:colOff>
      <xdr:row>19</xdr:row>
      <xdr:rowOff>28575</xdr:rowOff>
    </xdr:from>
    <xdr:to>
      <xdr:col>15</xdr:col>
      <xdr:colOff>295275</xdr:colOff>
      <xdr:row>24</xdr:row>
      <xdr:rowOff>161924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AC83EC-C9CA-413C-A7D5-EBC9A65AFE17}"/>
            </a:ext>
          </a:extLst>
        </xdr:cNvPr>
        <xdr:cNvSpPr txBox="1"/>
      </xdr:nvSpPr>
      <xdr:spPr>
        <a:xfrm>
          <a:off x="9582150" y="4038600"/>
          <a:ext cx="3533775" cy="108584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Directions:</a:t>
          </a:r>
        </a:p>
        <a:p>
          <a:r>
            <a:rPr lang="en-US" sz="1100"/>
            <a:t>1. Fill out all</a:t>
          </a:r>
          <a:r>
            <a:rPr lang="en-US" sz="1100" baseline="0"/>
            <a:t> cells under </a:t>
          </a:r>
          <a:r>
            <a:rPr lang="en-US" sz="1100" b="1" baseline="0"/>
            <a:t>Enter Information:</a:t>
          </a:r>
        </a:p>
        <a:p>
          <a:r>
            <a:rPr lang="en-US" sz="1100" b="0" baseline="0"/>
            <a:t>2. Fill out anything that is bolded in the table</a:t>
          </a:r>
        </a:p>
        <a:p>
          <a:r>
            <a:rPr lang="en-US" sz="1100" b="0" baseline="0"/>
            <a:t>3. Select the corresponding cable size (AWG) so the voltage drop is less than 5%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tabSelected="1" workbookViewId="0">
      <selection activeCell="M8" sqref="M8:M9"/>
    </sheetView>
  </sheetViews>
  <sheetFormatPr defaultRowHeight="15" x14ac:dyDescent="0.25"/>
  <cols>
    <col min="2" max="2" width="20.42578125" customWidth="1"/>
    <col min="3" max="3" width="11.85546875" customWidth="1"/>
    <col min="4" max="4" width="11.42578125" customWidth="1"/>
    <col min="6" max="6" width="13.85546875" customWidth="1"/>
    <col min="7" max="7" width="14.28515625" customWidth="1"/>
    <col min="8" max="8" width="15.7109375" customWidth="1"/>
    <col min="9" max="11" width="12" customWidth="1"/>
    <col min="12" max="12" width="16.42578125" customWidth="1"/>
    <col min="13" max="13" width="11.7109375" customWidth="1"/>
    <col min="14" max="14" width="10.7109375" customWidth="1"/>
    <col min="15" max="16" width="11.5703125" customWidth="1"/>
    <col min="17" max="17" width="11.42578125" customWidth="1"/>
    <col min="18" max="18" width="12.85546875" customWidth="1"/>
    <col min="19" max="19" width="13.42578125" customWidth="1"/>
  </cols>
  <sheetData>
    <row r="1" spans="2:19" ht="10.5" customHeight="1" thickBot="1" x14ac:dyDescent="0.3"/>
    <row r="2" spans="2:19" x14ac:dyDescent="0.25">
      <c r="B2" s="41" t="s">
        <v>24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/>
    </row>
    <row r="3" spans="2:19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</row>
    <row r="4" spans="2:19" ht="15.75" thickBot="1" x14ac:dyDescent="0.3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9"/>
    </row>
    <row r="5" spans="2:19" ht="9.75" customHeight="1" thickBot="1" x14ac:dyDescent="0.3"/>
    <row r="6" spans="2:19" ht="23.25" customHeight="1" thickBot="1" x14ac:dyDescent="0.3">
      <c r="H6" s="38" t="s">
        <v>15</v>
      </c>
      <c r="I6" s="39"/>
      <c r="J6" s="39"/>
      <c r="K6" s="39"/>
      <c r="L6" s="40"/>
      <c r="M6" s="38" t="s">
        <v>16</v>
      </c>
      <c r="N6" s="40"/>
      <c r="O6" s="38" t="s">
        <v>17</v>
      </c>
      <c r="P6" s="39"/>
      <c r="Q6" s="39"/>
      <c r="R6" s="39"/>
      <c r="S6" s="40"/>
    </row>
    <row r="7" spans="2:19" ht="30.75" thickBot="1" x14ac:dyDescent="0.3">
      <c r="H7" s="5" t="s">
        <v>8</v>
      </c>
      <c r="I7" s="6" t="s">
        <v>9</v>
      </c>
      <c r="J7" s="10" t="s">
        <v>10</v>
      </c>
      <c r="K7" s="11" t="s">
        <v>18</v>
      </c>
      <c r="L7" s="9" t="s">
        <v>19</v>
      </c>
      <c r="M7" s="12" t="s">
        <v>11</v>
      </c>
      <c r="N7" s="7" t="s">
        <v>12</v>
      </c>
      <c r="O7" s="5" t="s">
        <v>13</v>
      </c>
      <c r="P7" s="6" t="s">
        <v>12</v>
      </c>
      <c r="Q7" s="6" t="s">
        <v>14</v>
      </c>
      <c r="R7" s="31" t="s">
        <v>27</v>
      </c>
      <c r="S7" s="8" t="s">
        <v>11</v>
      </c>
    </row>
    <row r="8" spans="2:19" x14ac:dyDescent="0.25">
      <c r="B8" s="2" t="s">
        <v>26</v>
      </c>
      <c r="H8" s="14"/>
      <c r="I8" s="15"/>
      <c r="J8" s="16"/>
      <c r="K8" s="30"/>
      <c r="L8" s="30" t="str">
        <f t="shared" ref="L8:L22" si="0">IF(K8="","",VLOOKUP(K8,$C$20:$D$31,2,FALSE))</f>
        <v/>
      </c>
      <c r="M8" s="50"/>
      <c r="N8" s="17">
        <f>M8</f>
        <v>0</v>
      </c>
      <c r="O8" s="54" t="str">
        <f>IFERROR((2*M8*J8*L8)/1000,"..")</f>
        <v>..</v>
      </c>
      <c r="P8" s="15" t="str">
        <f>O8</f>
        <v>..</v>
      </c>
      <c r="Q8" s="56" t="str">
        <f>IFERROR((O8/$C$15)*100,"..")</f>
        <v>..</v>
      </c>
      <c r="R8" s="3" t="str">
        <f>IFERROR((O8*M8/J8),"..")</f>
        <v>..</v>
      </c>
      <c r="S8" s="17"/>
    </row>
    <row r="9" spans="2:19" x14ac:dyDescent="0.25">
      <c r="B9" s="1" t="s">
        <v>0</v>
      </c>
      <c r="H9" s="18"/>
      <c r="I9" s="4"/>
      <c r="J9" s="19"/>
      <c r="K9" s="25"/>
      <c r="L9" s="25" t="str">
        <f t="shared" si="0"/>
        <v/>
      </c>
      <c r="M9" s="51"/>
      <c r="N9" s="19">
        <f>N8+M9</f>
        <v>0</v>
      </c>
      <c r="O9" s="51" t="str">
        <f>IFERROR((2*M9*J9*L9)/1000,"..")</f>
        <v>..</v>
      </c>
      <c r="P9" s="27" t="str">
        <f>IFERROR((P8+O9),"..")</f>
        <v>..</v>
      </c>
      <c r="Q9" s="57" t="str">
        <f t="shared" ref="Q9:Q18" si="1">IFERROR((O9/$C$15)*100,"..")</f>
        <v>..</v>
      </c>
      <c r="R9" s="4" t="str">
        <f>IFERROR((O9*M9/J9)+R8,"..")</f>
        <v>..</v>
      </c>
      <c r="S9" s="20"/>
    </row>
    <row r="10" spans="2:19" x14ac:dyDescent="0.25">
      <c r="B10" s="1" t="s">
        <v>3</v>
      </c>
      <c r="H10" s="18"/>
      <c r="I10" s="4"/>
      <c r="J10" s="19"/>
      <c r="K10" s="25"/>
      <c r="L10" s="25" t="str">
        <f t="shared" si="0"/>
        <v/>
      </c>
      <c r="M10" s="51"/>
      <c r="N10" s="19">
        <f t="shared" ref="N10:N18" si="2">N9+M10</f>
        <v>0</v>
      </c>
      <c r="O10" s="51" t="str">
        <f>IFERROR((2*M10*J10*L10)/1000,"..")</f>
        <v>..</v>
      </c>
      <c r="P10" s="27" t="str">
        <f t="shared" ref="P10:P18" si="3">IFERROR((P9+O10),"..")</f>
        <v>..</v>
      </c>
      <c r="Q10" s="57" t="str">
        <f>IFERROR((O10/$C$15)*100,"..")</f>
        <v>..</v>
      </c>
      <c r="R10" s="4" t="str">
        <f>IFERROR((O10*M10/J10)+R9,"..")</f>
        <v>..</v>
      </c>
      <c r="S10" s="20"/>
    </row>
    <row r="11" spans="2:19" x14ac:dyDescent="0.25">
      <c r="B11" s="1" t="s">
        <v>4</v>
      </c>
      <c r="H11" s="18"/>
      <c r="I11" s="4"/>
      <c r="J11" s="19"/>
      <c r="K11" s="25"/>
      <c r="L11" s="25" t="str">
        <f t="shared" si="0"/>
        <v/>
      </c>
      <c r="M11" s="51"/>
      <c r="N11" s="19">
        <f t="shared" si="2"/>
        <v>0</v>
      </c>
      <c r="O11" s="51" t="str">
        <f t="shared" ref="O9:O18" si="4">IFERROR((2*M11*J11*L11)/1000,"..")</f>
        <v>..</v>
      </c>
      <c r="P11" s="27" t="str">
        <f>IFERROR((P10+O11),"..")</f>
        <v>..</v>
      </c>
      <c r="Q11" s="57" t="str">
        <f t="shared" si="1"/>
        <v>..</v>
      </c>
      <c r="R11" s="4" t="str">
        <f t="shared" ref="R10:R18" si="5">IFERROR((O11*M11/J11)+R10,"..")</f>
        <v>..</v>
      </c>
      <c r="S11" s="20"/>
    </row>
    <row r="12" spans="2:19" x14ac:dyDescent="0.25">
      <c r="B12" s="1" t="s">
        <v>1</v>
      </c>
      <c r="H12" s="18"/>
      <c r="I12" s="4"/>
      <c r="J12" s="19"/>
      <c r="K12" s="25"/>
      <c r="L12" s="25" t="str">
        <f t="shared" si="0"/>
        <v/>
      </c>
      <c r="M12" s="51"/>
      <c r="N12" s="19">
        <f>N11+M12</f>
        <v>0</v>
      </c>
      <c r="O12" s="51" t="str">
        <f t="shared" si="4"/>
        <v>..</v>
      </c>
      <c r="P12" s="27" t="str">
        <f t="shared" si="3"/>
        <v>..</v>
      </c>
      <c r="Q12" s="57" t="str">
        <f t="shared" si="1"/>
        <v>..</v>
      </c>
      <c r="R12" s="4" t="str">
        <f t="shared" si="5"/>
        <v>..</v>
      </c>
      <c r="S12" s="20"/>
    </row>
    <row r="13" spans="2:19" x14ac:dyDescent="0.25">
      <c r="B13" s="1" t="s">
        <v>2</v>
      </c>
      <c r="H13" s="18"/>
      <c r="I13" s="4"/>
      <c r="J13" s="19"/>
      <c r="K13" s="25"/>
      <c r="L13" s="25" t="str">
        <f t="shared" si="0"/>
        <v/>
      </c>
      <c r="M13" s="51"/>
      <c r="N13" s="19">
        <f t="shared" si="2"/>
        <v>0</v>
      </c>
      <c r="O13" s="51" t="str">
        <f t="shared" si="4"/>
        <v>..</v>
      </c>
      <c r="P13" s="27" t="str">
        <f>IFERROR((P12+O13),"..")</f>
        <v>..</v>
      </c>
      <c r="Q13" s="57" t="str">
        <f>IFERROR((O13/$C$15)*100,"..")</f>
        <v>..</v>
      </c>
      <c r="R13" s="4" t="str">
        <f t="shared" si="5"/>
        <v>..</v>
      </c>
      <c r="S13" s="20"/>
    </row>
    <row r="14" spans="2:19" x14ac:dyDescent="0.25">
      <c r="B14" s="1" t="s">
        <v>5</v>
      </c>
      <c r="H14" s="18"/>
      <c r="I14" s="4"/>
      <c r="J14" s="19"/>
      <c r="K14" s="25"/>
      <c r="L14" s="25" t="str">
        <f t="shared" si="0"/>
        <v/>
      </c>
      <c r="M14" s="51"/>
      <c r="N14" s="19">
        <f t="shared" si="2"/>
        <v>0</v>
      </c>
      <c r="O14" s="51" t="str">
        <f t="shared" si="4"/>
        <v>..</v>
      </c>
      <c r="P14" s="27" t="str">
        <f t="shared" si="3"/>
        <v>..</v>
      </c>
      <c r="Q14" s="57" t="str">
        <f t="shared" si="1"/>
        <v>..</v>
      </c>
      <c r="R14" s="4" t="str">
        <f t="shared" si="5"/>
        <v>..</v>
      </c>
      <c r="S14" s="20"/>
    </row>
    <row r="15" spans="2:19" x14ac:dyDescent="0.25">
      <c r="B15" s="1" t="s">
        <v>6</v>
      </c>
      <c r="D15" t="s">
        <v>7</v>
      </c>
      <c r="H15" s="18"/>
      <c r="I15" s="4"/>
      <c r="J15" s="19"/>
      <c r="K15" s="25"/>
      <c r="L15" s="25" t="str">
        <f t="shared" si="0"/>
        <v/>
      </c>
      <c r="M15" s="51"/>
      <c r="N15" s="19">
        <f t="shared" si="2"/>
        <v>0</v>
      </c>
      <c r="O15" s="51" t="str">
        <f t="shared" si="4"/>
        <v>..</v>
      </c>
      <c r="P15" s="27" t="str">
        <f t="shared" si="3"/>
        <v>..</v>
      </c>
      <c r="Q15" s="57" t="str">
        <f t="shared" si="1"/>
        <v>..</v>
      </c>
      <c r="R15" s="4" t="str">
        <f t="shared" si="5"/>
        <v>..</v>
      </c>
      <c r="S15" s="20"/>
    </row>
    <row r="16" spans="2:19" x14ac:dyDescent="0.25">
      <c r="B16" s="1" t="s">
        <v>25</v>
      </c>
      <c r="H16" s="18"/>
      <c r="I16" s="4"/>
      <c r="J16" s="19"/>
      <c r="K16" s="25"/>
      <c r="L16" s="25" t="str">
        <f t="shared" si="0"/>
        <v/>
      </c>
      <c r="M16" s="51"/>
      <c r="N16" s="19">
        <f t="shared" si="2"/>
        <v>0</v>
      </c>
      <c r="O16" s="51" t="str">
        <f t="shared" si="4"/>
        <v>..</v>
      </c>
      <c r="P16" s="27" t="str">
        <f t="shared" si="3"/>
        <v>..</v>
      </c>
      <c r="Q16" s="57" t="str">
        <f t="shared" si="1"/>
        <v>..</v>
      </c>
      <c r="R16" s="4" t="str">
        <f t="shared" si="5"/>
        <v>..</v>
      </c>
      <c r="S16" s="20"/>
    </row>
    <row r="17" spans="3:20" x14ac:dyDescent="0.25">
      <c r="H17" s="18"/>
      <c r="I17" s="4"/>
      <c r="J17" s="19"/>
      <c r="K17" s="25"/>
      <c r="L17" s="25" t="str">
        <f t="shared" si="0"/>
        <v/>
      </c>
      <c r="M17" s="51"/>
      <c r="N17" s="19">
        <f t="shared" si="2"/>
        <v>0</v>
      </c>
      <c r="O17" s="51" t="str">
        <f t="shared" si="4"/>
        <v>..</v>
      </c>
      <c r="P17" s="27" t="str">
        <f t="shared" si="3"/>
        <v>..</v>
      </c>
      <c r="Q17" s="57" t="str">
        <f t="shared" si="1"/>
        <v>..</v>
      </c>
      <c r="R17" s="4" t="str">
        <f t="shared" si="5"/>
        <v>..</v>
      </c>
      <c r="S17" s="20"/>
    </row>
    <row r="18" spans="3:20" ht="15.75" thickBot="1" x14ac:dyDescent="0.3">
      <c r="H18" s="21"/>
      <c r="I18" s="22"/>
      <c r="J18" s="23"/>
      <c r="K18" s="37"/>
      <c r="L18" s="37" t="str">
        <f t="shared" si="0"/>
        <v/>
      </c>
      <c r="M18" s="52"/>
      <c r="N18" s="24">
        <f t="shared" si="2"/>
        <v>0</v>
      </c>
      <c r="O18" s="55" t="str">
        <f t="shared" si="4"/>
        <v>..</v>
      </c>
      <c r="P18" s="28" t="str">
        <f t="shared" si="3"/>
        <v>..</v>
      </c>
      <c r="Q18" s="58" t="str">
        <f t="shared" si="1"/>
        <v>..</v>
      </c>
      <c r="R18" s="53" t="str">
        <f>IFERROR((O18*M18/J18)+R17,"..")</f>
        <v>..</v>
      </c>
      <c r="S18" s="24"/>
    </row>
    <row r="19" spans="3:20" ht="30" x14ac:dyDescent="0.25">
      <c r="C19" s="32" t="s">
        <v>28</v>
      </c>
      <c r="D19" s="32" t="s">
        <v>19</v>
      </c>
      <c r="G19" s="33"/>
      <c r="H19" s="34"/>
      <c r="I19" s="34"/>
      <c r="J19" s="34"/>
      <c r="K19" s="35"/>
      <c r="L19" s="35" t="str">
        <f t="shared" si="0"/>
        <v/>
      </c>
      <c r="M19" s="34"/>
      <c r="N19" s="34"/>
      <c r="O19" s="34"/>
      <c r="P19" s="34"/>
      <c r="Q19" s="34"/>
      <c r="R19" s="34"/>
      <c r="S19" s="34"/>
      <c r="T19" s="33"/>
    </row>
    <row r="20" spans="3:20" x14ac:dyDescent="0.25">
      <c r="C20" s="26">
        <v>12</v>
      </c>
      <c r="D20" s="29">
        <v>2.0499999999999998</v>
      </c>
      <c r="G20" s="33"/>
      <c r="H20" s="34"/>
      <c r="I20" s="34"/>
      <c r="J20" s="34"/>
      <c r="K20" s="36"/>
      <c r="L20" s="35" t="str">
        <f t="shared" si="0"/>
        <v/>
      </c>
      <c r="M20" s="34"/>
      <c r="N20" s="34"/>
      <c r="O20" s="34"/>
      <c r="P20" s="34"/>
      <c r="Q20" s="34"/>
      <c r="R20" s="34"/>
      <c r="S20" s="34"/>
      <c r="T20" s="33"/>
    </row>
    <row r="21" spans="3:20" x14ac:dyDescent="0.25">
      <c r="C21" s="26">
        <v>10</v>
      </c>
      <c r="D21" s="29">
        <v>1.29</v>
      </c>
      <c r="G21" s="33"/>
      <c r="H21" s="34"/>
      <c r="I21" s="34"/>
      <c r="J21" s="34"/>
      <c r="K21" s="36"/>
      <c r="L21" s="35" t="str">
        <f t="shared" si="0"/>
        <v/>
      </c>
      <c r="M21" s="34"/>
      <c r="N21" s="34"/>
      <c r="O21" s="34"/>
      <c r="P21" s="34"/>
      <c r="Q21" s="34"/>
      <c r="R21" s="34"/>
      <c r="S21" s="34"/>
      <c r="T21" s="33"/>
    </row>
    <row r="22" spans="3:20" x14ac:dyDescent="0.25">
      <c r="C22" s="26">
        <v>8</v>
      </c>
      <c r="D22" s="29">
        <v>0.80900000000000005</v>
      </c>
      <c r="G22" s="33"/>
      <c r="H22" s="34"/>
      <c r="I22" s="34"/>
      <c r="J22" s="34"/>
      <c r="K22" s="36"/>
      <c r="L22" s="35" t="str">
        <f t="shared" si="0"/>
        <v/>
      </c>
      <c r="M22" s="34"/>
      <c r="N22" s="34"/>
      <c r="O22" s="34"/>
      <c r="P22" s="34"/>
      <c r="Q22" s="34"/>
      <c r="R22" s="34"/>
      <c r="S22" s="34"/>
      <c r="T22" s="33"/>
    </row>
    <row r="23" spans="3:20" x14ac:dyDescent="0.25">
      <c r="C23" s="26">
        <v>6</v>
      </c>
      <c r="D23" s="29">
        <v>0.51</v>
      </c>
    </row>
    <row r="24" spans="3:20" x14ac:dyDescent="0.25">
      <c r="C24" s="26">
        <v>4</v>
      </c>
      <c r="D24" s="29">
        <v>0.32100000000000001</v>
      </c>
    </row>
    <row r="25" spans="3:20" x14ac:dyDescent="0.25">
      <c r="C25" s="26">
        <v>3</v>
      </c>
      <c r="D25" s="29">
        <v>0.254</v>
      </c>
    </row>
    <row r="26" spans="3:20" x14ac:dyDescent="0.25">
      <c r="C26" s="26">
        <v>2</v>
      </c>
      <c r="D26" s="29">
        <v>0.20100000000000001</v>
      </c>
    </row>
    <row r="27" spans="3:20" x14ac:dyDescent="0.25">
      <c r="C27" s="26">
        <v>1</v>
      </c>
      <c r="D27" s="29">
        <v>0.16</v>
      </c>
    </row>
    <row r="28" spans="3:20" x14ac:dyDescent="0.25">
      <c r="C28" s="26" t="s">
        <v>20</v>
      </c>
      <c r="D28" s="29">
        <v>0.127</v>
      </c>
    </row>
    <row r="29" spans="3:20" x14ac:dyDescent="0.25">
      <c r="C29" s="26" t="s">
        <v>21</v>
      </c>
      <c r="D29" s="29">
        <v>0.10100000000000001</v>
      </c>
    </row>
    <row r="30" spans="3:20" x14ac:dyDescent="0.25">
      <c r="C30" s="26" t="s">
        <v>23</v>
      </c>
      <c r="D30" s="29">
        <v>7.9699999999999993E-2</v>
      </c>
    </row>
    <row r="31" spans="3:20" x14ac:dyDescent="0.25">
      <c r="C31" s="26" t="s">
        <v>22</v>
      </c>
      <c r="D31" s="29">
        <v>6.2600000000000003E-2</v>
      </c>
    </row>
    <row r="33" spans="3:3" x14ac:dyDescent="0.25">
      <c r="C33" s="13"/>
    </row>
    <row r="34" spans="3:3" x14ac:dyDescent="0.25">
      <c r="C34" s="13"/>
    </row>
  </sheetData>
  <dataConsolidate/>
  <mergeCells count="4">
    <mergeCell ref="H6:L6"/>
    <mergeCell ref="M6:N6"/>
    <mergeCell ref="O6:S6"/>
    <mergeCell ref="B2:S4"/>
  </mergeCells>
  <dataValidations count="1">
    <dataValidation type="list" allowBlank="1" showInputMessage="1" showErrorMessage="1" sqref="K8">
      <formula1>$C$20:$C$31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805745BAC3F744809C2BD1A06FDB9F" ma:contentTypeVersion="14" ma:contentTypeDescription="Create a new document." ma:contentTypeScope="" ma:versionID="a1f5634dfa17bd1fa5bdf3958184218a">
  <xsd:schema xmlns:xsd="http://www.w3.org/2001/XMLSchema" xmlns:xs="http://www.w3.org/2001/XMLSchema" xmlns:p="http://schemas.microsoft.com/office/2006/metadata/properties" xmlns:ns1="http://schemas.microsoft.com/sharepoint/v3" xmlns:ns2="e3b31dab-bdf0-4a37-87c2-bc4db3547742" targetNamespace="http://schemas.microsoft.com/office/2006/metadata/properties" ma:root="true" ma:fieldsID="149ea10549d612aac2924e831e2d576f" ns1:_="" ns2:_="">
    <xsd:import namespace="http://schemas.microsoft.com/sharepoint/v3"/>
    <xsd:import namespace="e3b31dab-bdf0-4a37-87c2-bc4db3547742"/>
    <xsd:element name="properties">
      <xsd:complexType>
        <xsd:sequence>
          <xsd:element name="documentManagement">
            <xsd:complexType>
              <xsd:all>
                <xsd:element ref="ns2:OTE_x0020_Misc_x0020_Topic_x0020_Page" minOccurs="0"/>
                <xsd:element ref="ns2:ITS_x0020_Topics" minOccurs="0"/>
                <xsd:element ref="ns2:Region" minOccurs="0"/>
                <xsd:element ref="ns2:MOT_x0020_topics" minOccurs="0"/>
                <xsd:element ref="ns2:Topic_x0020_page" minOccurs="0"/>
                <xsd:element ref="ns2:ODOT_x0020_District" minOccurs="0"/>
                <xsd:element ref="ns2:ODOT_x0020_Signing_x0020_Programs" minOccurs="0"/>
                <xsd:element ref="ns1:PublishingStartDate" minOccurs="0"/>
                <xsd:element ref="ns1:PublishingExpirationDate" minOccurs="0"/>
                <xsd:element ref="ns2:Status" minOccurs="0"/>
                <xsd:element ref="ns2:SWISS_x0020_fil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31dab-bdf0-4a37-87c2-bc4db3547742" elementFormDefault="qualified">
    <xsd:import namespace="http://schemas.microsoft.com/office/2006/documentManagement/types"/>
    <xsd:import namespace="http://schemas.microsoft.com/office/infopath/2007/PartnerControls"/>
    <xsd:element name="OTE_x0020_Misc_x0020_Topic_x0020_Page" ma:index="2" nillable="true" ma:displayName="OTE Misc Topic Page" ma:format="Dropdown" ma:internalName="OTE_x0020_Misc_x0020_Topic_x0020_Page">
      <xsd:simpleType>
        <xsd:restriction base="dms:Choice">
          <xsd:enumeration value="ITS"/>
          <xsd:enumeration value="MOT"/>
          <xsd:enumeration value="Regulations"/>
          <xsd:enumeration value="Signals"/>
          <xsd:enumeration value="Signing Programs"/>
          <xsd:enumeration value="other"/>
        </xsd:restriction>
      </xsd:simpleType>
    </xsd:element>
    <xsd:element name="ITS_x0020_Topics" ma:index="3" nillable="true" ma:displayName="ITS Topics" ma:default="" ma:format="Dropdown" ma:internalName="ITS_x0020_Topics">
      <xsd:simpleType>
        <xsd:restriction base="dms:Choice">
          <xsd:enumeration value="Plans/Studies"/>
          <xsd:enumeration value="Freeway Patrols"/>
          <xsd:enumeration value="Quickclear"/>
          <xsd:enumeration value="Playbook"/>
          <xsd:enumeration value="none"/>
        </xsd:restriction>
      </xsd:simpleType>
    </xsd:element>
    <xsd:element name="Region" ma:index="4" nillable="true" ma:displayName="Region" ma:default="" ma:format="Dropdown" ma:internalName="Region">
      <xsd:simpleType>
        <xsd:restriction base="dms:Choice">
          <xsd:enumeration value="Akron/Canton"/>
          <xsd:enumeration value="Cincinnati/Northern KY"/>
          <xsd:enumeration value="Cleveland"/>
          <xsd:enumeration value="Columbus"/>
          <xsd:enumeration value="Dayton/Springfield"/>
          <xsd:enumeration value="Youngstown"/>
          <xsd:enumeration value="Toledo"/>
          <xsd:enumeration value="all"/>
          <xsd:enumeration value="none"/>
        </xsd:restriction>
      </xsd:simpleType>
    </xsd:element>
    <xsd:element name="MOT_x0020_topics" ma:index="5" nillable="true" ma:displayName="MOT topics" ma:default="" ma:format="Dropdown" ma:internalName="MOT_x0020_topics">
      <xsd:simpleType>
        <xsd:restriction base="dms:Choice">
          <xsd:enumeration value="Policy"/>
          <xsd:enumeration value="MOTAA"/>
          <xsd:enumeration value="Examples"/>
          <xsd:enumeration value="Crash data"/>
          <xsd:enumeration value="none"/>
        </xsd:restriction>
      </xsd:simpleType>
    </xsd:element>
    <xsd:element name="Topic_x0020_page" ma:index="6" nillable="true" ma:displayName="Regulation Types" ma:default="" ma:format="Dropdown" ma:internalName="Topic_x0020_page">
      <xsd:simpleType>
        <xsd:restriction base="dms:Choice">
          <xsd:enumeration value="All Zones"/>
          <xsd:enumeration value="Speed Zones"/>
          <xsd:enumeration value="Special Speed Zones"/>
          <xsd:enumeration value="School Zones"/>
          <xsd:enumeration value="No Parking Zones"/>
          <xsd:enumeration value="Village Signal Permits"/>
          <xsd:enumeration value="Legislation"/>
          <xsd:enumeration value="Federal Regulations"/>
          <xsd:enumeration value="Other"/>
          <xsd:enumeration value="none"/>
        </xsd:restriction>
      </xsd:simpleType>
    </xsd:element>
    <xsd:element name="ODOT_x0020_District" ma:index="7" nillable="true" ma:displayName="ODOT District" ma:default="" ma:format="Dropdown" ma:internalName="ODOT_x0020_District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all"/>
          <xsd:enumeration value="none"/>
        </xsd:restriction>
      </xsd:simpleType>
    </xsd:element>
    <xsd:element name="ODOT_x0020_Signing_x0020_Programs" ma:index="8" nillable="true" ma:displayName="ODOT Signing Programs" ma:description="type of signing program" ma:format="Dropdown" ma:internalName="ODOT_x0020_Signing_x0020_Programs">
      <xsd:simpleType>
        <xsd:restriction base="dms:Choice">
          <xsd:enumeration value="ARRA"/>
          <xsd:enumeration value="Logos"/>
          <xsd:enumeration value="TODS"/>
          <xsd:enumeration value="SSR"/>
          <xsd:enumeration value="other"/>
        </xsd:restriction>
      </xsd:simpleType>
    </xsd:element>
    <xsd:element name="Status" ma:index="11" nillable="true" ma:displayName="Status" ma:format="Dropdown" ma:internalName="Status">
      <xsd:simpleType>
        <xsd:restriction base="dms:Choice">
          <xsd:enumeration value="Current"/>
          <xsd:enumeration value="Archived"/>
          <xsd:enumeration value="Featured Item"/>
          <xsd:enumeration value="New Item!"/>
          <xsd:enumeration value="other"/>
        </xsd:restriction>
      </xsd:simpleType>
    </xsd:element>
    <xsd:element name="SWISS_x0020_files" ma:index="12" nillable="true" ma:displayName="SWISS files" ma:default="0" ma:description="If this is a file related to the SWISS program, click yes." ma:internalName="SWISS_x0020_files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3b31dab-bdf0-4a37-87c2-bc4db3547742" xsi:nil="true"/>
    <SWISS_x0020_files xmlns="e3b31dab-bdf0-4a37-87c2-bc4db3547742">false</SWISS_x0020_files>
    <ITS_x0020_Topics xmlns="e3b31dab-bdf0-4a37-87c2-bc4db3547742" xsi:nil="true"/>
    <OTE_x0020_Misc_x0020_Topic_x0020_Page xmlns="e3b31dab-bdf0-4a37-87c2-bc4db3547742" xsi:nil="true"/>
    <Topic_x0020_page xmlns="e3b31dab-bdf0-4a37-87c2-bc4db3547742" xsi:nil="true"/>
    <MOT_x0020_topics xmlns="e3b31dab-bdf0-4a37-87c2-bc4db3547742" xsi:nil="true"/>
    <ODOT_x0020_District xmlns="e3b31dab-bdf0-4a37-87c2-bc4db3547742" xsi:nil="true"/>
    <PublishingExpirationDate xmlns="http://schemas.microsoft.com/sharepoint/v3" xsi:nil="true"/>
    <PublishingStartDate xmlns="http://schemas.microsoft.com/sharepoint/v3" xsi:nil="true"/>
    <Region xmlns="e3b31dab-bdf0-4a37-87c2-bc4db3547742" xsi:nil="true"/>
    <ODOT_x0020_Signing_x0020_Programs xmlns="e3b31dab-bdf0-4a37-87c2-bc4db3547742" xsi:nil="true"/>
  </documentManagement>
</p:properties>
</file>

<file path=customXml/itemProps1.xml><?xml version="1.0" encoding="utf-8"?>
<ds:datastoreItem xmlns:ds="http://schemas.openxmlformats.org/officeDocument/2006/customXml" ds:itemID="{39041D8A-FED5-4305-8831-E699D0D38811}"/>
</file>

<file path=customXml/itemProps2.xml><?xml version="1.0" encoding="utf-8"?>
<ds:datastoreItem xmlns:ds="http://schemas.openxmlformats.org/officeDocument/2006/customXml" ds:itemID="{6877B3B0-C4F2-4B97-B4D5-2484D35AF622}"/>
</file>

<file path=customXml/itemProps3.xml><?xml version="1.0" encoding="utf-8"?>
<ds:datastoreItem xmlns:ds="http://schemas.openxmlformats.org/officeDocument/2006/customXml" ds:itemID="{0B68A933-D5D0-4E87-B53E-9AB5D82EF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Voltage Drop Calculations Template</dc:title>
  <dc:creator>Autumn Mathias</dc:creator>
  <cp:lastModifiedBy>Autumn Mathias</cp:lastModifiedBy>
  <dcterms:created xsi:type="dcterms:W3CDTF">2018-06-27T14:37:11Z</dcterms:created>
  <dcterms:modified xsi:type="dcterms:W3CDTF">2018-06-27T18:29:57Z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0x010100FC805745BAC3F744809C2BD1A06FDB9F</vt:lpwstr>
  </property>
</Properties>
</file>